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 filterPrivacy="1" codeName="ThisWorkbook"/>
  <xr:revisionPtr revIDLastSave="0" documentId="13_ncr:1_{2ECBC660-DC1A-4529-B53D-F57ACEB9B5FD}" xr6:coauthVersionLast="36" xr6:coauthVersionMax="36" xr10:uidLastSave="{00000000-0000-0000-0000-000000000000}"/>
  <bookViews>
    <workbookView xWindow="0" yWindow="0" windowWidth="22260" windowHeight="12645" activeTab="2" xr2:uid="{00000000-000D-0000-FFFF-FFFF00000000}"/>
  </bookViews>
  <sheets>
    <sheet name="40位肺癌患者的生存数据" sheetId="4" r:id="rId1"/>
    <sheet name="2.5 Logistic regression-书例表2.15" sheetId="1" r:id="rId2"/>
    <sheet name="可视化例子" sheetId="2" r:id="rId3"/>
    <sheet name="Sheet2" sheetId="3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2" l="1"/>
  <c r="G3" i="2" s="1"/>
  <c r="I3" i="2" s="1"/>
  <c r="J3" i="2" s="1"/>
  <c r="F4" i="2"/>
  <c r="G4" i="2" s="1"/>
  <c r="F5" i="2"/>
  <c r="G5" i="2" s="1"/>
  <c r="H5" i="2" s="1"/>
  <c r="F6" i="2"/>
  <c r="G6" i="2" s="1"/>
  <c r="F7" i="2"/>
  <c r="G7" i="2" s="1"/>
  <c r="F8" i="2"/>
  <c r="G8" i="2" s="1"/>
  <c r="H8" i="2" s="1"/>
  <c r="F9" i="2"/>
  <c r="G9" i="2" s="1"/>
  <c r="I9" i="2" s="1"/>
  <c r="J9" i="2" s="1"/>
  <c r="F10" i="2"/>
  <c r="G10" i="2" s="1"/>
  <c r="F11" i="2"/>
  <c r="G11" i="2" s="1"/>
  <c r="F12" i="2"/>
  <c r="G12" i="2" s="1"/>
  <c r="I12" i="2" s="1"/>
  <c r="J12" i="2" s="1"/>
  <c r="F13" i="2"/>
  <c r="G13" i="2" s="1"/>
  <c r="H13" i="2" s="1"/>
  <c r="F14" i="2"/>
  <c r="G14" i="2" s="1"/>
  <c r="F15" i="2"/>
  <c r="G15" i="2" s="1"/>
  <c r="F16" i="2"/>
  <c r="G16" i="2" s="1"/>
  <c r="F17" i="2"/>
  <c r="G17" i="2" s="1"/>
  <c r="I17" i="2" s="1"/>
  <c r="J17" i="2" s="1"/>
  <c r="F18" i="2"/>
  <c r="G18" i="2" s="1"/>
  <c r="F19" i="2"/>
  <c r="G19" i="2" s="1"/>
  <c r="F20" i="2"/>
  <c r="G20" i="2" s="1"/>
  <c r="F21" i="2"/>
  <c r="G21" i="2" s="1"/>
  <c r="I21" i="2" s="1"/>
  <c r="J21" i="2" s="1"/>
  <c r="F22" i="2"/>
  <c r="G22" i="2" s="1"/>
  <c r="F23" i="2"/>
  <c r="G23" i="2" s="1"/>
  <c r="F24" i="2"/>
  <c r="G24" i="2" s="1"/>
  <c r="H24" i="2" s="1"/>
  <c r="F25" i="2"/>
  <c r="G25" i="2" s="1"/>
  <c r="H25" i="2" s="1"/>
  <c r="F26" i="2"/>
  <c r="G26" i="2" s="1"/>
  <c r="F27" i="2"/>
  <c r="G27" i="2" s="1"/>
  <c r="F28" i="2"/>
  <c r="G28" i="2" s="1"/>
  <c r="I28" i="2" s="1"/>
  <c r="J28" i="2" s="1"/>
  <c r="F29" i="2"/>
  <c r="G29" i="2" s="1"/>
  <c r="I29" i="2" s="1"/>
  <c r="J29" i="2" s="1"/>
  <c r="F30" i="2"/>
  <c r="G30" i="2" s="1"/>
  <c r="F31" i="2"/>
  <c r="F32" i="2"/>
  <c r="G32" i="2" s="1"/>
  <c r="H32" i="2" s="1"/>
  <c r="F33" i="2"/>
  <c r="G33" i="2" s="1"/>
  <c r="I33" i="2" s="1"/>
  <c r="J33" i="2" s="1"/>
  <c r="F34" i="2"/>
  <c r="G34" i="2" s="1"/>
  <c r="F35" i="2"/>
  <c r="G35" i="2" s="1"/>
  <c r="F36" i="2"/>
  <c r="G36" i="2" s="1"/>
  <c r="I36" i="2" s="1"/>
  <c r="J36" i="2" s="1"/>
  <c r="F37" i="2"/>
  <c r="G37" i="2" s="1"/>
  <c r="H37" i="2" s="1"/>
  <c r="F38" i="2"/>
  <c r="G38" i="2" s="1"/>
  <c r="F39" i="2"/>
  <c r="G39" i="2" s="1"/>
  <c r="F40" i="2"/>
  <c r="G40" i="2" s="1"/>
  <c r="F41" i="2"/>
  <c r="G41" i="2" s="1"/>
  <c r="I41" i="2" s="1"/>
  <c r="J41" i="2" s="1"/>
  <c r="F42" i="2"/>
  <c r="G42" i="2" s="1"/>
  <c r="I42" i="2" s="1"/>
  <c r="J42" i="2" s="1"/>
  <c r="F43" i="2"/>
  <c r="G43" i="2" s="1"/>
  <c r="I43" i="2" s="1"/>
  <c r="J43" i="2" s="1"/>
  <c r="F44" i="2"/>
  <c r="G44" i="2" s="1"/>
  <c r="I44" i="2" s="1"/>
  <c r="J44" i="2" s="1"/>
  <c r="F45" i="2"/>
  <c r="G45" i="2" s="1"/>
  <c r="I45" i="2" s="1"/>
  <c r="J45" i="2" s="1"/>
  <c r="F46" i="2"/>
  <c r="G46" i="2" s="1"/>
  <c r="I46" i="2" s="1"/>
  <c r="J46" i="2" s="1"/>
  <c r="F47" i="2"/>
  <c r="G47" i="2" s="1"/>
  <c r="I47" i="2" s="1"/>
  <c r="J47" i="2" s="1"/>
  <c r="F48" i="2"/>
  <c r="G48" i="2" s="1"/>
  <c r="I48" i="2" s="1"/>
  <c r="J48" i="2" s="1"/>
  <c r="F49" i="2"/>
  <c r="G49" i="2" s="1"/>
  <c r="I49" i="2" s="1"/>
  <c r="J49" i="2" s="1"/>
  <c r="F50" i="2"/>
  <c r="G50" i="2" s="1"/>
  <c r="I50" i="2" s="1"/>
  <c r="J50" i="2" s="1"/>
  <c r="F51" i="2"/>
  <c r="G51" i="2" s="1"/>
  <c r="I51" i="2" s="1"/>
  <c r="J51" i="2" s="1"/>
  <c r="F52" i="2"/>
  <c r="G52" i="2" s="1"/>
  <c r="I52" i="2" s="1"/>
  <c r="J52" i="2" s="1"/>
  <c r="F53" i="2"/>
  <c r="G53" i="2" s="1"/>
  <c r="I53" i="2" s="1"/>
  <c r="J53" i="2" s="1"/>
  <c r="F54" i="2"/>
  <c r="G54" i="2" s="1"/>
  <c r="I54" i="2" s="1"/>
  <c r="J54" i="2" s="1"/>
  <c r="F55" i="2"/>
  <c r="G55" i="2" s="1"/>
  <c r="I55" i="2" s="1"/>
  <c r="J55" i="2" s="1"/>
  <c r="F56" i="2"/>
  <c r="G56" i="2" s="1"/>
  <c r="I56" i="2" s="1"/>
  <c r="J56" i="2" s="1"/>
  <c r="F57" i="2"/>
  <c r="G57" i="2" s="1"/>
  <c r="I57" i="2" s="1"/>
  <c r="J57" i="2" s="1"/>
  <c r="F58" i="2"/>
  <c r="G58" i="2" s="1"/>
  <c r="I58" i="2" s="1"/>
  <c r="J58" i="2" s="1"/>
  <c r="F59" i="2"/>
  <c r="G59" i="2" s="1"/>
  <c r="I59" i="2" s="1"/>
  <c r="J59" i="2" s="1"/>
  <c r="F60" i="2"/>
  <c r="G60" i="2" s="1"/>
  <c r="I60" i="2" s="1"/>
  <c r="J60" i="2" s="1"/>
  <c r="F61" i="2"/>
  <c r="G61" i="2" s="1"/>
  <c r="I61" i="2" s="1"/>
  <c r="J61" i="2" s="1"/>
  <c r="F62" i="2"/>
  <c r="G62" i="2" s="1"/>
  <c r="I62" i="2" s="1"/>
  <c r="J62" i="2" s="1"/>
  <c r="F63" i="2"/>
  <c r="G63" i="2" s="1"/>
  <c r="I63" i="2" s="1"/>
  <c r="J63" i="2" s="1"/>
  <c r="F64" i="2"/>
  <c r="G64" i="2" s="1"/>
  <c r="I64" i="2" s="1"/>
  <c r="J64" i="2" s="1"/>
  <c r="F65" i="2"/>
  <c r="G65" i="2" s="1"/>
  <c r="I65" i="2" s="1"/>
  <c r="J65" i="2" s="1"/>
  <c r="F66" i="2"/>
  <c r="G66" i="2" s="1"/>
  <c r="I66" i="2" s="1"/>
  <c r="J66" i="2" s="1"/>
  <c r="F67" i="2"/>
  <c r="G67" i="2" s="1"/>
  <c r="I67" i="2" s="1"/>
  <c r="J67" i="2" s="1"/>
  <c r="F68" i="2"/>
  <c r="G68" i="2" s="1"/>
  <c r="I68" i="2" s="1"/>
  <c r="J68" i="2" s="1"/>
  <c r="F69" i="2"/>
  <c r="G69" i="2" s="1"/>
  <c r="I69" i="2" s="1"/>
  <c r="J69" i="2" s="1"/>
  <c r="F70" i="2"/>
  <c r="G70" i="2" s="1"/>
  <c r="I70" i="2" s="1"/>
  <c r="J70" i="2" s="1"/>
  <c r="F71" i="2"/>
  <c r="G71" i="2" s="1"/>
  <c r="I71" i="2" s="1"/>
  <c r="J71" i="2" s="1"/>
  <c r="F72" i="2"/>
  <c r="G72" i="2" s="1"/>
  <c r="I72" i="2" s="1"/>
  <c r="J72" i="2" s="1"/>
  <c r="F73" i="2"/>
  <c r="G73" i="2" s="1"/>
  <c r="I73" i="2" s="1"/>
  <c r="J73" i="2" s="1"/>
  <c r="F74" i="2"/>
  <c r="G74" i="2" s="1"/>
  <c r="I74" i="2" s="1"/>
  <c r="J74" i="2" s="1"/>
  <c r="F75" i="2"/>
  <c r="G75" i="2" s="1"/>
  <c r="I75" i="2" s="1"/>
  <c r="J75" i="2" s="1"/>
  <c r="F76" i="2"/>
  <c r="G76" i="2" s="1"/>
  <c r="I76" i="2" s="1"/>
  <c r="J76" i="2" s="1"/>
  <c r="F77" i="2"/>
  <c r="G77" i="2" s="1"/>
  <c r="I77" i="2" s="1"/>
  <c r="J77" i="2" s="1"/>
  <c r="F78" i="2"/>
  <c r="G78" i="2" s="1"/>
  <c r="I78" i="2" s="1"/>
  <c r="J78" i="2" s="1"/>
  <c r="F79" i="2"/>
  <c r="G79" i="2" s="1"/>
  <c r="I79" i="2" s="1"/>
  <c r="J79" i="2" s="1"/>
  <c r="F80" i="2"/>
  <c r="G80" i="2" s="1"/>
  <c r="I80" i="2" s="1"/>
  <c r="J80" i="2" s="1"/>
  <c r="F81" i="2"/>
  <c r="G81" i="2" s="1"/>
  <c r="I81" i="2" s="1"/>
  <c r="J81" i="2" s="1"/>
  <c r="F82" i="2"/>
  <c r="G82" i="2" s="1"/>
  <c r="I82" i="2" s="1"/>
  <c r="J82" i="2" s="1"/>
  <c r="F83" i="2"/>
  <c r="G83" i="2" s="1"/>
  <c r="I83" i="2" s="1"/>
  <c r="J83" i="2" s="1"/>
  <c r="F84" i="2"/>
  <c r="G84" i="2" s="1"/>
  <c r="I84" i="2" s="1"/>
  <c r="J84" i="2" s="1"/>
  <c r="F85" i="2"/>
  <c r="G85" i="2" s="1"/>
  <c r="I85" i="2" s="1"/>
  <c r="J85" i="2" s="1"/>
  <c r="F86" i="2"/>
  <c r="G86" i="2" s="1"/>
  <c r="I86" i="2" s="1"/>
  <c r="J86" i="2" s="1"/>
  <c r="F87" i="2"/>
  <c r="G87" i="2" s="1"/>
  <c r="I87" i="2" s="1"/>
  <c r="J87" i="2" s="1"/>
  <c r="F88" i="2"/>
  <c r="G88" i="2" s="1"/>
  <c r="I88" i="2" s="1"/>
  <c r="J88" i="2" s="1"/>
  <c r="F89" i="2"/>
  <c r="G89" i="2" s="1"/>
  <c r="I89" i="2" s="1"/>
  <c r="J89" i="2" s="1"/>
  <c r="F90" i="2"/>
  <c r="G90" i="2" s="1"/>
  <c r="I90" i="2" s="1"/>
  <c r="J90" i="2" s="1"/>
  <c r="F91" i="2"/>
  <c r="G91" i="2" s="1"/>
  <c r="I91" i="2" s="1"/>
  <c r="J91" i="2" s="1"/>
  <c r="F92" i="2"/>
  <c r="G92" i="2" s="1"/>
  <c r="I92" i="2" s="1"/>
  <c r="J92" i="2" s="1"/>
  <c r="F93" i="2"/>
  <c r="G93" i="2" s="1"/>
  <c r="I93" i="2" s="1"/>
  <c r="J93" i="2" s="1"/>
  <c r="F94" i="2"/>
  <c r="G94" i="2" s="1"/>
  <c r="I94" i="2" s="1"/>
  <c r="J94" i="2" s="1"/>
  <c r="F95" i="2"/>
  <c r="G95" i="2" s="1"/>
  <c r="I95" i="2" s="1"/>
  <c r="J95" i="2" s="1"/>
  <c r="F96" i="2"/>
  <c r="G96" i="2" s="1"/>
  <c r="I96" i="2" s="1"/>
  <c r="J96" i="2" s="1"/>
  <c r="F97" i="2"/>
  <c r="G97" i="2" s="1"/>
  <c r="I97" i="2" s="1"/>
  <c r="J97" i="2" s="1"/>
  <c r="F98" i="2"/>
  <c r="G98" i="2" s="1"/>
  <c r="I98" i="2" s="1"/>
  <c r="J98" i="2" s="1"/>
  <c r="F99" i="2"/>
  <c r="G99" i="2" s="1"/>
  <c r="I99" i="2" s="1"/>
  <c r="J99" i="2" s="1"/>
  <c r="F100" i="2"/>
  <c r="G100" i="2" s="1"/>
  <c r="I100" i="2" s="1"/>
  <c r="J100" i="2" s="1"/>
  <c r="F101" i="2"/>
  <c r="G101" i="2" s="1"/>
  <c r="I101" i="2" s="1"/>
  <c r="J101" i="2" s="1"/>
  <c r="F2" i="2"/>
  <c r="G2" i="2" s="1"/>
  <c r="G31" i="2"/>
  <c r="I2" i="1"/>
  <c r="J2" i="1" s="1"/>
  <c r="N3" i="2" l="1"/>
  <c r="O3" i="2"/>
  <c r="O4" i="2" s="1"/>
  <c r="P3" i="2"/>
  <c r="P4" i="2" s="1"/>
  <c r="L2" i="1"/>
  <c r="M2" i="1" s="1"/>
  <c r="H40" i="2"/>
  <c r="I40" i="2"/>
  <c r="J40" i="2" s="1"/>
  <c r="I8" i="2"/>
  <c r="J8" i="2" s="1"/>
  <c r="I24" i="2"/>
  <c r="J24" i="2" s="1"/>
  <c r="I32" i="2"/>
  <c r="J32" i="2" s="1"/>
  <c r="H36" i="2"/>
  <c r="H12" i="2"/>
  <c r="H28" i="2"/>
  <c r="H3" i="2"/>
  <c r="I16" i="2"/>
  <c r="J16" i="2" s="1"/>
  <c r="H16" i="2"/>
  <c r="I22" i="2"/>
  <c r="J22" i="2" s="1"/>
  <c r="H22" i="2"/>
  <c r="I30" i="2"/>
  <c r="J30" i="2" s="1"/>
  <c r="H30" i="2"/>
  <c r="I38" i="2"/>
  <c r="J38" i="2" s="1"/>
  <c r="H38" i="2"/>
  <c r="I20" i="2"/>
  <c r="J20" i="2" s="1"/>
  <c r="H20" i="2"/>
  <c r="H23" i="2"/>
  <c r="I23" i="2"/>
  <c r="J23" i="2" s="1"/>
  <c r="H27" i="2"/>
  <c r="I27" i="2"/>
  <c r="J27" i="2" s="1"/>
  <c r="H31" i="2"/>
  <c r="I31" i="2"/>
  <c r="J31" i="2" s="1"/>
  <c r="H35" i="2"/>
  <c r="I35" i="2"/>
  <c r="J35" i="2" s="1"/>
  <c r="H39" i="2"/>
  <c r="I39" i="2"/>
  <c r="J39" i="2" s="1"/>
  <c r="I6" i="2"/>
  <c r="J6" i="2" s="1"/>
  <c r="H6" i="2"/>
  <c r="I10" i="2"/>
  <c r="J10" i="2" s="1"/>
  <c r="H10" i="2"/>
  <c r="I14" i="2"/>
  <c r="J14" i="2" s="1"/>
  <c r="H14" i="2"/>
  <c r="I2" i="2"/>
  <c r="H2" i="2"/>
  <c r="H19" i="2"/>
  <c r="I19" i="2"/>
  <c r="J19" i="2" s="1"/>
  <c r="I26" i="2"/>
  <c r="J26" i="2" s="1"/>
  <c r="H26" i="2"/>
  <c r="I34" i="2"/>
  <c r="J34" i="2" s="1"/>
  <c r="H34" i="2"/>
  <c r="I4" i="2"/>
  <c r="J4" i="2" s="1"/>
  <c r="H4" i="2"/>
  <c r="H7" i="2"/>
  <c r="I7" i="2"/>
  <c r="J7" i="2" s="1"/>
  <c r="H11" i="2"/>
  <c r="I11" i="2"/>
  <c r="J11" i="2" s="1"/>
  <c r="H15" i="2"/>
  <c r="I15" i="2"/>
  <c r="J15" i="2" s="1"/>
  <c r="I18" i="2"/>
  <c r="J18" i="2" s="1"/>
  <c r="H18" i="2"/>
  <c r="H9" i="2"/>
  <c r="H17" i="2"/>
  <c r="H21" i="2"/>
  <c r="H29" i="2"/>
  <c r="H33" i="2"/>
  <c r="H41" i="2"/>
  <c r="I5" i="2"/>
  <c r="J5" i="2" s="1"/>
  <c r="I13" i="2"/>
  <c r="J13" i="2" s="1"/>
  <c r="I25" i="2"/>
  <c r="J25" i="2" s="1"/>
  <c r="I37" i="2"/>
  <c r="J37" i="2" s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3" i="1"/>
  <c r="N4" i="2" l="1"/>
  <c r="J2" i="2"/>
  <c r="K4" i="2" s="1"/>
  <c r="K2" i="2"/>
  <c r="H42" i="2"/>
  <c r="H43" i="2" s="1"/>
  <c r="H44" i="2" s="1"/>
  <c r="J39" i="1"/>
  <c r="J31" i="1"/>
  <c r="J23" i="1"/>
  <c r="J15" i="1"/>
  <c r="J11" i="1"/>
  <c r="J38" i="1"/>
  <c r="J30" i="1"/>
  <c r="J22" i="1"/>
  <c r="J14" i="1"/>
  <c r="J10" i="1"/>
  <c r="J41" i="1"/>
  <c r="J37" i="1"/>
  <c r="J33" i="1"/>
  <c r="J29" i="1"/>
  <c r="J25" i="1"/>
  <c r="J21" i="1"/>
  <c r="J17" i="1"/>
  <c r="J13" i="1"/>
  <c r="J9" i="1"/>
  <c r="J5" i="1"/>
  <c r="L5" i="1" s="1"/>
  <c r="M5" i="1" s="1"/>
  <c r="J35" i="1"/>
  <c r="J27" i="1"/>
  <c r="J19" i="1"/>
  <c r="J7" i="1"/>
  <c r="J3" i="1"/>
  <c r="J34" i="1"/>
  <c r="J26" i="1"/>
  <c r="J18" i="1"/>
  <c r="J6" i="1"/>
  <c r="L6" i="1" s="1"/>
  <c r="M6" i="1" s="1"/>
  <c r="J40" i="1"/>
  <c r="J36" i="1"/>
  <c r="J32" i="1"/>
  <c r="J28" i="1"/>
  <c r="J24" i="1"/>
  <c r="J20" i="1"/>
  <c r="J16" i="1"/>
  <c r="J12" i="1"/>
  <c r="J8" i="1"/>
  <c r="J4" i="1"/>
  <c r="K2" i="1"/>
  <c r="Q3" i="1" l="1"/>
  <c r="Q4" i="1" s="1"/>
  <c r="L3" i="1"/>
  <c r="M3" i="1" s="1"/>
  <c r="H45" i="2"/>
  <c r="K12" i="1"/>
  <c r="L12" i="1"/>
  <c r="M12" i="1" s="1"/>
  <c r="K28" i="1"/>
  <c r="L28" i="1"/>
  <c r="M28" i="1" s="1"/>
  <c r="K35" i="1"/>
  <c r="L35" i="1"/>
  <c r="M35" i="1" s="1"/>
  <c r="K14" i="1"/>
  <c r="L14" i="1"/>
  <c r="M14" i="1" s="1"/>
  <c r="K16" i="1"/>
  <c r="L16" i="1"/>
  <c r="M16" i="1" s="1"/>
  <c r="K32" i="1"/>
  <c r="L32" i="1"/>
  <c r="M32" i="1" s="1"/>
  <c r="K18" i="1"/>
  <c r="L18" i="1"/>
  <c r="M18" i="1" s="1"/>
  <c r="K7" i="1"/>
  <c r="L7" i="1"/>
  <c r="M7" i="1" s="1"/>
  <c r="K21" i="1"/>
  <c r="L21" i="1"/>
  <c r="M21" i="1" s="1"/>
  <c r="K37" i="1"/>
  <c r="L37" i="1"/>
  <c r="M37" i="1" s="1"/>
  <c r="K22" i="1"/>
  <c r="L22" i="1"/>
  <c r="M22" i="1" s="1"/>
  <c r="K15" i="1"/>
  <c r="L15" i="1"/>
  <c r="M15" i="1" s="1"/>
  <c r="K17" i="1"/>
  <c r="L17" i="1"/>
  <c r="M17" i="1" s="1"/>
  <c r="K11" i="1"/>
  <c r="L11" i="1"/>
  <c r="M11" i="1" s="1"/>
  <c r="K4" i="1"/>
  <c r="L4" i="1"/>
  <c r="M4" i="1" s="1"/>
  <c r="K20" i="1"/>
  <c r="L20" i="1"/>
  <c r="M20" i="1" s="1"/>
  <c r="K36" i="1"/>
  <c r="L36" i="1"/>
  <c r="M36" i="1" s="1"/>
  <c r="K26" i="1"/>
  <c r="L26" i="1"/>
  <c r="M26" i="1" s="1"/>
  <c r="K19" i="1"/>
  <c r="L19" i="1"/>
  <c r="M19" i="1" s="1"/>
  <c r="K9" i="1"/>
  <c r="L9" i="1"/>
  <c r="M9" i="1" s="1"/>
  <c r="K25" i="1"/>
  <c r="L25" i="1"/>
  <c r="M25" i="1" s="1"/>
  <c r="K41" i="1"/>
  <c r="L41" i="1"/>
  <c r="M41" i="1" s="1"/>
  <c r="K30" i="1"/>
  <c r="L30" i="1"/>
  <c r="M30" i="1" s="1"/>
  <c r="K23" i="1"/>
  <c r="L23" i="1"/>
  <c r="M23" i="1" s="1"/>
  <c r="K33" i="1"/>
  <c r="L33" i="1"/>
  <c r="M33" i="1" s="1"/>
  <c r="K39" i="1"/>
  <c r="L39" i="1"/>
  <c r="M39" i="1" s="1"/>
  <c r="K8" i="1"/>
  <c r="L8" i="1"/>
  <c r="M8" i="1" s="1"/>
  <c r="K24" i="1"/>
  <c r="L24" i="1"/>
  <c r="M24" i="1" s="1"/>
  <c r="K40" i="1"/>
  <c r="L40" i="1"/>
  <c r="M40" i="1" s="1"/>
  <c r="K34" i="1"/>
  <c r="L34" i="1"/>
  <c r="M34" i="1" s="1"/>
  <c r="K27" i="1"/>
  <c r="L27" i="1"/>
  <c r="M27" i="1" s="1"/>
  <c r="K13" i="1"/>
  <c r="L13" i="1"/>
  <c r="M13" i="1" s="1"/>
  <c r="K29" i="1"/>
  <c r="L29" i="1"/>
  <c r="M29" i="1" s="1"/>
  <c r="K10" i="1"/>
  <c r="L10" i="1"/>
  <c r="M10" i="1" s="1"/>
  <c r="K38" i="1"/>
  <c r="L38" i="1"/>
  <c r="M38" i="1" s="1"/>
  <c r="K31" i="1"/>
  <c r="L31" i="1"/>
  <c r="M31" i="1" s="1"/>
  <c r="T3" i="1"/>
  <c r="T4" i="1" s="1"/>
  <c r="S3" i="1"/>
  <c r="S4" i="1" s="1"/>
  <c r="K3" i="1"/>
  <c r="U3" i="1"/>
  <c r="U4" i="1" s="1"/>
  <c r="K6" i="1"/>
  <c r="R3" i="1"/>
  <c r="R4" i="1" s="1"/>
  <c r="V3" i="1"/>
  <c r="V4" i="1" s="1"/>
  <c r="K5" i="1"/>
  <c r="H46" i="2" l="1"/>
  <c r="H47" i="2" s="1"/>
  <c r="M42" i="1"/>
  <c r="N4" i="1" s="1"/>
  <c r="N2" i="1"/>
  <c r="K42" i="1"/>
  <c r="H48" i="2" l="1"/>
  <c r="H49" i="2" l="1"/>
  <c r="H50" i="2" s="1"/>
  <c r="H51" i="2" s="1"/>
  <c r="H52" i="2" l="1"/>
  <c r="H53" i="2" s="1"/>
  <c r="H54" i="2" l="1"/>
  <c r="H55" i="2" l="1"/>
  <c r="H56" i="2" l="1"/>
  <c r="H57" i="2" l="1"/>
  <c r="H58" i="2" l="1"/>
  <c r="H59" i="2" l="1"/>
  <c r="H60" i="2" l="1"/>
  <c r="H61" i="2" l="1"/>
  <c r="H62" i="2" l="1"/>
  <c r="H63" i="2" l="1"/>
  <c r="H64" i="2" l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H89" i="2" s="1"/>
  <c r="H90" i="2" s="1"/>
  <c r="H91" i="2" s="1"/>
  <c r="H92" i="2" s="1"/>
  <c r="H93" i="2" s="1"/>
  <c r="H94" i="2" s="1"/>
  <c r="H95" i="2" s="1"/>
  <c r="H96" i="2" s="1"/>
  <c r="H97" i="2" s="1"/>
  <c r="H98" i="2" l="1"/>
  <c r="H99" i="2" l="1"/>
  <c r="H100" i="2" l="1"/>
  <c r="H101" i="2" s="1"/>
</calcChain>
</file>

<file path=xl/sharedStrings.xml><?xml version="1.0" encoding="utf-8"?>
<sst xmlns="http://schemas.openxmlformats.org/spreadsheetml/2006/main" count="54" uniqueCount="32">
  <si>
    <t>序号</t>
    <phoneticPr fontId="1" type="noConversion"/>
  </si>
  <si>
    <t>x1</t>
    <phoneticPr fontId="1" type="noConversion"/>
  </si>
  <si>
    <t>x2</t>
    <phoneticPr fontId="1" type="noConversion"/>
  </si>
  <si>
    <t>x3</t>
    <phoneticPr fontId="1" type="noConversion"/>
  </si>
  <si>
    <t>x4</t>
    <phoneticPr fontId="1" type="noConversion"/>
  </si>
  <si>
    <t>x5</t>
    <phoneticPr fontId="1" type="noConversion"/>
  </si>
  <si>
    <t>y</t>
    <phoneticPr fontId="1" type="noConversion"/>
  </si>
  <si>
    <t>β0</t>
    <phoneticPr fontId="1" type="noConversion"/>
  </si>
  <si>
    <t>β1</t>
  </si>
  <si>
    <t>β2</t>
  </si>
  <si>
    <t>β3</t>
  </si>
  <si>
    <t>β4</t>
  </si>
  <si>
    <t>β5</t>
  </si>
  <si>
    <t>x0</t>
    <phoneticPr fontId="1" type="noConversion"/>
  </si>
  <si>
    <t>点积</t>
    <phoneticPr fontId="1" type="noConversion"/>
  </si>
  <si>
    <t>y-hat(sigmoid)</t>
    <phoneticPr fontId="1" type="noConversion"/>
  </si>
  <si>
    <t>loss</t>
    <phoneticPr fontId="1" type="noConversion"/>
  </si>
  <si>
    <t>学习率</t>
    <phoneticPr fontId="1" type="noConversion"/>
  </si>
  <si>
    <t>梯度</t>
    <phoneticPr fontId="1" type="noConversion"/>
  </si>
  <si>
    <t>更新后参数</t>
  </si>
  <si>
    <t>更新后参数</t>
    <phoneticPr fontId="1" type="noConversion"/>
  </si>
  <si>
    <t>y-predict</t>
    <phoneticPr fontId="1" type="noConversion"/>
  </si>
  <si>
    <t>precision</t>
    <phoneticPr fontId="1" type="noConversion"/>
  </si>
  <si>
    <t>均损失</t>
    <phoneticPr fontId="1" type="noConversion"/>
  </si>
  <si>
    <t>准确率</t>
    <phoneticPr fontId="1" type="noConversion"/>
  </si>
  <si>
    <t>x0</t>
    <phoneticPr fontId="1" type="noConversion"/>
  </si>
  <si>
    <t>x2</t>
    <phoneticPr fontId="1" type="noConversion"/>
  </si>
  <si>
    <t>y</t>
    <phoneticPr fontId="1" type="noConversion"/>
  </si>
  <si>
    <t>4.1588+0.442*x-0.595*y=z</t>
    <phoneticPr fontId="1" type="noConversion"/>
  </si>
  <si>
    <t>LR 可视化 - GeoGebra</t>
  </si>
  <si>
    <t>损失mean</t>
    <phoneticPr fontId="1" type="noConversion"/>
  </si>
  <si>
    <t>参数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</si>
</sst>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_ "/>
  </numFmts>
  <fonts count="6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060607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0" borderId="0" xfId="0" applyFont="1" applyAlignment="1">
      <alignment horizontal="center"/>
    </xf>
    <xf numFmtId="176" fontId="0" fillId="0" borderId="0" xfId="0" applyNumberFormat="1"/>
    <xf numFmtId="0" fontId="3" fillId="0" borderId="0" xfId="1"/>
    <xf numFmtId="0" fontId="4" fillId="0" borderId="0" xfId="0" applyFont="1" applyAlignment="1">
      <alignment horizontal="left" vertical="center" wrapText="1" indent="1"/>
    </xf>
    <xf numFmtId="0" fontId="5" fillId="2" borderId="0" xfId="0" applyFont="1" applyFill="1" applyAlignment="1">
      <alignment horizontal="left" vertical="center" wrapText="1" inden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22</xdr:col>
      <xdr:colOff>355599</xdr:colOff>
      <xdr:row>0</xdr:row>
      <xdr:rowOff>1404</xdr:rowOff>
    </xdr:from>
    <xdr:to>
      <xdr:col>25</xdr:col>
      <xdr:colOff>588193</xdr:colOff>
      <xdr:row>3</xdr:row>
      <xdr:rowOff>107567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007599" y="1404"/>
          <a:ext cx="2162994" cy="639563"/>
        </a:xfrm>
        <a:prstGeom prst="rect">
          <a:avLst/>
        </a:prstGeom>
      </xdr:spPr>
    </xdr:pic>
    <xdr:clientData/>
  </xdr:twoCellAnchor>
  <xdr:twoCellAnchor editAs="oneCell">
    <xdr:from>
      <xdr:col>22</xdr:col>
      <xdr:colOff>55034</xdr:colOff>
      <xdr:row>4</xdr:row>
      <xdr:rowOff>94382</xdr:rowOff>
    </xdr:from>
    <xdr:to>
      <xdr:col>28</xdr:col>
      <xdr:colOff>33867</xdr:colOff>
      <xdr:row>6</xdr:row>
      <xdr:rowOff>139552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570634" y="627782"/>
          <a:ext cx="3839633" cy="400770"/>
        </a:xfrm>
        <a:prstGeom prst="rect">
          <a:avLst/>
        </a:prstGeom>
      </xdr:spPr>
    </xdr:pic>
    <xdr:clientData/>
  </xdr:twoCellAnchor>
  <xdr:twoCellAnchor editAs="oneCell">
    <xdr:from>
      <xdr:col>26</xdr:col>
      <xdr:colOff>166021</xdr:colOff>
      <xdr:row>0</xdr:row>
      <xdr:rowOff>27289</xdr:rowOff>
    </xdr:from>
    <xdr:to>
      <xdr:col>29</xdr:col>
      <xdr:colOff>34788</xdr:colOff>
      <xdr:row>3</xdr:row>
      <xdr:rowOff>7755</xdr:rowOff>
    </xdr:to>
    <xdr:pic>
      <xdr:nvPicPr>
        <xdr:cNvPr id="5" name="图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390166" y="27289"/>
          <a:ext cx="1801376" cy="510553"/>
        </a:xfrm>
        <a:prstGeom prst="rect">
          <a:avLst/>
        </a:prstGeom>
      </xdr:spPr>
    </xdr:pic>
    <xdr:clientData/>
  </xdr:twoCellAnchor>
  <xdr:twoCellAnchor editAs="oneCell">
    <xdr:from>
      <xdr:col>21</xdr:col>
      <xdr:colOff>635611</xdr:colOff>
      <xdr:row>7</xdr:row>
      <xdr:rowOff>7698</xdr:rowOff>
    </xdr:from>
    <xdr:to>
      <xdr:col>29</xdr:col>
      <xdr:colOff>93591</xdr:colOff>
      <xdr:row>21</xdr:row>
      <xdr:rowOff>152014</xdr:rowOff>
    </xdr:to>
    <xdr:pic>
      <xdr:nvPicPr>
        <xdr:cNvPr id="6" name="图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4607535" y="1246910"/>
          <a:ext cx="4599556" cy="2622740"/>
        </a:xfrm>
        <a:prstGeom prst="rect">
          <a:avLst/>
        </a:prstGeom>
      </xdr:spPr>
    </xdr:pic>
    <xdr:clientData/>
  </xdr:twoCellAnchor>
  <xdr:twoCellAnchor editAs="oneCell">
    <xdr:from>
      <xdr:col>22</xdr:col>
      <xdr:colOff>16932</xdr:colOff>
      <xdr:row>22</xdr:row>
      <xdr:rowOff>50799</xdr:rowOff>
    </xdr:from>
    <xdr:to>
      <xdr:col>26</xdr:col>
      <xdr:colOff>551637</xdr:colOff>
      <xdr:row>26</xdr:row>
      <xdr:rowOff>42456</xdr:rowOff>
    </xdr:to>
    <xdr:pic>
      <xdr:nvPicPr>
        <xdr:cNvPr id="7" name="图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3106399" y="3962399"/>
          <a:ext cx="3108572" cy="702857"/>
        </a:xfrm>
        <a:prstGeom prst="rect">
          <a:avLst/>
        </a:prstGeom>
      </xdr:spPr>
    </xdr:pic>
    <xdr:clientData/>
  </xdr:twoCellAnchor>
  <xdr:twoCellAnchor editAs="oneCell">
    <xdr:from>
      <xdr:col>22</xdr:col>
      <xdr:colOff>21166</xdr:colOff>
      <xdr:row>26</xdr:row>
      <xdr:rowOff>165101</xdr:rowOff>
    </xdr:from>
    <xdr:to>
      <xdr:col>27</xdr:col>
      <xdr:colOff>395261</xdr:colOff>
      <xdr:row>38</xdr:row>
      <xdr:rowOff>40072</xdr:rowOff>
    </xdr:to>
    <xdr:pic>
      <xdr:nvPicPr>
        <xdr:cNvPr id="8" name="图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3110633" y="4787901"/>
          <a:ext cx="3591428" cy="2008571"/>
        </a:xfrm>
        <a:prstGeom prst="rect">
          <a:avLst/>
        </a:prstGeom>
      </xdr:spPr>
    </xdr:pic>
    <xdr:clientData/>
  </xdr:twoCellAnchor>
  <xdr:twoCellAnchor editAs="oneCell">
    <xdr:from>
      <xdr:col>22</xdr:col>
      <xdr:colOff>4233</xdr:colOff>
      <xdr:row>39</xdr:row>
      <xdr:rowOff>16933</xdr:rowOff>
    </xdr:from>
    <xdr:to>
      <xdr:col>28</xdr:col>
      <xdr:colOff>554862</xdr:colOff>
      <xdr:row>59</xdr:row>
      <xdr:rowOff>172361</xdr:rowOff>
    </xdr:to>
    <xdr:pic>
      <xdr:nvPicPr>
        <xdr:cNvPr id="9" name="图片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3093700" y="6951133"/>
          <a:ext cx="4411429" cy="3711428"/>
        </a:xfrm>
        <a:prstGeom prst="rect">
          <a:avLst/>
        </a:prstGeom>
      </xdr:spPr>
    </xdr:pic>
    <xdr:clientData/>
  </xdr:twoCellAnchor>
  <xdr:twoCellAnchor editAs="oneCell">
    <xdr:from>
      <xdr:col>22</xdr:col>
      <xdr:colOff>29633</xdr:colOff>
      <xdr:row>60</xdr:row>
      <xdr:rowOff>59267</xdr:rowOff>
    </xdr:from>
    <xdr:to>
      <xdr:col>26</xdr:col>
      <xdr:colOff>221480</xdr:colOff>
      <xdr:row>66</xdr:row>
      <xdr:rowOff>166753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119100" y="10727267"/>
          <a:ext cx="2765714" cy="1174286"/>
        </a:xfrm>
        <a:prstGeom prst="rect">
          <a:avLst/>
        </a:prstGeom>
      </xdr:spPr>
    </xdr:pic>
    <xdr:clientData/>
  </xdr:twoCellAnchor>
  <xdr:twoCellAnchor editAs="oneCell">
    <xdr:from>
      <xdr:col>22</xdr:col>
      <xdr:colOff>63499</xdr:colOff>
      <xdr:row>67</xdr:row>
      <xdr:rowOff>29633</xdr:rowOff>
    </xdr:from>
    <xdr:to>
      <xdr:col>28</xdr:col>
      <xdr:colOff>502699</xdr:colOff>
      <xdr:row>77</xdr:row>
      <xdr:rowOff>128776</xdr:rowOff>
    </xdr:to>
    <xdr:pic>
      <xdr:nvPicPr>
        <xdr:cNvPr id="11" name="图片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3152966" y="11942233"/>
          <a:ext cx="4300000" cy="18771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421131</xdr:colOff>
      <xdr:row>11</xdr:row>
      <xdr:rowOff>122765</xdr:rowOff>
    </xdr:from>
    <xdr:to>
      <xdr:col>21</xdr:col>
      <xdr:colOff>556514</xdr:colOff>
      <xdr:row>34</xdr:row>
      <xdr:rowOff>15866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855798" y="2078565"/>
          <a:ext cx="7875390" cy="3982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geogebra.org/classic/s6zy3df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E6873-6052-4DFB-918E-341DD9FC910F}">
  <dimension ref="A1:H101"/>
  <sheetViews>
    <sheetView topLeftCell="A7" workbookViewId="0">
      <selection activeCell="L20" sqref="L20:L21"/>
    </sheetView>
  </sheetViews>
  <sheetFormatPr defaultRowHeight="14.25" x14ac:dyDescent="0.2"/>
  <cols>
    <col min="1" max="1" width="9" customWidth="1"/>
  </cols>
  <sheetData>
    <row r="1" spans="1:8" x14ac:dyDescent="0.2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 x14ac:dyDescent="0.2">
      <c r="A2" s="2">
        <v>1</v>
      </c>
      <c r="B2" s="2">
        <v>1</v>
      </c>
      <c r="C2" s="2">
        <v>70</v>
      </c>
      <c r="D2" s="2">
        <v>64</v>
      </c>
      <c r="E2" s="2">
        <v>5</v>
      </c>
      <c r="F2" s="2">
        <v>1</v>
      </c>
      <c r="G2" s="2">
        <v>1</v>
      </c>
      <c r="H2" s="2">
        <v>1</v>
      </c>
    </row>
    <row r="3" spans="1:8" x14ac:dyDescent="0.2">
      <c r="A3" s="2">
        <v>2</v>
      </c>
      <c r="B3" s="2">
        <v>1</v>
      </c>
      <c r="C3" s="2">
        <v>60</v>
      </c>
      <c r="D3" s="2">
        <v>63</v>
      </c>
      <c r="E3" s="2">
        <v>9</v>
      </c>
      <c r="F3" s="2">
        <v>1</v>
      </c>
      <c r="G3" s="2">
        <v>1</v>
      </c>
      <c r="H3" s="2">
        <v>0</v>
      </c>
    </row>
    <row r="4" spans="1:8" x14ac:dyDescent="0.2">
      <c r="A4" s="2">
        <v>3</v>
      </c>
      <c r="B4" s="2">
        <v>1</v>
      </c>
      <c r="C4" s="2">
        <v>70</v>
      </c>
      <c r="D4" s="2">
        <v>65</v>
      </c>
      <c r="E4" s="2">
        <v>11</v>
      </c>
      <c r="F4" s="2">
        <v>1</v>
      </c>
      <c r="G4" s="2">
        <v>1</v>
      </c>
      <c r="H4" s="2">
        <v>0</v>
      </c>
    </row>
    <row r="5" spans="1:8" x14ac:dyDescent="0.2">
      <c r="A5" s="2">
        <v>4</v>
      </c>
      <c r="B5" s="2">
        <v>1</v>
      </c>
      <c r="C5" s="2">
        <v>40</v>
      </c>
      <c r="D5" s="2">
        <v>69</v>
      </c>
      <c r="E5" s="2">
        <v>10</v>
      </c>
      <c r="F5" s="2">
        <v>1</v>
      </c>
      <c r="G5" s="2">
        <v>1</v>
      </c>
      <c r="H5" s="2">
        <v>0</v>
      </c>
    </row>
    <row r="6" spans="1:8" x14ac:dyDescent="0.2">
      <c r="A6" s="2">
        <v>5</v>
      </c>
      <c r="B6" s="2">
        <v>1</v>
      </c>
      <c r="C6" s="2">
        <v>40</v>
      </c>
      <c r="D6" s="2">
        <v>63</v>
      </c>
      <c r="E6" s="2">
        <v>58</v>
      </c>
      <c r="F6" s="2">
        <v>1</v>
      </c>
      <c r="G6" s="2">
        <v>1</v>
      </c>
      <c r="H6" s="2">
        <v>0</v>
      </c>
    </row>
    <row r="7" spans="1:8" x14ac:dyDescent="0.2">
      <c r="A7" s="2">
        <v>6</v>
      </c>
      <c r="B7" s="2">
        <v>1</v>
      </c>
      <c r="C7" s="2">
        <v>70</v>
      </c>
      <c r="D7" s="2">
        <v>48</v>
      </c>
      <c r="E7" s="2">
        <v>9</v>
      </c>
      <c r="F7" s="2">
        <v>1</v>
      </c>
      <c r="G7" s="2">
        <v>1</v>
      </c>
      <c r="H7" s="2">
        <v>0</v>
      </c>
    </row>
    <row r="8" spans="1:8" x14ac:dyDescent="0.2">
      <c r="A8" s="2">
        <v>7</v>
      </c>
      <c r="B8" s="2">
        <v>1</v>
      </c>
      <c r="C8" s="2">
        <v>70</v>
      </c>
      <c r="D8" s="2">
        <v>48</v>
      </c>
      <c r="E8" s="2">
        <v>11</v>
      </c>
      <c r="F8" s="2">
        <v>1</v>
      </c>
      <c r="G8" s="2">
        <v>1</v>
      </c>
      <c r="H8" s="2">
        <v>0</v>
      </c>
    </row>
    <row r="9" spans="1:8" x14ac:dyDescent="0.2">
      <c r="A9" s="2">
        <v>8</v>
      </c>
      <c r="B9" s="2">
        <v>1</v>
      </c>
      <c r="C9" s="2">
        <v>80</v>
      </c>
      <c r="D9" s="2">
        <v>63</v>
      </c>
      <c r="E9" s="2">
        <v>4</v>
      </c>
      <c r="F9" s="2">
        <v>2</v>
      </c>
      <c r="G9" s="2">
        <v>1</v>
      </c>
      <c r="H9" s="2">
        <v>0</v>
      </c>
    </row>
    <row r="10" spans="1:8" x14ac:dyDescent="0.2">
      <c r="A10" s="2">
        <v>9</v>
      </c>
      <c r="B10" s="2">
        <v>1</v>
      </c>
      <c r="C10" s="2">
        <v>60</v>
      </c>
      <c r="D10" s="2">
        <v>63</v>
      </c>
      <c r="E10" s="2">
        <v>14</v>
      </c>
      <c r="F10" s="2">
        <v>2</v>
      </c>
      <c r="G10" s="2">
        <v>1</v>
      </c>
      <c r="H10" s="2">
        <v>0</v>
      </c>
    </row>
    <row r="11" spans="1:8" x14ac:dyDescent="0.2">
      <c r="A11" s="2">
        <v>10</v>
      </c>
      <c r="B11" s="2">
        <v>1</v>
      </c>
      <c r="C11" s="2">
        <v>30</v>
      </c>
      <c r="D11" s="2">
        <v>53</v>
      </c>
      <c r="E11" s="2">
        <v>4</v>
      </c>
      <c r="F11" s="2">
        <v>2</v>
      </c>
      <c r="G11" s="2">
        <v>1</v>
      </c>
      <c r="H11" s="2">
        <v>0</v>
      </c>
    </row>
    <row r="12" spans="1:8" x14ac:dyDescent="0.2">
      <c r="A12" s="2">
        <v>11</v>
      </c>
      <c r="B12" s="2">
        <v>1</v>
      </c>
      <c r="C12" s="2">
        <v>80</v>
      </c>
      <c r="D12" s="2">
        <v>43</v>
      </c>
      <c r="E12" s="2">
        <v>12</v>
      </c>
      <c r="F12" s="2">
        <v>2</v>
      </c>
      <c r="G12" s="2">
        <v>1</v>
      </c>
      <c r="H12" s="2">
        <v>0</v>
      </c>
    </row>
    <row r="13" spans="1:8" x14ac:dyDescent="0.2">
      <c r="A13" s="2">
        <v>12</v>
      </c>
      <c r="B13" s="2">
        <v>1</v>
      </c>
      <c r="C13" s="2">
        <v>40</v>
      </c>
      <c r="D13" s="2">
        <v>55</v>
      </c>
      <c r="E13" s="2">
        <v>2</v>
      </c>
      <c r="F13" s="2">
        <v>2</v>
      </c>
      <c r="G13" s="2">
        <v>1</v>
      </c>
      <c r="H13" s="2">
        <v>0</v>
      </c>
    </row>
    <row r="14" spans="1:8" x14ac:dyDescent="0.2">
      <c r="A14" s="2">
        <v>13</v>
      </c>
      <c r="B14" s="2">
        <v>1</v>
      </c>
      <c r="C14" s="2">
        <v>60</v>
      </c>
      <c r="D14" s="2">
        <v>66</v>
      </c>
      <c r="E14" s="2">
        <v>25</v>
      </c>
      <c r="F14" s="2">
        <v>2</v>
      </c>
      <c r="G14" s="2">
        <v>1</v>
      </c>
      <c r="H14" s="2">
        <v>1</v>
      </c>
    </row>
    <row r="15" spans="1:8" x14ac:dyDescent="0.2">
      <c r="A15" s="2">
        <v>14</v>
      </c>
      <c r="B15" s="2">
        <v>1</v>
      </c>
      <c r="C15" s="2">
        <v>40</v>
      </c>
      <c r="D15" s="2">
        <v>67</v>
      </c>
      <c r="E15" s="2">
        <v>23</v>
      </c>
      <c r="F15" s="2">
        <v>2</v>
      </c>
      <c r="G15" s="2">
        <v>1</v>
      </c>
      <c r="H15" s="2">
        <v>0</v>
      </c>
    </row>
    <row r="16" spans="1:8" x14ac:dyDescent="0.2">
      <c r="A16" s="2">
        <v>15</v>
      </c>
      <c r="B16" s="2">
        <v>1</v>
      </c>
      <c r="C16" s="2">
        <v>20</v>
      </c>
      <c r="D16" s="2">
        <v>61</v>
      </c>
      <c r="E16" s="2">
        <v>19</v>
      </c>
      <c r="F16" s="2">
        <v>3</v>
      </c>
      <c r="G16" s="2">
        <v>1</v>
      </c>
      <c r="H16" s="2">
        <v>0</v>
      </c>
    </row>
    <row r="17" spans="1:8" x14ac:dyDescent="0.2">
      <c r="A17" s="2">
        <v>16</v>
      </c>
      <c r="B17" s="2">
        <v>1</v>
      </c>
      <c r="C17" s="2">
        <v>50</v>
      </c>
      <c r="D17" s="2">
        <v>63</v>
      </c>
      <c r="E17" s="2">
        <v>4</v>
      </c>
      <c r="F17" s="2">
        <v>3</v>
      </c>
      <c r="G17" s="2">
        <v>1</v>
      </c>
      <c r="H17" s="2">
        <v>0</v>
      </c>
    </row>
    <row r="18" spans="1:8" x14ac:dyDescent="0.2">
      <c r="A18" s="2">
        <v>17</v>
      </c>
      <c r="B18" s="2">
        <v>1</v>
      </c>
      <c r="C18" s="2">
        <v>50</v>
      </c>
      <c r="D18" s="2">
        <v>66</v>
      </c>
      <c r="E18" s="2">
        <v>16</v>
      </c>
      <c r="F18" s="2">
        <v>0</v>
      </c>
      <c r="G18" s="2">
        <v>1</v>
      </c>
      <c r="H18" s="2">
        <v>0</v>
      </c>
    </row>
    <row r="19" spans="1:8" x14ac:dyDescent="0.2">
      <c r="A19" s="2">
        <v>18</v>
      </c>
      <c r="B19" s="2">
        <v>1</v>
      </c>
      <c r="C19" s="2">
        <v>40</v>
      </c>
      <c r="D19" s="2">
        <v>68</v>
      </c>
      <c r="E19" s="2">
        <v>12</v>
      </c>
      <c r="F19" s="2">
        <v>0</v>
      </c>
      <c r="G19" s="2">
        <v>1</v>
      </c>
      <c r="H19" s="2">
        <v>0</v>
      </c>
    </row>
    <row r="20" spans="1:8" x14ac:dyDescent="0.2">
      <c r="A20" s="2">
        <v>19</v>
      </c>
      <c r="B20" s="2">
        <v>1</v>
      </c>
      <c r="C20" s="2">
        <v>80</v>
      </c>
      <c r="D20" s="2">
        <v>41</v>
      </c>
      <c r="E20" s="2">
        <v>12</v>
      </c>
      <c r="F20" s="2">
        <v>0</v>
      </c>
      <c r="G20" s="2">
        <v>1</v>
      </c>
      <c r="H20" s="2">
        <v>1</v>
      </c>
    </row>
    <row r="21" spans="1:8" x14ac:dyDescent="0.2">
      <c r="A21" s="2">
        <v>20</v>
      </c>
      <c r="B21" s="2">
        <v>1</v>
      </c>
      <c r="C21" s="2">
        <v>70</v>
      </c>
      <c r="D21" s="2">
        <v>53</v>
      </c>
      <c r="E21" s="2">
        <v>8</v>
      </c>
      <c r="F21" s="2">
        <v>0</v>
      </c>
      <c r="G21" s="2">
        <v>1</v>
      </c>
      <c r="H21" s="2">
        <v>1</v>
      </c>
    </row>
    <row r="22" spans="1:8" x14ac:dyDescent="0.2">
      <c r="A22" s="2">
        <v>21</v>
      </c>
      <c r="B22" s="2">
        <v>1</v>
      </c>
      <c r="C22" s="2">
        <v>60</v>
      </c>
      <c r="D22" s="2">
        <v>37</v>
      </c>
      <c r="E22" s="2">
        <v>13</v>
      </c>
      <c r="F22" s="2">
        <v>0</v>
      </c>
      <c r="G22" s="2">
        <v>1</v>
      </c>
      <c r="H22" s="2">
        <v>0</v>
      </c>
    </row>
    <row r="23" spans="1:8" x14ac:dyDescent="0.2">
      <c r="A23" s="2">
        <v>22</v>
      </c>
      <c r="B23" s="2">
        <v>1</v>
      </c>
      <c r="C23" s="2">
        <v>90</v>
      </c>
      <c r="D23" s="2">
        <v>54</v>
      </c>
      <c r="E23" s="2">
        <v>12</v>
      </c>
      <c r="F23" s="2">
        <v>0</v>
      </c>
      <c r="G23" s="2">
        <v>0</v>
      </c>
      <c r="H23" s="2">
        <v>1</v>
      </c>
    </row>
    <row r="24" spans="1:8" x14ac:dyDescent="0.2">
      <c r="A24" s="2">
        <v>23</v>
      </c>
      <c r="B24" s="2">
        <v>1</v>
      </c>
      <c r="C24" s="2">
        <v>50</v>
      </c>
      <c r="D24" s="2">
        <v>52</v>
      </c>
      <c r="E24" s="2">
        <v>8</v>
      </c>
      <c r="F24" s="2">
        <v>0</v>
      </c>
      <c r="G24" s="2">
        <v>0</v>
      </c>
      <c r="H24" s="2">
        <v>1</v>
      </c>
    </row>
    <row r="25" spans="1:8" x14ac:dyDescent="0.2">
      <c r="A25" s="2">
        <v>24</v>
      </c>
      <c r="B25" s="2">
        <v>1</v>
      </c>
      <c r="C25" s="2">
        <v>70</v>
      </c>
      <c r="D25" s="2">
        <v>50</v>
      </c>
      <c r="E25" s="2">
        <v>7</v>
      </c>
      <c r="F25" s="2">
        <v>0</v>
      </c>
      <c r="G25" s="2">
        <v>0</v>
      </c>
      <c r="H25" s="2">
        <v>1</v>
      </c>
    </row>
    <row r="26" spans="1:8" x14ac:dyDescent="0.2">
      <c r="A26" s="2">
        <v>25</v>
      </c>
      <c r="B26" s="2">
        <v>1</v>
      </c>
      <c r="C26" s="2">
        <v>50</v>
      </c>
      <c r="D26" s="2">
        <v>65</v>
      </c>
      <c r="E26" s="2">
        <v>21</v>
      </c>
      <c r="F26" s="2">
        <v>0</v>
      </c>
      <c r="G26" s="2">
        <v>0</v>
      </c>
      <c r="H26" s="2">
        <v>0</v>
      </c>
    </row>
    <row r="27" spans="1:8" x14ac:dyDescent="0.2">
      <c r="A27" s="2">
        <v>26</v>
      </c>
      <c r="B27" s="2">
        <v>1</v>
      </c>
      <c r="C27" s="2">
        <v>80</v>
      </c>
      <c r="D27" s="2">
        <v>52</v>
      </c>
      <c r="E27" s="2">
        <v>28</v>
      </c>
      <c r="F27" s="2">
        <v>0</v>
      </c>
      <c r="G27" s="2">
        <v>0</v>
      </c>
      <c r="H27" s="2">
        <v>1</v>
      </c>
    </row>
    <row r="28" spans="1:8" x14ac:dyDescent="0.2">
      <c r="A28" s="2">
        <v>27</v>
      </c>
      <c r="B28" s="2">
        <v>1</v>
      </c>
      <c r="C28" s="2">
        <v>60</v>
      </c>
      <c r="D28" s="2">
        <v>70</v>
      </c>
      <c r="E28" s="2">
        <v>13</v>
      </c>
      <c r="F28" s="2">
        <v>0</v>
      </c>
      <c r="G28" s="2">
        <v>0</v>
      </c>
      <c r="H28" s="2">
        <v>0</v>
      </c>
    </row>
    <row r="29" spans="1:8" x14ac:dyDescent="0.2">
      <c r="A29" s="2">
        <v>28</v>
      </c>
      <c r="B29" s="2">
        <v>1</v>
      </c>
      <c r="C29" s="2">
        <v>50</v>
      </c>
      <c r="D29" s="2">
        <v>40</v>
      </c>
      <c r="E29" s="2">
        <v>13</v>
      </c>
      <c r="F29" s="2">
        <v>0</v>
      </c>
      <c r="G29" s="2">
        <v>0</v>
      </c>
      <c r="H29" s="2">
        <v>0</v>
      </c>
    </row>
    <row r="30" spans="1:8" x14ac:dyDescent="0.2">
      <c r="A30" s="2">
        <v>29</v>
      </c>
      <c r="B30" s="2">
        <v>1</v>
      </c>
      <c r="C30" s="2">
        <v>70</v>
      </c>
      <c r="D30" s="2">
        <v>36</v>
      </c>
      <c r="E30" s="2">
        <v>22</v>
      </c>
      <c r="F30" s="2">
        <v>2</v>
      </c>
      <c r="G30" s="2">
        <v>0</v>
      </c>
      <c r="H30" s="2">
        <v>0</v>
      </c>
    </row>
    <row r="31" spans="1:8" x14ac:dyDescent="0.2">
      <c r="A31" s="2">
        <v>30</v>
      </c>
      <c r="B31" s="2">
        <v>1</v>
      </c>
      <c r="C31" s="2">
        <v>40</v>
      </c>
      <c r="D31" s="2">
        <v>44</v>
      </c>
      <c r="E31" s="2">
        <v>36</v>
      </c>
      <c r="F31" s="2">
        <v>2</v>
      </c>
      <c r="G31" s="2">
        <v>0</v>
      </c>
      <c r="H31" s="2">
        <v>0</v>
      </c>
    </row>
    <row r="32" spans="1:8" x14ac:dyDescent="0.2">
      <c r="A32" s="2">
        <v>31</v>
      </c>
      <c r="B32" s="2">
        <v>1</v>
      </c>
      <c r="C32" s="2">
        <v>30</v>
      </c>
      <c r="D32" s="2">
        <v>54</v>
      </c>
      <c r="E32" s="2">
        <v>9</v>
      </c>
      <c r="F32" s="2">
        <v>2</v>
      </c>
      <c r="G32" s="2">
        <v>0</v>
      </c>
      <c r="H32" s="2">
        <v>0</v>
      </c>
    </row>
    <row r="33" spans="1:8" x14ac:dyDescent="0.2">
      <c r="A33" s="2">
        <v>32</v>
      </c>
      <c r="B33" s="2">
        <v>1</v>
      </c>
      <c r="C33" s="2">
        <v>30</v>
      </c>
      <c r="D33" s="2">
        <v>59</v>
      </c>
      <c r="E33" s="2">
        <v>87</v>
      </c>
      <c r="F33" s="2">
        <v>2</v>
      </c>
      <c r="G33" s="2">
        <v>0</v>
      </c>
      <c r="H33" s="2">
        <v>0</v>
      </c>
    </row>
    <row r="34" spans="1:8" x14ac:dyDescent="0.2">
      <c r="A34" s="2">
        <v>33</v>
      </c>
      <c r="B34" s="2">
        <v>1</v>
      </c>
      <c r="C34" s="2">
        <v>40</v>
      </c>
      <c r="D34" s="2">
        <v>69</v>
      </c>
      <c r="E34" s="2">
        <v>5</v>
      </c>
      <c r="F34" s="2">
        <v>3</v>
      </c>
      <c r="G34" s="2">
        <v>0</v>
      </c>
      <c r="H34" s="2">
        <v>0</v>
      </c>
    </row>
    <row r="35" spans="1:8" x14ac:dyDescent="0.2">
      <c r="A35" s="2">
        <v>34</v>
      </c>
      <c r="B35" s="2">
        <v>1</v>
      </c>
      <c r="C35" s="2">
        <v>60</v>
      </c>
      <c r="D35" s="2">
        <v>50</v>
      </c>
      <c r="E35" s="2">
        <v>22</v>
      </c>
      <c r="F35" s="2">
        <v>3</v>
      </c>
      <c r="G35" s="2">
        <v>0</v>
      </c>
      <c r="H35" s="2">
        <v>0</v>
      </c>
    </row>
    <row r="36" spans="1:8" x14ac:dyDescent="0.2">
      <c r="A36" s="2">
        <v>35</v>
      </c>
      <c r="B36" s="2">
        <v>1</v>
      </c>
      <c r="C36" s="2">
        <v>80</v>
      </c>
      <c r="D36" s="2">
        <v>52</v>
      </c>
      <c r="E36" s="2">
        <v>4</v>
      </c>
      <c r="F36" s="2">
        <v>3</v>
      </c>
      <c r="G36" s="2">
        <v>0</v>
      </c>
      <c r="H36" s="2">
        <v>0</v>
      </c>
    </row>
    <row r="37" spans="1:8" x14ac:dyDescent="0.2">
      <c r="A37" s="2">
        <v>36</v>
      </c>
      <c r="B37" s="2">
        <v>1</v>
      </c>
      <c r="C37" s="2">
        <v>70</v>
      </c>
      <c r="D37" s="2">
        <v>68</v>
      </c>
      <c r="E37" s="2">
        <v>15</v>
      </c>
      <c r="F37" s="2">
        <v>0</v>
      </c>
      <c r="G37" s="2">
        <v>0</v>
      </c>
      <c r="H37" s="2">
        <v>0</v>
      </c>
    </row>
    <row r="38" spans="1:8" x14ac:dyDescent="0.2">
      <c r="A38" s="2">
        <v>37</v>
      </c>
      <c r="B38" s="2">
        <v>1</v>
      </c>
      <c r="C38" s="2">
        <v>30</v>
      </c>
      <c r="D38" s="2">
        <v>39</v>
      </c>
      <c r="E38" s="2">
        <v>4</v>
      </c>
      <c r="F38" s="2">
        <v>0</v>
      </c>
      <c r="G38" s="2">
        <v>0</v>
      </c>
      <c r="H38" s="2">
        <v>0</v>
      </c>
    </row>
    <row r="39" spans="1:8" x14ac:dyDescent="0.2">
      <c r="A39" s="2">
        <v>38</v>
      </c>
      <c r="B39" s="2">
        <v>1</v>
      </c>
      <c r="C39" s="2">
        <v>60</v>
      </c>
      <c r="D39" s="2">
        <v>49</v>
      </c>
      <c r="E39" s="2">
        <v>11</v>
      </c>
      <c r="F39" s="2">
        <v>0</v>
      </c>
      <c r="G39" s="2">
        <v>0</v>
      </c>
      <c r="H39" s="2">
        <v>0</v>
      </c>
    </row>
    <row r="40" spans="1:8" x14ac:dyDescent="0.2">
      <c r="A40" s="2">
        <v>39</v>
      </c>
      <c r="B40" s="2">
        <v>1</v>
      </c>
      <c r="C40" s="2">
        <v>80</v>
      </c>
      <c r="D40" s="2">
        <v>64</v>
      </c>
      <c r="E40" s="2">
        <v>10</v>
      </c>
      <c r="F40" s="2">
        <v>0</v>
      </c>
      <c r="G40" s="2">
        <v>0</v>
      </c>
      <c r="H40" s="2">
        <v>1</v>
      </c>
    </row>
    <row r="41" spans="1:8" x14ac:dyDescent="0.2">
      <c r="A41" s="2">
        <v>40</v>
      </c>
      <c r="B41" s="2">
        <v>1</v>
      </c>
      <c r="C41" s="2">
        <v>70</v>
      </c>
      <c r="D41" s="2">
        <v>67</v>
      </c>
      <c r="E41" s="2">
        <v>18</v>
      </c>
      <c r="F41" s="2">
        <v>0</v>
      </c>
      <c r="G41" s="2">
        <v>0</v>
      </c>
      <c r="H41" s="2">
        <v>1</v>
      </c>
    </row>
    <row r="42" spans="1:8" x14ac:dyDescent="0.2">
      <c r="A42" s="10"/>
      <c r="B42" s="10"/>
      <c r="C42" s="10"/>
      <c r="D42" s="10"/>
      <c r="E42" s="10"/>
    </row>
    <row r="43" spans="1:8" x14ac:dyDescent="0.2">
      <c r="A43" s="10"/>
      <c r="B43" s="10"/>
      <c r="C43" s="10"/>
      <c r="D43" s="10"/>
      <c r="E43" s="10"/>
    </row>
    <row r="44" spans="1:8" x14ac:dyDescent="0.2">
      <c r="A44" s="10"/>
      <c r="B44" s="10"/>
      <c r="C44" s="10"/>
      <c r="D44" s="10"/>
      <c r="E44" s="10"/>
    </row>
    <row r="45" spans="1:8" x14ac:dyDescent="0.2">
      <c r="A45" s="10"/>
      <c r="B45" s="10"/>
      <c r="C45" s="10"/>
      <c r="D45" s="10"/>
      <c r="E45" s="10"/>
    </row>
    <row r="46" spans="1:8" x14ac:dyDescent="0.2">
      <c r="A46" s="10"/>
      <c r="B46" s="10"/>
      <c r="C46" s="10"/>
      <c r="D46" s="10"/>
      <c r="E46" s="10"/>
    </row>
    <row r="47" spans="1:8" x14ac:dyDescent="0.2">
      <c r="A47" s="10"/>
      <c r="B47" s="10"/>
      <c r="C47" s="10"/>
      <c r="D47" s="10"/>
      <c r="E47" s="10"/>
    </row>
    <row r="48" spans="1:8" x14ac:dyDescent="0.2">
      <c r="A48" s="10"/>
      <c r="B48" s="10"/>
      <c r="C48" s="10"/>
      <c r="D48" s="10"/>
      <c r="E48" s="10"/>
    </row>
    <row r="49" spans="1:5" x14ac:dyDescent="0.2">
      <c r="A49" s="10"/>
      <c r="B49" s="10"/>
      <c r="C49" s="10"/>
      <c r="D49" s="10"/>
      <c r="E49" s="10"/>
    </row>
    <row r="50" spans="1:5" x14ac:dyDescent="0.2">
      <c r="A50" s="10"/>
      <c r="B50" s="10"/>
      <c r="C50" s="10"/>
      <c r="D50" s="10"/>
      <c r="E50" s="10"/>
    </row>
    <row r="51" spans="1:5" x14ac:dyDescent="0.2">
      <c r="A51" s="10"/>
      <c r="B51" s="10"/>
      <c r="C51" s="10"/>
      <c r="D51" s="10"/>
      <c r="E51" s="10"/>
    </row>
    <row r="52" spans="1:5" x14ac:dyDescent="0.2">
      <c r="A52" s="10"/>
      <c r="B52" s="10"/>
      <c r="C52" s="10"/>
      <c r="D52" s="10"/>
      <c r="E52" s="10"/>
    </row>
    <row r="53" spans="1:5" x14ac:dyDescent="0.2">
      <c r="A53" s="10"/>
      <c r="B53" s="10"/>
      <c r="C53" s="10"/>
      <c r="D53" s="10"/>
      <c r="E53" s="10"/>
    </row>
    <row r="54" spans="1:5" x14ac:dyDescent="0.2">
      <c r="A54" s="10"/>
      <c r="B54" s="10"/>
      <c r="C54" s="10"/>
      <c r="D54" s="10"/>
      <c r="E54" s="10"/>
    </row>
    <row r="55" spans="1:5" x14ac:dyDescent="0.2">
      <c r="A55" s="10"/>
      <c r="B55" s="10"/>
      <c r="C55" s="10"/>
      <c r="D55" s="10"/>
      <c r="E55" s="10"/>
    </row>
    <row r="56" spans="1:5" x14ac:dyDescent="0.2">
      <c r="A56" s="10"/>
      <c r="B56" s="10"/>
      <c r="C56" s="10"/>
      <c r="D56" s="10"/>
      <c r="E56" s="10"/>
    </row>
    <row r="57" spans="1:5" x14ac:dyDescent="0.2">
      <c r="A57" s="10"/>
      <c r="B57" s="10"/>
      <c r="C57" s="10"/>
      <c r="D57" s="10"/>
      <c r="E57" s="10"/>
    </row>
    <row r="58" spans="1:5" x14ac:dyDescent="0.2">
      <c r="A58" s="10"/>
      <c r="B58" s="10"/>
      <c r="C58" s="10"/>
      <c r="D58" s="10"/>
      <c r="E58" s="10"/>
    </row>
    <row r="59" spans="1:5" x14ac:dyDescent="0.2">
      <c r="A59" s="10"/>
      <c r="B59" s="10"/>
      <c r="C59" s="10"/>
      <c r="D59" s="10"/>
      <c r="E59" s="10"/>
    </row>
    <row r="60" spans="1:5" x14ac:dyDescent="0.2">
      <c r="A60" s="10"/>
      <c r="B60" s="10"/>
      <c r="C60" s="10"/>
      <c r="D60" s="10"/>
      <c r="E60" s="10"/>
    </row>
    <row r="61" spans="1:5" x14ac:dyDescent="0.2">
      <c r="A61" s="10"/>
      <c r="B61" s="10"/>
      <c r="C61" s="10"/>
      <c r="D61" s="10"/>
      <c r="E61" s="10"/>
    </row>
    <row r="62" spans="1:5" x14ac:dyDescent="0.2">
      <c r="A62" s="10"/>
      <c r="B62" s="10"/>
      <c r="C62" s="10"/>
      <c r="D62" s="10"/>
      <c r="E62" s="10"/>
    </row>
    <row r="63" spans="1:5" x14ac:dyDescent="0.2">
      <c r="A63" s="10"/>
      <c r="B63" s="10"/>
      <c r="C63" s="10"/>
      <c r="D63" s="10"/>
      <c r="E63" s="10"/>
    </row>
    <row r="64" spans="1:5" x14ac:dyDescent="0.2">
      <c r="A64" s="10"/>
      <c r="B64" s="10"/>
      <c r="C64" s="10"/>
      <c r="D64" s="10"/>
      <c r="E64" s="10"/>
    </row>
    <row r="65" spans="1:5" x14ac:dyDescent="0.2">
      <c r="A65" s="10"/>
      <c r="B65" s="10"/>
      <c r="C65" s="10"/>
      <c r="D65" s="10"/>
      <c r="E65" s="10"/>
    </row>
    <row r="66" spans="1:5" x14ac:dyDescent="0.2">
      <c r="A66" s="10"/>
      <c r="B66" s="10"/>
      <c r="C66" s="10"/>
      <c r="D66" s="10"/>
      <c r="E66" s="10"/>
    </row>
    <row r="67" spans="1:5" x14ac:dyDescent="0.2">
      <c r="A67" s="10"/>
      <c r="B67" s="10"/>
      <c r="C67" s="10"/>
      <c r="D67" s="10"/>
      <c r="E67" s="10"/>
    </row>
    <row r="68" spans="1:5" x14ac:dyDescent="0.2">
      <c r="A68" s="10"/>
      <c r="B68" s="10"/>
      <c r="C68" s="10"/>
      <c r="D68" s="10"/>
      <c r="E68" s="10"/>
    </row>
    <row r="69" spans="1:5" x14ac:dyDescent="0.2">
      <c r="A69" s="10"/>
      <c r="B69" s="10"/>
      <c r="C69" s="10"/>
      <c r="D69" s="10"/>
      <c r="E69" s="10"/>
    </row>
    <row r="70" spans="1:5" x14ac:dyDescent="0.2">
      <c r="A70" s="10"/>
      <c r="B70" s="10"/>
      <c r="C70" s="10"/>
      <c r="D70" s="10"/>
      <c r="E70" s="10"/>
    </row>
    <row r="71" spans="1:5" ht="16.5" x14ac:dyDescent="0.2">
      <c r="A71" s="11"/>
      <c r="B71" s="11"/>
      <c r="C71" s="11"/>
      <c r="D71" s="11"/>
      <c r="E71" s="10"/>
    </row>
    <row r="72" spans="1:5" x14ac:dyDescent="0.2">
      <c r="A72" s="10"/>
      <c r="B72" s="10"/>
      <c r="C72" s="10"/>
      <c r="D72" s="10"/>
      <c r="E72" s="10"/>
    </row>
    <row r="73" spans="1:5" x14ac:dyDescent="0.2">
      <c r="A73" s="10"/>
      <c r="B73" s="10"/>
      <c r="C73" s="10"/>
      <c r="D73" s="10"/>
      <c r="E73" s="10"/>
    </row>
    <row r="74" spans="1:5" x14ac:dyDescent="0.2">
      <c r="A74" s="10"/>
      <c r="B74" s="10"/>
      <c r="C74" s="10"/>
      <c r="D74" s="10"/>
      <c r="E74" s="10"/>
    </row>
    <row r="75" spans="1:5" x14ac:dyDescent="0.2">
      <c r="A75" s="10"/>
      <c r="B75" s="10"/>
      <c r="C75" s="10"/>
      <c r="D75" s="10"/>
      <c r="E75" s="10"/>
    </row>
    <row r="76" spans="1:5" x14ac:dyDescent="0.2">
      <c r="A76" s="10"/>
      <c r="B76" s="10"/>
      <c r="C76" s="10"/>
      <c r="D76" s="10"/>
      <c r="E76" s="10"/>
    </row>
    <row r="77" spans="1:5" x14ac:dyDescent="0.2">
      <c r="A77" s="10"/>
      <c r="B77" s="10"/>
      <c r="C77" s="10"/>
      <c r="D77" s="10"/>
      <c r="E77" s="10"/>
    </row>
    <row r="78" spans="1:5" x14ac:dyDescent="0.2">
      <c r="A78" s="10"/>
      <c r="B78" s="10"/>
      <c r="C78" s="10"/>
      <c r="D78" s="10"/>
      <c r="E78" s="10"/>
    </row>
    <row r="79" spans="1:5" x14ac:dyDescent="0.2">
      <c r="A79" s="10"/>
      <c r="B79" s="10"/>
      <c r="C79" s="10"/>
      <c r="D79" s="10"/>
      <c r="E79" s="10"/>
    </row>
    <row r="80" spans="1:5" x14ac:dyDescent="0.2">
      <c r="A80" s="10"/>
      <c r="B80" s="10"/>
      <c r="C80" s="10"/>
      <c r="D80" s="10"/>
      <c r="E80" s="10"/>
    </row>
    <row r="81" spans="1:5" x14ac:dyDescent="0.2">
      <c r="A81" s="10"/>
      <c r="B81" s="10"/>
      <c r="C81" s="10"/>
      <c r="D81" s="10"/>
      <c r="E81" s="10"/>
    </row>
    <row r="82" spans="1:5" ht="16.5" x14ac:dyDescent="0.2">
      <c r="A82" s="11"/>
      <c r="B82" s="11"/>
      <c r="C82" s="11"/>
      <c r="D82" s="11"/>
      <c r="E82" s="11"/>
    </row>
    <row r="83" spans="1:5" ht="16.5" x14ac:dyDescent="0.2">
      <c r="A83" s="11"/>
      <c r="B83" s="11"/>
      <c r="C83" s="11"/>
      <c r="D83" s="11"/>
      <c r="E83" s="11"/>
    </row>
    <row r="84" spans="1:5" ht="16.5" x14ac:dyDescent="0.2">
      <c r="A84" s="11"/>
      <c r="B84" s="11"/>
      <c r="C84" s="11"/>
      <c r="D84" s="11"/>
      <c r="E84" s="11"/>
    </row>
    <row r="85" spans="1:5" ht="16.5" x14ac:dyDescent="0.2">
      <c r="A85" s="11"/>
      <c r="B85" s="11"/>
      <c r="C85" s="11"/>
      <c r="D85" s="11"/>
      <c r="E85" s="11"/>
    </row>
    <row r="86" spans="1:5" ht="16.5" x14ac:dyDescent="0.2">
      <c r="A86" s="11"/>
      <c r="B86" s="11"/>
      <c r="C86" s="11"/>
      <c r="D86" s="11"/>
      <c r="E86" s="11"/>
    </row>
    <row r="87" spans="1:5" ht="16.5" x14ac:dyDescent="0.2">
      <c r="A87" s="11"/>
      <c r="B87" s="11"/>
      <c r="C87" s="11"/>
      <c r="D87" s="11"/>
      <c r="E87" s="11"/>
    </row>
    <row r="88" spans="1:5" ht="16.5" x14ac:dyDescent="0.2">
      <c r="A88" s="11"/>
      <c r="B88" s="11"/>
      <c r="C88" s="11"/>
      <c r="D88" s="11"/>
      <c r="E88" s="11"/>
    </row>
    <row r="89" spans="1:5" ht="16.5" x14ac:dyDescent="0.2">
      <c r="A89" s="11"/>
      <c r="B89" s="11"/>
      <c r="C89" s="11"/>
      <c r="D89" s="11"/>
      <c r="E89" s="11"/>
    </row>
    <row r="90" spans="1:5" ht="16.5" x14ac:dyDescent="0.2">
      <c r="A90" s="11"/>
      <c r="B90" s="11"/>
      <c r="C90" s="11"/>
      <c r="D90" s="11"/>
      <c r="E90" s="11"/>
    </row>
    <row r="91" spans="1:5" ht="16.5" x14ac:dyDescent="0.2">
      <c r="A91" s="11"/>
      <c r="B91" s="11"/>
      <c r="C91" s="11"/>
      <c r="D91" s="11"/>
      <c r="E91" s="11"/>
    </row>
    <row r="92" spans="1:5" ht="16.5" x14ac:dyDescent="0.2">
      <c r="A92" s="11"/>
      <c r="B92" s="11"/>
      <c r="C92" s="11"/>
      <c r="D92" s="11"/>
      <c r="E92" s="11"/>
    </row>
    <row r="93" spans="1:5" ht="16.5" x14ac:dyDescent="0.2">
      <c r="A93" s="11"/>
      <c r="B93" s="11"/>
      <c r="C93" s="11"/>
      <c r="D93" s="11"/>
      <c r="E93" s="11"/>
    </row>
    <row r="94" spans="1:5" ht="16.5" x14ac:dyDescent="0.2">
      <c r="A94" s="11"/>
      <c r="B94" s="11"/>
      <c r="C94" s="11"/>
      <c r="D94" s="11"/>
      <c r="E94" s="11"/>
    </row>
    <row r="95" spans="1:5" ht="16.5" x14ac:dyDescent="0.2">
      <c r="A95" s="11"/>
      <c r="B95" s="11"/>
      <c r="C95" s="11"/>
      <c r="D95" s="11"/>
      <c r="E95" s="11"/>
    </row>
    <row r="96" spans="1:5" ht="16.5" x14ac:dyDescent="0.2">
      <c r="A96" s="11"/>
      <c r="B96" s="11"/>
      <c r="C96" s="11"/>
      <c r="D96" s="11"/>
      <c r="E96" s="11"/>
    </row>
    <row r="97" spans="1:5" ht="16.5" x14ac:dyDescent="0.2">
      <c r="A97" s="11"/>
      <c r="B97" s="11"/>
      <c r="C97" s="11"/>
      <c r="D97" s="11"/>
      <c r="E97" s="11"/>
    </row>
    <row r="98" spans="1:5" ht="16.5" x14ac:dyDescent="0.2">
      <c r="A98" s="11"/>
      <c r="B98" s="11"/>
      <c r="C98" s="11"/>
      <c r="D98" s="11"/>
      <c r="E98" s="11"/>
    </row>
    <row r="99" spans="1:5" ht="16.5" x14ac:dyDescent="0.2">
      <c r="A99" s="11"/>
      <c r="B99" s="11"/>
      <c r="C99" s="11"/>
      <c r="D99" s="11"/>
      <c r="E99" s="11"/>
    </row>
    <row r="100" spans="1:5" ht="16.5" x14ac:dyDescent="0.2">
      <c r="A100" s="11"/>
      <c r="B100" s="11"/>
      <c r="C100" s="11"/>
      <c r="D100" s="11"/>
      <c r="E100" s="11"/>
    </row>
    <row r="101" spans="1:5" ht="16.5" x14ac:dyDescent="0.2">
      <c r="A101" s="11"/>
      <c r="B101" s="11"/>
      <c r="C101" s="11"/>
      <c r="D101" s="11"/>
      <c r="E101" s="1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V42"/>
  <sheetViews>
    <sheetView zoomScale="130" zoomScaleNormal="130" workbookViewId="0">
      <selection activeCell="O36" sqref="O36"/>
    </sheetView>
  </sheetViews>
  <sheetFormatPr defaultRowHeight="14.25" x14ac:dyDescent="0.2"/>
  <cols>
    <col min="1" max="2" width="9" style="1"/>
    <col min="17" max="17" width="12.5" bestFit="1" customWidth="1"/>
    <col min="18" max="18" width="12" customWidth="1"/>
  </cols>
  <sheetData>
    <row r="1" spans="1:22" x14ac:dyDescent="0.2">
      <c r="A1" s="3" t="s">
        <v>0</v>
      </c>
      <c r="B1" s="3" t="s">
        <v>13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5" t="s">
        <v>14</v>
      </c>
      <c r="J1" s="6" t="s">
        <v>15</v>
      </c>
      <c r="K1" s="7" t="s">
        <v>16</v>
      </c>
      <c r="L1" s="7" t="s">
        <v>21</v>
      </c>
      <c r="M1" s="7" t="s">
        <v>22</v>
      </c>
      <c r="N1" s="7" t="s">
        <v>30</v>
      </c>
      <c r="O1" s="4" t="s">
        <v>17</v>
      </c>
      <c r="Q1" s="4" t="s">
        <v>7</v>
      </c>
      <c r="R1" s="4" t="s">
        <v>8</v>
      </c>
      <c r="S1" s="4" t="s">
        <v>9</v>
      </c>
      <c r="T1" s="4" t="s">
        <v>10</v>
      </c>
      <c r="U1" s="4" t="s">
        <v>11</v>
      </c>
      <c r="V1" s="4" t="s">
        <v>12</v>
      </c>
    </row>
    <row r="2" spans="1:22" x14ac:dyDescent="0.2">
      <c r="A2" s="2">
        <v>1</v>
      </c>
      <c r="B2" s="2">
        <v>1</v>
      </c>
      <c r="C2" s="2">
        <v>70</v>
      </c>
      <c r="D2" s="2">
        <v>64</v>
      </c>
      <c r="E2" s="2">
        <v>5</v>
      </c>
      <c r="F2" s="2">
        <v>1</v>
      </c>
      <c r="G2" s="2">
        <v>1</v>
      </c>
      <c r="H2" s="2">
        <v>1</v>
      </c>
      <c r="I2">
        <f t="shared" ref="I2:I41" si="0">SUMPRODUCT(B2:G2,Q$2:V$2)</f>
        <v>-2.6213275962025491</v>
      </c>
      <c r="J2" s="8">
        <f t="shared" ref="J2:J41" si="1">1/(1+EXP(-I2))</f>
        <v>6.7778361984691476E-2</v>
      </c>
      <c r="K2">
        <f t="shared" ref="K2:K41" si="2">-(H2*LOG(J2)+(1-H2)*LOG(1-J2))</f>
        <v>1.1689089310667395</v>
      </c>
      <c r="L2">
        <f>IF(J2&gt;0.5,1,0)</f>
        <v>0</v>
      </c>
      <c r="M2">
        <f>ABS(H2-L2)</f>
        <v>1</v>
      </c>
      <c r="N2" s="7">
        <f>AVERAGE(K2:K41)</f>
        <v>0.22579849617397682</v>
      </c>
      <c r="O2" s="1">
        <v>5.0000000000000001E-4</v>
      </c>
      <c r="P2" s="4" t="s">
        <v>31</v>
      </c>
      <c r="Q2">
        <v>-4.2478967268462586</v>
      </c>
      <c r="R2">
        <v>0.16340021348306408</v>
      </c>
      <c r="S2">
        <v>-4.5468798783779719E-2</v>
      </c>
      <c r="T2">
        <v>-0.15521403372480594</v>
      </c>
      <c r="U2">
        <v>-2.8800314147279042</v>
      </c>
      <c r="V2">
        <v>-3.2453411076569401</v>
      </c>
    </row>
    <row r="3" spans="1:22" x14ac:dyDescent="0.2">
      <c r="A3" s="2">
        <v>2</v>
      </c>
      <c r="B3" s="2">
        <v>1</v>
      </c>
      <c r="C3" s="2">
        <v>60</v>
      </c>
      <c r="D3" s="2">
        <v>63</v>
      </c>
      <c r="E3" s="2">
        <v>9</v>
      </c>
      <c r="F3" s="2">
        <v>1</v>
      </c>
      <c r="G3" s="2">
        <v>1</v>
      </c>
      <c r="H3" s="2">
        <v>0</v>
      </c>
      <c r="I3">
        <f t="shared" si="0"/>
        <v>-4.8307170671486332</v>
      </c>
      <c r="J3" s="8">
        <f t="shared" si="1"/>
        <v>7.9176076318542947E-3</v>
      </c>
      <c r="K3">
        <f t="shared" si="2"/>
        <v>3.4522582239197449E-3</v>
      </c>
      <c r="L3">
        <f t="shared" ref="L3:L41" si="3">IF(J3&gt;0.5,1,0)</f>
        <v>0</v>
      </c>
      <c r="M3">
        <f t="shared" ref="M3:M41" si="4">ABS(H3-L3)</f>
        <v>0</v>
      </c>
      <c r="N3" s="7" t="s">
        <v>24</v>
      </c>
      <c r="P3" s="7" t="s">
        <v>18</v>
      </c>
      <c r="Q3">
        <f>$O$2*(SUMPRODUCT($J$2:$J$41,B$2:B$41)-SUMPRODUCT($H$2:$H$41,B$2:B$41))/40</f>
        <v>3.4518968977171663E-6</v>
      </c>
      <c r="R3">
        <f t="shared" ref="R3:V3" si="5">$O$2*(SUMPRODUCT($J$2:$J$41,C$2:C$41)-SUMPRODUCT($H$2:$H$41,C$2:C$41))/40</f>
        <v>1.7033791480398007E-5</v>
      </c>
      <c r="S3">
        <f t="shared" si="5"/>
        <v>-1.8027887573772717E-5</v>
      </c>
      <c r="T3">
        <f t="shared" si="5"/>
        <v>-7.7469069961892948E-6</v>
      </c>
      <c r="U3">
        <f t="shared" si="5"/>
        <v>-3.069224069491903E-5</v>
      </c>
      <c r="V3">
        <f t="shared" si="5"/>
        <v>-2.5949016242629673E-5</v>
      </c>
    </row>
    <row r="4" spans="1:22" x14ac:dyDescent="0.2">
      <c r="A4" s="2">
        <v>3</v>
      </c>
      <c r="B4" s="2">
        <v>1</v>
      </c>
      <c r="C4" s="2">
        <v>70</v>
      </c>
      <c r="D4" s="2">
        <v>65</v>
      </c>
      <c r="E4" s="2">
        <v>11</v>
      </c>
      <c r="F4" s="2">
        <v>1</v>
      </c>
      <c r="G4" s="2">
        <v>1</v>
      </c>
      <c r="H4" s="2">
        <v>0</v>
      </c>
      <c r="I4">
        <f t="shared" si="0"/>
        <v>-3.5980805973351648</v>
      </c>
      <c r="J4" s="8">
        <f>1/(1+EXP(-I4))</f>
        <v>2.6646731310610749E-2</v>
      </c>
      <c r="K4">
        <f t="shared" si="2"/>
        <v>1.1729508346790308E-2</v>
      </c>
      <c r="L4">
        <f t="shared" si="3"/>
        <v>0</v>
      </c>
      <c r="M4">
        <f t="shared" si="4"/>
        <v>0</v>
      </c>
      <c r="N4" s="7">
        <f>1-M42</f>
        <v>0.85</v>
      </c>
      <c r="P4" s="7" t="s">
        <v>20</v>
      </c>
      <c r="Q4">
        <f t="shared" ref="Q4:V4" si="6">Q2-Q3</f>
        <v>-4.2479001787431567</v>
      </c>
      <c r="R4">
        <f t="shared" si="6"/>
        <v>0.16338317969158367</v>
      </c>
      <c r="S4">
        <f t="shared" si="6"/>
        <v>-4.5450770896205944E-2</v>
      </c>
      <c r="T4">
        <f t="shared" si="6"/>
        <v>-0.15520628681780976</v>
      </c>
      <c r="U4">
        <f t="shared" si="6"/>
        <v>-2.8800007224872095</v>
      </c>
      <c r="V4">
        <f t="shared" si="6"/>
        <v>-3.2453151586406976</v>
      </c>
    </row>
    <row r="5" spans="1:22" x14ac:dyDescent="0.2">
      <c r="A5" s="2">
        <v>4</v>
      </c>
      <c r="B5" s="2">
        <v>1</v>
      </c>
      <c r="C5" s="2">
        <v>40</v>
      </c>
      <c r="D5" s="2">
        <v>69</v>
      </c>
      <c r="E5" s="2">
        <v>10</v>
      </c>
      <c r="F5" s="2">
        <v>1</v>
      </c>
      <c r="G5" s="2">
        <v>1</v>
      </c>
      <c r="H5" s="2">
        <v>0</v>
      </c>
      <c r="I5">
        <f t="shared" si="0"/>
        <v>-8.5267481632374</v>
      </c>
      <c r="J5" s="8">
        <f t="shared" si="1"/>
        <v>1.9805887128822875E-4</v>
      </c>
      <c r="K5">
        <f t="shared" si="2"/>
        <v>8.6024394120893773E-5</v>
      </c>
      <c r="L5">
        <f t="shared" si="3"/>
        <v>0</v>
      </c>
      <c r="M5">
        <f t="shared" si="4"/>
        <v>0</v>
      </c>
      <c r="P5" s="7"/>
    </row>
    <row r="6" spans="1:22" x14ac:dyDescent="0.2">
      <c r="A6" s="2">
        <v>5</v>
      </c>
      <c r="B6" s="2">
        <v>1</v>
      </c>
      <c r="C6" s="2">
        <v>40</v>
      </c>
      <c r="D6" s="2">
        <v>63</v>
      </c>
      <c r="E6" s="2">
        <v>58</v>
      </c>
      <c r="F6" s="2">
        <v>1</v>
      </c>
      <c r="G6" s="2">
        <v>1</v>
      </c>
      <c r="H6" s="2">
        <v>0</v>
      </c>
      <c r="I6">
        <f t="shared" si="0"/>
        <v>-15.704208989325405</v>
      </c>
      <c r="J6" s="8">
        <f t="shared" si="1"/>
        <v>1.5126854430226412E-7</v>
      </c>
      <c r="K6">
        <f t="shared" si="2"/>
        <v>6.569509906867392E-8</v>
      </c>
      <c r="L6">
        <f t="shared" si="3"/>
        <v>0</v>
      </c>
      <c r="M6">
        <f t="shared" si="4"/>
        <v>0</v>
      </c>
    </row>
    <row r="7" spans="1:22" x14ac:dyDescent="0.2">
      <c r="A7" s="2">
        <v>6</v>
      </c>
      <c r="B7" s="2">
        <v>1</v>
      </c>
      <c r="C7" s="2">
        <v>70</v>
      </c>
      <c r="D7" s="2">
        <v>48</v>
      </c>
      <c r="E7" s="2">
        <v>9</v>
      </c>
      <c r="F7" s="2">
        <v>1</v>
      </c>
      <c r="G7" s="2">
        <v>1</v>
      </c>
      <c r="H7" s="2">
        <v>0</v>
      </c>
      <c r="I7">
        <f t="shared" si="0"/>
        <v>-2.5146829505612978</v>
      </c>
      <c r="J7" s="8">
        <f t="shared" si="1"/>
        <v>7.4835239513781474E-2</v>
      </c>
      <c r="K7">
        <f t="shared" si="2"/>
        <v>3.378091785758696E-2</v>
      </c>
      <c r="L7">
        <f t="shared" si="3"/>
        <v>0</v>
      </c>
      <c r="M7">
        <f t="shared" si="4"/>
        <v>0</v>
      </c>
    </row>
    <row r="8" spans="1:22" x14ac:dyDescent="0.2">
      <c r="A8" s="2">
        <v>7</v>
      </c>
      <c r="B8" s="2">
        <v>1</v>
      </c>
      <c r="C8" s="2">
        <v>70</v>
      </c>
      <c r="D8" s="2">
        <v>48</v>
      </c>
      <c r="E8" s="2">
        <v>11</v>
      </c>
      <c r="F8" s="2">
        <v>1</v>
      </c>
      <c r="G8" s="2">
        <v>1</v>
      </c>
      <c r="H8" s="2">
        <v>0</v>
      </c>
      <c r="I8">
        <f t="shared" si="0"/>
        <v>-2.8251110180109098</v>
      </c>
      <c r="J8" s="8">
        <f t="shared" si="1"/>
        <v>5.5982211670151646E-2</v>
      </c>
      <c r="K8">
        <f t="shared" si="2"/>
        <v>2.5019822120670922E-2</v>
      </c>
      <c r="L8">
        <f t="shared" si="3"/>
        <v>0</v>
      </c>
      <c r="M8">
        <f t="shared" si="4"/>
        <v>0</v>
      </c>
    </row>
    <row r="9" spans="1:22" x14ac:dyDescent="0.2">
      <c r="A9" s="2">
        <v>8</v>
      </c>
      <c r="B9" s="2">
        <v>1</v>
      </c>
      <c r="C9" s="2">
        <v>80</v>
      </c>
      <c r="D9" s="2">
        <v>63</v>
      </c>
      <c r="E9" s="2">
        <v>4</v>
      </c>
      <c r="F9" s="2">
        <v>2</v>
      </c>
      <c r="G9" s="2">
        <v>1</v>
      </c>
      <c r="H9" s="2">
        <v>0</v>
      </c>
      <c r="I9">
        <f t="shared" si="0"/>
        <v>-3.6666740435912271</v>
      </c>
      <c r="J9" s="8">
        <f t="shared" si="1"/>
        <v>2.4924247364872299E-2</v>
      </c>
      <c r="K9">
        <f t="shared" si="2"/>
        <v>1.0961643097925139E-2</v>
      </c>
      <c r="L9">
        <f t="shared" si="3"/>
        <v>0</v>
      </c>
      <c r="M9">
        <f t="shared" si="4"/>
        <v>0</v>
      </c>
    </row>
    <row r="10" spans="1:22" x14ac:dyDescent="0.2">
      <c r="A10" s="2">
        <v>9</v>
      </c>
      <c r="B10" s="2">
        <v>1</v>
      </c>
      <c r="C10" s="2">
        <v>60</v>
      </c>
      <c r="D10" s="2">
        <v>63</v>
      </c>
      <c r="E10" s="2">
        <v>14</v>
      </c>
      <c r="F10" s="2">
        <v>2</v>
      </c>
      <c r="G10" s="2">
        <v>1</v>
      </c>
      <c r="H10" s="2">
        <v>0</v>
      </c>
      <c r="I10">
        <f t="shared" si="0"/>
        <v>-8.4868186505005667</v>
      </c>
      <c r="J10" s="8">
        <f t="shared" si="1"/>
        <v>2.0612561419630689E-4</v>
      </c>
      <c r="K10">
        <f t="shared" si="2"/>
        <v>8.9528444194169552E-5</v>
      </c>
      <c r="L10">
        <f t="shared" si="3"/>
        <v>0</v>
      </c>
      <c r="M10">
        <f t="shared" si="4"/>
        <v>0</v>
      </c>
    </row>
    <row r="11" spans="1:22" x14ac:dyDescent="0.2">
      <c r="A11" s="2">
        <v>10</v>
      </c>
      <c r="B11" s="2">
        <v>1</v>
      </c>
      <c r="C11" s="2">
        <v>30</v>
      </c>
      <c r="D11" s="2">
        <v>53</v>
      </c>
      <c r="E11" s="2">
        <v>4</v>
      </c>
      <c r="F11" s="2">
        <v>2</v>
      </c>
      <c r="G11" s="2">
        <v>1</v>
      </c>
      <c r="H11" s="2">
        <v>0</v>
      </c>
      <c r="I11">
        <f t="shared" si="0"/>
        <v>-11.381996729906632</v>
      </c>
      <c r="J11" s="8">
        <f t="shared" si="1"/>
        <v>1.1398735512100222E-5</v>
      </c>
      <c r="K11">
        <f t="shared" si="2"/>
        <v>4.9504361480098344E-6</v>
      </c>
      <c r="L11">
        <f t="shared" si="3"/>
        <v>0</v>
      </c>
      <c r="M11">
        <f t="shared" si="4"/>
        <v>0</v>
      </c>
    </row>
    <row r="12" spans="1:22" x14ac:dyDescent="0.2">
      <c r="A12" s="2">
        <v>11</v>
      </c>
      <c r="B12" s="2">
        <v>1</v>
      </c>
      <c r="C12" s="2">
        <v>80</v>
      </c>
      <c r="D12" s="2">
        <v>43</v>
      </c>
      <c r="E12" s="2">
        <v>12</v>
      </c>
      <c r="F12" s="2">
        <v>2</v>
      </c>
      <c r="G12" s="2">
        <v>1</v>
      </c>
      <c r="H12" s="2">
        <v>0</v>
      </c>
      <c r="I12">
        <f t="shared" si="0"/>
        <v>-3.99901033771408</v>
      </c>
      <c r="J12" s="8">
        <f t="shared" si="1"/>
        <v>1.8003698417403784E-2</v>
      </c>
      <c r="K12">
        <f t="shared" si="2"/>
        <v>7.8901478599901435E-3</v>
      </c>
      <c r="L12">
        <f t="shared" si="3"/>
        <v>0</v>
      </c>
      <c r="M12">
        <f t="shared" si="4"/>
        <v>0</v>
      </c>
    </row>
    <row r="13" spans="1:22" x14ac:dyDescent="0.2">
      <c r="A13" s="2">
        <v>12</v>
      </c>
      <c r="B13" s="2">
        <v>1</v>
      </c>
      <c r="C13" s="2">
        <v>40</v>
      </c>
      <c r="D13" s="2">
        <v>55</v>
      </c>
      <c r="E13" s="2">
        <v>2</v>
      </c>
      <c r="F13" s="2">
        <v>2</v>
      </c>
      <c r="G13" s="2">
        <v>1</v>
      </c>
      <c r="H13" s="2">
        <v>0</v>
      </c>
      <c r="I13">
        <f t="shared" si="0"/>
        <v>-9.5285041251939404</v>
      </c>
      <c r="J13" s="8">
        <f t="shared" si="1"/>
        <v>7.274307314751584E-5</v>
      </c>
      <c r="K13">
        <f t="shared" si="2"/>
        <v>3.1593064366884781E-5</v>
      </c>
      <c r="L13">
        <f t="shared" si="3"/>
        <v>0</v>
      </c>
      <c r="M13">
        <f t="shared" si="4"/>
        <v>0</v>
      </c>
    </row>
    <row r="14" spans="1:22" x14ac:dyDescent="0.2">
      <c r="A14" s="2">
        <v>13</v>
      </c>
      <c r="B14" s="2">
        <v>1</v>
      </c>
      <c r="C14" s="2">
        <v>60</v>
      </c>
      <c r="D14" s="2">
        <v>66</v>
      </c>
      <c r="E14" s="2">
        <v>25</v>
      </c>
      <c r="F14" s="2">
        <v>2</v>
      </c>
      <c r="G14" s="2">
        <v>1</v>
      </c>
      <c r="H14" s="2">
        <v>1</v>
      </c>
      <c r="I14">
        <f t="shared" si="0"/>
        <v>-10.330579417824772</v>
      </c>
      <c r="J14" s="8">
        <f t="shared" si="1"/>
        <v>3.261911676993337E-5</v>
      </c>
      <c r="K14">
        <f t="shared" si="2"/>
        <v>4.4865278025580757</v>
      </c>
      <c r="L14">
        <f t="shared" si="3"/>
        <v>0</v>
      </c>
      <c r="M14">
        <f t="shared" si="4"/>
        <v>1</v>
      </c>
    </row>
    <row r="15" spans="1:22" x14ac:dyDescent="0.2">
      <c r="A15" s="2">
        <v>14</v>
      </c>
      <c r="B15" s="2">
        <v>1</v>
      </c>
      <c r="C15" s="2">
        <v>40</v>
      </c>
      <c r="D15" s="2">
        <v>67</v>
      </c>
      <c r="E15" s="2">
        <v>23</v>
      </c>
      <c r="F15" s="2">
        <v>2</v>
      </c>
      <c r="G15" s="2">
        <v>1</v>
      </c>
      <c r="H15" s="2">
        <v>0</v>
      </c>
      <c r="I15">
        <f t="shared" si="0"/>
        <v>-13.333624418820222</v>
      </c>
      <c r="J15" s="8">
        <f t="shared" si="1"/>
        <v>1.6191227982370544E-6</v>
      </c>
      <c r="K15">
        <f t="shared" si="2"/>
        <v>7.0317666608151004E-7</v>
      </c>
      <c r="L15">
        <f t="shared" si="3"/>
        <v>0</v>
      </c>
      <c r="M15">
        <f t="shared" si="4"/>
        <v>0</v>
      </c>
    </row>
    <row r="16" spans="1:22" x14ac:dyDescent="0.2">
      <c r="A16" s="2">
        <v>15</v>
      </c>
      <c r="B16" s="2">
        <v>1</v>
      </c>
      <c r="C16" s="2">
        <v>20</v>
      </c>
      <c r="D16" s="2">
        <v>61</v>
      </c>
      <c r="E16" s="2">
        <v>19</v>
      </c>
      <c r="F16" s="2">
        <v>3</v>
      </c>
      <c r="G16" s="2">
        <v>1</v>
      </c>
      <c r="H16" s="2">
        <v>0</v>
      </c>
      <c r="I16">
        <f t="shared" si="0"/>
        <v>-18.587991175607506</v>
      </c>
      <c r="J16" s="8">
        <f t="shared" si="1"/>
        <v>8.4593695780415214E-9</v>
      </c>
      <c r="K16">
        <f t="shared" si="2"/>
        <v>3.6738575263573902E-9</v>
      </c>
      <c r="L16">
        <f t="shared" si="3"/>
        <v>0</v>
      </c>
      <c r="M16">
        <f t="shared" si="4"/>
        <v>0</v>
      </c>
    </row>
    <row r="17" spans="1:13" x14ac:dyDescent="0.2">
      <c r="A17" s="2">
        <v>16</v>
      </c>
      <c r="B17" s="2">
        <v>1</v>
      </c>
      <c r="C17" s="2">
        <v>50</v>
      </c>
      <c r="D17" s="2">
        <v>63</v>
      </c>
      <c r="E17" s="2">
        <v>4</v>
      </c>
      <c r="F17" s="2">
        <v>3</v>
      </c>
      <c r="G17" s="2">
        <v>1</v>
      </c>
      <c r="H17" s="2">
        <v>0</v>
      </c>
      <c r="I17">
        <f t="shared" si="0"/>
        <v>-11.448711862811052</v>
      </c>
      <c r="J17" s="8">
        <f t="shared" si="1"/>
        <v>1.0663087724569727E-5</v>
      </c>
      <c r="K17">
        <f t="shared" si="2"/>
        <v>4.6309448489612545E-6</v>
      </c>
      <c r="L17">
        <f t="shared" si="3"/>
        <v>0</v>
      </c>
      <c r="M17">
        <f t="shared" si="4"/>
        <v>0</v>
      </c>
    </row>
    <row r="18" spans="1:13" x14ac:dyDescent="0.2">
      <c r="A18" s="2">
        <v>17</v>
      </c>
      <c r="B18" s="2">
        <v>1</v>
      </c>
      <c r="C18" s="2">
        <v>50</v>
      </c>
      <c r="D18" s="2">
        <v>66</v>
      </c>
      <c r="E18" s="2">
        <v>16</v>
      </c>
      <c r="F18" s="2">
        <v>0</v>
      </c>
      <c r="G18" s="2">
        <v>1</v>
      </c>
      <c r="H18" s="2">
        <v>0</v>
      </c>
      <c r="I18">
        <f t="shared" si="0"/>
        <v>-4.8075924196763511</v>
      </c>
      <c r="J18" s="8">
        <f t="shared" si="1"/>
        <v>8.1013323262016882E-3</v>
      </c>
      <c r="K18">
        <f t="shared" si="2"/>
        <v>3.5326930857029638E-3</v>
      </c>
      <c r="L18">
        <f t="shared" si="3"/>
        <v>0</v>
      </c>
      <c r="M18">
        <f t="shared" si="4"/>
        <v>0</v>
      </c>
    </row>
    <row r="19" spans="1:13" x14ac:dyDescent="0.2">
      <c r="A19" s="2">
        <v>18</v>
      </c>
      <c r="B19" s="2">
        <v>1</v>
      </c>
      <c r="C19" s="2">
        <v>40</v>
      </c>
      <c r="D19" s="2">
        <v>68</v>
      </c>
      <c r="E19" s="2">
        <v>12</v>
      </c>
      <c r="F19" s="2">
        <v>0</v>
      </c>
      <c r="G19" s="2">
        <v>1</v>
      </c>
      <c r="H19" s="2">
        <v>0</v>
      </c>
      <c r="I19">
        <f t="shared" si="0"/>
        <v>-5.9116760171753278</v>
      </c>
      <c r="J19" s="8">
        <f t="shared" si="1"/>
        <v>2.700333478263203E-3</v>
      </c>
      <c r="K19">
        <f t="shared" si="2"/>
        <v>1.1743261796013827E-3</v>
      </c>
      <c r="L19">
        <f t="shared" si="3"/>
        <v>0</v>
      </c>
      <c r="M19">
        <f t="shared" si="4"/>
        <v>0</v>
      </c>
    </row>
    <row r="20" spans="1:13" x14ac:dyDescent="0.2">
      <c r="A20" s="2">
        <v>19</v>
      </c>
      <c r="B20" s="2">
        <v>1</v>
      </c>
      <c r="C20" s="2">
        <v>80</v>
      </c>
      <c r="D20" s="2">
        <v>41</v>
      </c>
      <c r="E20" s="2">
        <v>12</v>
      </c>
      <c r="F20" s="2">
        <v>0</v>
      </c>
      <c r="G20" s="2">
        <v>1</v>
      </c>
      <c r="H20" s="2">
        <v>1</v>
      </c>
      <c r="I20">
        <f t="shared" si="0"/>
        <v>1.8519900893092878</v>
      </c>
      <c r="J20" s="8">
        <f t="shared" si="1"/>
        <v>0.86436059299351542</v>
      </c>
      <c r="K20">
        <f t="shared" si="2"/>
        <v>6.3305041228391215E-2</v>
      </c>
      <c r="L20">
        <f t="shared" si="3"/>
        <v>1</v>
      </c>
      <c r="M20">
        <f t="shared" si="4"/>
        <v>0</v>
      </c>
    </row>
    <row r="21" spans="1:13" x14ac:dyDescent="0.2">
      <c r="A21" s="2">
        <v>20</v>
      </c>
      <c r="B21" s="2">
        <v>1</v>
      </c>
      <c r="C21" s="2">
        <v>70</v>
      </c>
      <c r="D21" s="2">
        <v>53</v>
      </c>
      <c r="E21" s="2">
        <v>8</v>
      </c>
      <c r="F21" s="2">
        <v>0</v>
      </c>
      <c r="G21" s="2">
        <v>1</v>
      </c>
      <c r="H21" s="2">
        <v>1</v>
      </c>
      <c r="I21">
        <f t="shared" si="0"/>
        <v>0.29321850397251392</v>
      </c>
      <c r="J21" s="8">
        <f t="shared" si="1"/>
        <v>0.57278389277265207</v>
      </c>
      <c r="K21">
        <f t="shared" si="2"/>
        <v>0.24200920330200254</v>
      </c>
      <c r="L21">
        <f t="shared" si="3"/>
        <v>1</v>
      </c>
      <c r="M21">
        <f t="shared" si="4"/>
        <v>0</v>
      </c>
    </row>
    <row r="22" spans="1:13" x14ac:dyDescent="0.2">
      <c r="A22" s="2">
        <v>21</v>
      </c>
      <c r="B22" s="2">
        <v>1</v>
      </c>
      <c r="C22" s="2">
        <v>60</v>
      </c>
      <c r="D22" s="2">
        <v>37</v>
      </c>
      <c r="E22" s="2">
        <v>13</v>
      </c>
      <c r="F22" s="2">
        <v>0</v>
      </c>
      <c r="G22" s="2">
        <v>1</v>
      </c>
      <c r="H22" s="2">
        <v>0</v>
      </c>
      <c r="I22">
        <f t="shared" si="0"/>
        <v>-1.3893530189416801</v>
      </c>
      <c r="J22" s="8">
        <f t="shared" si="1"/>
        <v>0.19951106377627748</v>
      </c>
      <c r="K22">
        <f t="shared" si="2"/>
        <v>9.6644666205882385E-2</v>
      </c>
      <c r="L22">
        <f t="shared" si="3"/>
        <v>0</v>
      </c>
      <c r="M22">
        <f t="shared" si="4"/>
        <v>0</v>
      </c>
    </row>
    <row r="23" spans="1:13" x14ac:dyDescent="0.2">
      <c r="A23" s="2">
        <v>22</v>
      </c>
      <c r="B23" s="2">
        <v>1</v>
      </c>
      <c r="C23" s="2">
        <v>90</v>
      </c>
      <c r="D23" s="2">
        <v>54</v>
      </c>
      <c r="E23" s="2">
        <v>12</v>
      </c>
      <c r="F23" s="2">
        <v>0</v>
      </c>
      <c r="G23" s="2">
        <v>0</v>
      </c>
      <c r="H23" s="2">
        <v>1</v>
      </c>
      <c r="I23">
        <f t="shared" si="0"/>
        <v>6.1402389476077319</v>
      </c>
      <c r="J23" s="8">
        <f t="shared" si="1"/>
        <v>0.99785022273302093</v>
      </c>
      <c r="K23">
        <f t="shared" si="2"/>
        <v>9.3464140013195919E-4</v>
      </c>
      <c r="L23">
        <f t="shared" si="3"/>
        <v>1</v>
      </c>
      <c r="M23">
        <f t="shared" si="4"/>
        <v>0</v>
      </c>
    </row>
    <row r="24" spans="1:13" x14ac:dyDescent="0.2">
      <c r="A24" s="2">
        <v>23</v>
      </c>
      <c r="B24" s="2">
        <v>1</v>
      </c>
      <c r="C24" s="2">
        <v>50</v>
      </c>
      <c r="D24" s="2">
        <v>52</v>
      </c>
      <c r="E24" s="2">
        <v>8</v>
      </c>
      <c r="F24" s="2">
        <v>0</v>
      </c>
      <c r="G24" s="2">
        <v>0</v>
      </c>
      <c r="H24" s="2">
        <v>1</v>
      </c>
      <c r="I24">
        <f t="shared" si="0"/>
        <v>0.31602414075195218</v>
      </c>
      <c r="J24" s="8">
        <f t="shared" si="1"/>
        <v>0.57835500037506815</v>
      </c>
      <c r="K24">
        <f t="shared" si="2"/>
        <v>0.23780550521743807</v>
      </c>
      <c r="L24">
        <f t="shared" si="3"/>
        <v>1</v>
      </c>
      <c r="M24">
        <f t="shared" si="4"/>
        <v>0</v>
      </c>
    </row>
    <row r="25" spans="1:13" x14ac:dyDescent="0.2">
      <c r="A25" s="2">
        <v>24</v>
      </c>
      <c r="B25" s="2">
        <v>1</v>
      </c>
      <c r="C25" s="2">
        <v>70</v>
      </c>
      <c r="D25" s="2">
        <v>50</v>
      </c>
      <c r="E25" s="2">
        <v>7</v>
      </c>
      <c r="F25" s="2">
        <v>0</v>
      </c>
      <c r="G25" s="2">
        <v>0</v>
      </c>
      <c r="H25" s="2">
        <v>1</v>
      </c>
      <c r="I25">
        <f t="shared" si="0"/>
        <v>3.8301800417055993</v>
      </c>
      <c r="J25" s="8">
        <f t="shared" si="1"/>
        <v>0.97875542126327664</v>
      </c>
      <c r="K25">
        <f t="shared" si="2"/>
        <v>9.3258193981580681E-3</v>
      </c>
      <c r="L25">
        <f t="shared" si="3"/>
        <v>1</v>
      </c>
      <c r="M25">
        <f t="shared" si="4"/>
        <v>0</v>
      </c>
    </row>
    <row r="26" spans="1:13" x14ac:dyDescent="0.2">
      <c r="A26" s="2">
        <v>25</v>
      </c>
      <c r="B26" s="2">
        <v>1</v>
      </c>
      <c r="C26" s="2">
        <v>50</v>
      </c>
      <c r="D26" s="2">
        <v>65</v>
      </c>
      <c r="E26" s="2">
        <v>21</v>
      </c>
      <c r="F26" s="2">
        <v>0</v>
      </c>
      <c r="G26" s="2">
        <v>0</v>
      </c>
      <c r="H26" s="2">
        <v>0</v>
      </c>
      <c r="I26">
        <f t="shared" si="0"/>
        <v>-2.2928526818596611</v>
      </c>
      <c r="J26" s="8">
        <f t="shared" si="1"/>
        <v>9.1716631207625382E-2</v>
      </c>
      <c r="K26">
        <f t="shared" si="2"/>
        <v>4.1778637928568167E-2</v>
      </c>
      <c r="L26">
        <f t="shared" si="3"/>
        <v>0</v>
      </c>
      <c r="M26">
        <f t="shared" si="4"/>
        <v>0</v>
      </c>
    </row>
    <row r="27" spans="1:13" x14ac:dyDescent="0.2">
      <c r="A27" s="2">
        <v>26</v>
      </c>
      <c r="B27" s="2">
        <v>1</v>
      </c>
      <c r="C27" s="2">
        <v>80</v>
      </c>
      <c r="D27" s="2">
        <v>52</v>
      </c>
      <c r="E27" s="2">
        <v>28</v>
      </c>
      <c r="F27" s="2">
        <v>0</v>
      </c>
      <c r="G27" s="2">
        <v>0</v>
      </c>
      <c r="H27" s="2">
        <v>1</v>
      </c>
      <c r="I27">
        <f t="shared" si="0"/>
        <v>2.113749870747756</v>
      </c>
      <c r="J27" s="8">
        <f t="shared" si="1"/>
        <v>0.8922324279516749</v>
      </c>
      <c r="K27">
        <f t="shared" si="2"/>
        <v>4.9521996489445663E-2</v>
      </c>
      <c r="L27">
        <f t="shared" si="3"/>
        <v>1</v>
      </c>
      <c r="M27">
        <f t="shared" si="4"/>
        <v>0</v>
      </c>
    </row>
    <row r="28" spans="1:13" x14ac:dyDescent="0.2">
      <c r="A28" s="2">
        <v>27</v>
      </c>
      <c r="B28" s="2">
        <v>1</v>
      </c>
      <c r="C28" s="2">
        <v>60</v>
      </c>
      <c r="D28" s="2">
        <v>70</v>
      </c>
      <c r="E28" s="2">
        <v>13</v>
      </c>
      <c r="F28" s="2">
        <v>0</v>
      </c>
      <c r="G28" s="2">
        <v>0</v>
      </c>
      <c r="H28" s="2">
        <v>0</v>
      </c>
      <c r="I28">
        <f t="shared" si="0"/>
        <v>0.35551772885052912</v>
      </c>
      <c r="J28" s="8">
        <f t="shared" si="1"/>
        <v>0.5879549712139176</v>
      </c>
      <c r="K28">
        <f t="shared" si="2"/>
        <v>0.38505532113981417</v>
      </c>
      <c r="L28">
        <f t="shared" si="3"/>
        <v>1</v>
      </c>
      <c r="M28">
        <f t="shared" si="4"/>
        <v>1</v>
      </c>
    </row>
    <row r="29" spans="1:13" x14ac:dyDescent="0.2">
      <c r="A29" s="2">
        <v>28</v>
      </c>
      <c r="B29" s="2">
        <v>1</v>
      </c>
      <c r="C29" s="2">
        <v>50</v>
      </c>
      <c r="D29" s="2">
        <v>40</v>
      </c>
      <c r="E29" s="2">
        <v>13</v>
      </c>
      <c r="F29" s="2">
        <v>0</v>
      </c>
      <c r="G29" s="2">
        <v>0</v>
      </c>
      <c r="H29" s="2">
        <v>0</v>
      </c>
      <c r="I29">
        <f t="shared" si="0"/>
        <v>8.5579557533279171E-2</v>
      </c>
      <c r="J29" s="8">
        <f t="shared" si="1"/>
        <v>0.52138184117382647</v>
      </c>
      <c r="K29">
        <f t="shared" si="2"/>
        <v>0.32001082822905874</v>
      </c>
      <c r="L29">
        <f t="shared" si="3"/>
        <v>1</v>
      </c>
      <c r="M29">
        <f t="shared" si="4"/>
        <v>1</v>
      </c>
    </row>
    <row r="30" spans="1:13" x14ac:dyDescent="0.2">
      <c r="A30" s="2">
        <v>29</v>
      </c>
      <c r="B30" s="2">
        <v>1</v>
      </c>
      <c r="C30" s="2">
        <v>70</v>
      </c>
      <c r="D30" s="2">
        <v>36</v>
      </c>
      <c r="E30" s="2">
        <v>22</v>
      </c>
      <c r="F30" s="2">
        <v>2</v>
      </c>
      <c r="G30" s="2">
        <v>0</v>
      </c>
      <c r="H30" s="2">
        <v>0</v>
      </c>
      <c r="I30">
        <f t="shared" si="0"/>
        <v>-3.6215301106493829</v>
      </c>
      <c r="J30" s="8">
        <f t="shared" si="1"/>
        <v>2.6045232854165091E-2</v>
      </c>
      <c r="K30">
        <f t="shared" si="2"/>
        <v>1.1461212356624907E-2</v>
      </c>
      <c r="L30">
        <f t="shared" si="3"/>
        <v>0</v>
      </c>
      <c r="M30">
        <f t="shared" si="4"/>
        <v>0</v>
      </c>
    </row>
    <row r="31" spans="1:13" x14ac:dyDescent="0.2">
      <c r="A31" s="2">
        <v>30</v>
      </c>
      <c r="B31" s="2">
        <v>1</v>
      </c>
      <c r="C31" s="2">
        <v>40</v>
      </c>
      <c r="D31" s="2">
        <v>44</v>
      </c>
      <c r="E31" s="2">
        <v>36</v>
      </c>
      <c r="F31" s="2">
        <v>2</v>
      </c>
      <c r="G31" s="2">
        <v>0</v>
      </c>
      <c r="H31" s="2">
        <v>0</v>
      </c>
      <c r="I31">
        <f t="shared" si="0"/>
        <v>-11.060283377558825</v>
      </c>
      <c r="J31" s="8">
        <f t="shared" si="1"/>
        <v>1.5724365561409211E-5</v>
      </c>
      <c r="K31">
        <f t="shared" si="2"/>
        <v>6.8290588861994455E-6</v>
      </c>
      <c r="L31">
        <f t="shared" si="3"/>
        <v>0</v>
      </c>
      <c r="M31">
        <f t="shared" si="4"/>
        <v>0</v>
      </c>
    </row>
    <row r="32" spans="1:13" x14ac:dyDescent="0.2">
      <c r="A32" s="2">
        <v>31</v>
      </c>
      <c r="B32" s="2">
        <v>1</v>
      </c>
      <c r="C32" s="2">
        <v>30</v>
      </c>
      <c r="D32" s="2">
        <v>54</v>
      </c>
      <c r="E32" s="2">
        <v>9</v>
      </c>
      <c r="F32" s="2">
        <v>2</v>
      </c>
      <c r="G32" s="2">
        <v>0</v>
      </c>
      <c r="H32" s="2">
        <v>0</v>
      </c>
      <c r="I32">
        <f t="shared" si="0"/>
        <v>-8.9581945896575021</v>
      </c>
      <c r="J32" s="8">
        <f t="shared" si="1"/>
        <v>1.2866180540077807E-4</v>
      </c>
      <c r="K32">
        <f t="shared" si="2"/>
        <v>5.5880707050710976E-5</v>
      </c>
      <c r="L32">
        <f t="shared" si="3"/>
        <v>0</v>
      </c>
      <c r="M32">
        <f t="shared" si="4"/>
        <v>0</v>
      </c>
    </row>
    <row r="33" spans="1:13" x14ac:dyDescent="0.2">
      <c r="A33" s="2">
        <v>32</v>
      </c>
      <c r="B33" s="2">
        <v>1</v>
      </c>
      <c r="C33" s="2">
        <v>30</v>
      </c>
      <c r="D33" s="2">
        <v>59</v>
      </c>
      <c r="E33" s="2">
        <v>87</v>
      </c>
      <c r="F33" s="2">
        <v>2</v>
      </c>
      <c r="G33" s="2">
        <v>0</v>
      </c>
      <c r="H33" s="2">
        <v>0</v>
      </c>
      <c r="I33">
        <f t="shared" si="0"/>
        <v>-21.292233214111263</v>
      </c>
      <c r="J33" s="8">
        <f t="shared" si="1"/>
        <v>5.6610971447741727E-10</v>
      </c>
      <c r="K33">
        <f t="shared" si="2"/>
        <v>2.4585832529887157E-10</v>
      </c>
      <c r="L33">
        <f t="shared" si="3"/>
        <v>0</v>
      </c>
      <c r="M33">
        <f t="shared" si="4"/>
        <v>0</v>
      </c>
    </row>
    <row r="34" spans="1:13" x14ac:dyDescent="0.2">
      <c r="A34" s="2">
        <v>33</v>
      </c>
      <c r="B34" s="2">
        <v>1</v>
      </c>
      <c r="C34" s="2">
        <v>40</v>
      </c>
      <c r="D34" s="2">
        <v>69</v>
      </c>
      <c r="E34" s="2">
        <v>5</v>
      </c>
      <c r="F34" s="2">
        <v>3</v>
      </c>
      <c r="G34" s="2">
        <v>0</v>
      </c>
      <c r="H34" s="2">
        <v>0</v>
      </c>
      <c r="I34">
        <f t="shared" si="0"/>
        <v>-10.265399716412238</v>
      </c>
      <c r="J34" s="8">
        <f t="shared" si="1"/>
        <v>3.481596427003561E-5</v>
      </c>
      <c r="K34">
        <f t="shared" si="2"/>
        <v>1.5120644386044574E-5</v>
      </c>
      <c r="L34">
        <f t="shared" si="3"/>
        <v>0</v>
      </c>
      <c r="M34">
        <f t="shared" si="4"/>
        <v>0</v>
      </c>
    </row>
    <row r="35" spans="1:13" x14ac:dyDescent="0.2">
      <c r="A35" s="2">
        <v>34</v>
      </c>
      <c r="B35" s="2">
        <v>1</v>
      </c>
      <c r="C35" s="2">
        <v>60</v>
      </c>
      <c r="D35" s="2">
        <v>50</v>
      </c>
      <c r="E35" s="2">
        <v>22</v>
      </c>
      <c r="F35" s="2">
        <v>3</v>
      </c>
      <c r="G35" s="2">
        <v>0</v>
      </c>
      <c r="H35" s="2">
        <v>0</v>
      </c>
      <c r="I35">
        <f t="shared" si="0"/>
        <v>-8.7721268431808426</v>
      </c>
      <c r="J35" s="8">
        <f t="shared" si="1"/>
        <v>1.549695635139182E-4</v>
      </c>
      <c r="K35">
        <f t="shared" si="2"/>
        <v>6.73076417496899E-5</v>
      </c>
      <c r="L35">
        <f t="shared" si="3"/>
        <v>0</v>
      </c>
      <c r="M35">
        <f t="shared" si="4"/>
        <v>0</v>
      </c>
    </row>
    <row r="36" spans="1:13" x14ac:dyDescent="0.2">
      <c r="A36" s="2">
        <v>35</v>
      </c>
      <c r="B36" s="2">
        <v>1</v>
      </c>
      <c r="C36" s="2">
        <v>80</v>
      </c>
      <c r="D36" s="2">
        <v>52</v>
      </c>
      <c r="E36" s="2">
        <v>4</v>
      </c>
      <c r="F36" s="2">
        <v>3</v>
      </c>
      <c r="G36" s="2">
        <v>0</v>
      </c>
      <c r="H36" s="2">
        <v>0</v>
      </c>
      <c r="I36">
        <f t="shared" si="0"/>
        <v>-2.8012075640406149</v>
      </c>
      <c r="J36" s="8">
        <f t="shared" si="1"/>
        <v>5.7258956286349035E-2</v>
      </c>
      <c r="K36">
        <f t="shared" si="2"/>
        <v>2.5607584813846944E-2</v>
      </c>
      <c r="L36">
        <f t="shared" si="3"/>
        <v>0</v>
      </c>
      <c r="M36">
        <f t="shared" si="4"/>
        <v>0</v>
      </c>
    </row>
    <row r="37" spans="1:13" x14ac:dyDescent="0.2">
      <c r="A37" s="2">
        <v>36</v>
      </c>
      <c r="B37" s="2">
        <v>1</v>
      </c>
      <c r="C37" s="2">
        <v>70</v>
      </c>
      <c r="D37" s="2">
        <v>68</v>
      </c>
      <c r="E37" s="2">
        <v>15</v>
      </c>
      <c r="F37" s="2">
        <v>0</v>
      </c>
      <c r="G37" s="2">
        <v>0</v>
      </c>
      <c r="H37" s="2">
        <v>0</v>
      </c>
      <c r="I37">
        <f t="shared" si="0"/>
        <v>1.7700293937991165</v>
      </c>
      <c r="J37" s="8">
        <f t="shared" si="1"/>
        <v>0.85446132643073647</v>
      </c>
      <c r="K37">
        <f t="shared" si="2"/>
        <v>0.83702158753037414</v>
      </c>
      <c r="L37">
        <f t="shared" si="3"/>
        <v>1</v>
      </c>
      <c r="M37">
        <f t="shared" si="4"/>
        <v>1</v>
      </c>
    </row>
    <row r="38" spans="1:13" x14ac:dyDescent="0.2">
      <c r="A38" s="2">
        <v>37</v>
      </c>
      <c r="B38" s="2">
        <v>1</v>
      </c>
      <c r="C38" s="2">
        <v>30</v>
      </c>
      <c r="D38" s="2">
        <v>39</v>
      </c>
      <c r="E38" s="2">
        <v>4</v>
      </c>
      <c r="F38" s="2">
        <v>0</v>
      </c>
      <c r="G38" s="2">
        <v>0</v>
      </c>
      <c r="H38" s="2">
        <v>0</v>
      </c>
      <c r="I38">
        <f t="shared" si="0"/>
        <v>-1.7400296098209687</v>
      </c>
      <c r="J38" s="8">
        <f t="shared" si="1"/>
        <v>0.14930917357242096</v>
      </c>
      <c r="K38">
        <f t="shared" si="2"/>
        <v>7.0228250459895211E-2</v>
      </c>
      <c r="L38">
        <f t="shared" si="3"/>
        <v>0</v>
      </c>
      <c r="M38">
        <f t="shared" si="4"/>
        <v>0</v>
      </c>
    </row>
    <row r="39" spans="1:13" x14ac:dyDescent="0.2">
      <c r="A39" s="2">
        <v>38</v>
      </c>
      <c r="B39" s="2">
        <v>1</v>
      </c>
      <c r="C39" s="2">
        <v>60</v>
      </c>
      <c r="D39" s="2">
        <v>49</v>
      </c>
      <c r="E39" s="2">
        <v>11</v>
      </c>
      <c r="F39" s="2">
        <v>0</v>
      </c>
      <c r="G39" s="2">
        <v>0</v>
      </c>
      <c r="H39" s="2">
        <v>0</v>
      </c>
      <c r="I39">
        <f t="shared" si="0"/>
        <v>1.6207905707595152</v>
      </c>
      <c r="J39" s="8">
        <f t="shared" si="1"/>
        <v>0.83490413032288169</v>
      </c>
      <c r="K39">
        <f t="shared" si="2"/>
        <v>0.78226379166073101</v>
      </c>
      <c r="L39">
        <f t="shared" si="3"/>
        <v>1</v>
      </c>
      <c r="M39">
        <f t="shared" si="4"/>
        <v>1</v>
      </c>
    </row>
    <row r="40" spans="1:13" x14ac:dyDescent="0.2">
      <c r="A40" s="2">
        <v>39</v>
      </c>
      <c r="B40" s="2">
        <v>1</v>
      </c>
      <c r="C40" s="2">
        <v>80</v>
      </c>
      <c r="D40" s="2">
        <v>64</v>
      </c>
      <c r="E40" s="2">
        <v>10</v>
      </c>
      <c r="F40" s="2">
        <v>0</v>
      </c>
      <c r="G40" s="2">
        <v>0</v>
      </c>
      <c r="H40" s="2">
        <v>1</v>
      </c>
      <c r="I40">
        <f t="shared" si="0"/>
        <v>4.3619768923889071</v>
      </c>
      <c r="J40" s="8">
        <f t="shared" si="1"/>
        <v>0.98740744366826849</v>
      </c>
      <c r="K40">
        <f t="shared" si="2"/>
        <v>5.5036031324194948E-3</v>
      </c>
      <c r="L40">
        <f t="shared" si="3"/>
        <v>1</v>
      </c>
      <c r="M40">
        <f t="shared" si="4"/>
        <v>0</v>
      </c>
    </row>
    <row r="41" spans="1:13" x14ac:dyDescent="0.2">
      <c r="A41" s="2">
        <v>40</v>
      </c>
      <c r="B41" s="2">
        <v>1</v>
      </c>
      <c r="C41" s="2">
        <v>70</v>
      </c>
      <c r="D41" s="2">
        <v>67</v>
      </c>
      <c r="E41" s="2">
        <v>18</v>
      </c>
      <c r="F41" s="2">
        <v>0</v>
      </c>
      <c r="G41" s="2">
        <v>0</v>
      </c>
      <c r="H41" s="2">
        <v>1</v>
      </c>
      <c r="I41">
        <f t="shared" si="0"/>
        <v>1.3498560914084776</v>
      </c>
      <c r="J41" s="8">
        <f t="shared" si="1"/>
        <v>0.79410609990965897</v>
      </c>
      <c r="K41">
        <f t="shared" si="2"/>
        <v>0.10012146794205413</v>
      </c>
      <c r="L41">
        <f t="shared" si="3"/>
        <v>1</v>
      </c>
      <c r="M41">
        <f t="shared" si="4"/>
        <v>0</v>
      </c>
    </row>
    <row r="42" spans="1:13" x14ac:dyDescent="0.2">
      <c r="K42">
        <f>AVERAGE(K2:K41)</f>
        <v>0.22579849617397682</v>
      </c>
      <c r="M42">
        <f>SUM(M2:M41)/40</f>
        <v>0.15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T101"/>
  <sheetViews>
    <sheetView tabSelected="1" zoomScale="115" zoomScaleNormal="115" workbookViewId="0"/>
  </sheetViews>
  <sheetFormatPr defaultRowHeight="14.25" x14ac:dyDescent="0.2"/>
  <cols>
    <col min="14" max="15" width="13.5" bestFit="1" customWidth="1"/>
  </cols>
  <sheetData>
    <row r="1" spans="1:20" x14ac:dyDescent="0.2">
      <c r="A1" s="3" t="s">
        <v>0</v>
      </c>
      <c r="B1" s="3" t="s">
        <v>25</v>
      </c>
      <c r="C1" s="3" t="s">
        <v>1</v>
      </c>
      <c r="D1" s="3" t="s">
        <v>26</v>
      </c>
      <c r="E1" s="3" t="s">
        <v>27</v>
      </c>
      <c r="F1" s="5" t="s">
        <v>14</v>
      </c>
      <c r="G1" s="6" t="s">
        <v>15</v>
      </c>
      <c r="H1" s="7" t="s">
        <v>16</v>
      </c>
      <c r="I1" s="7" t="s">
        <v>21</v>
      </c>
      <c r="J1" s="7" t="s">
        <v>22</v>
      </c>
      <c r="K1" s="7" t="s">
        <v>23</v>
      </c>
      <c r="L1" s="4" t="s">
        <v>17</v>
      </c>
      <c r="N1" s="4" t="s">
        <v>7</v>
      </c>
      <c r="O1" s="4" t="s">
        <v>8</v>
      </c>
      <c r="P1" s="4" t="s">
        <v>9</v>
      </c>
    </row>
    <row r="2" spans="1:20" x14ac:dyDescent="0.2">
      <c r="A2" s="2">
        <v>1</v>
      </c>
      <c r="B2" s="2">
        <v>1</v>
      </c>
      <c r="C2" s="2">
        <v>-1.7611999999999999E-2</v>
      </c>
      <c r="D2" s="2">
        <v>14.053064000000001</v>
      </c>
      <c r="E2" s="2">
        <v>0</v>
      </c>
      <c r="F2">
        <f>SUMPRODUCT( B2:D2,N$2:P$2)</f>
        <v>-4.5884077113743711</v>
      </c>
      <c r="G2" s="8">
        <f t="shared" ref="G2:G65" si="0">1/(1+EXP(-F2))</f>
        <v>1.0066669194938345E-2</v>
      </c>
      <c r="H2">
        <f t="shared" ref="H2:H41" si="1">-(E2*LOG(G2)+(1-E2)*LOG(1-G2))</f>
        <v>4.3940529160255409E-3</v>
      </c>
      <c r="I2">
        <f>IF(G2&gt;0.5,1,0)</f>
        <v>0</v>
      </c>
      <c r="J2">
        <f>ABS(E2-I2)</f>
        <v>0</v>
      </c>
      <c r="K2" s="7">
        <f>AVERAGE(H2:H41)</f>
        <v>0.10209992117145854</v>
      </c>
      <c r="L2" s="1">
        <v>1E-3</v>
      </c>
      <c r="M2" s="4" t="s">
        <v>19</v>
      </c>
      <c r="N2">
        <v>4.197929442560338</v>
      </c>
      <c r="O2">
        <v>0.45330090399188511</v>
      </c>
      <c r="P2">
        <v>-0.62465762757599363</v>
      </c>
      <c r="R2">
        <v>15.512969654150501</v>
      </c>
      <c r="S2">
        <v>0.84808227165045469</v>
      </c>
      <c r="T2">
        <v>-1.8847728763686373</v>
      </c>
    </row>
    <row r="3" spans="1:20" x14ac:dyDescent="0.2">
      <c r="A3" s="2">
        <v>2</v>
      </c>
      <c r="B3" s="2">
        <v>1</v>
      </c>
      <c r="C3" s="2">
        <v>-1.395634</v>
      </c>
      <c r="D3" s="2">
        <v>4.662541</v>
      </c>
      <c r="E3" s="2">
        <v>1</v>
      </c>
      <c r="F3">
        <f t="shared" ref="F3:F66" si="2">SUMPRODUCT( B3:D3,N$2:P$2)</f>
        <v>0.65279548918272656</v>
      </c>
      <c r="G3" s="8">
        <f t="shared" si="0"/>
        <v>0.65764014298203732</v>
      </c>
      <c r="H3">
        <f t="shared" si="1"/>
        <v>0.18201168490917857</v>
      </c>
      <c r="I3">
        <f t="shared" ref="I3:I66" si="3">IF(G3&gt;0.5,1,0)</f>
        <v>1</v>
      </c>
      <c r="J3">
        <f t="shared" ref="J3:J66" si="4">ABS(E3-I3)</f>
        <v>0</v>
      </c>
      <c r="K3" s="7" t="s">
        <v>24</v>
      </c>
      <c r="M3" s="7" t="s">
        <v>18</v>
      </c>
      <c r="N3">
        <f>$L$2*(SUMPRODUCT($G$2:$G$101,B$2:B$101)-SUMPRODUCT($E$2:$E$101,B$2:B$101))/100</f>
        <v>-3.2888670414572016E-5</v>
      </c>
      <c r="O3">
        <f>$L$2*(SUMPRODUCT($G$2:$G$101,C$2:C$101)-SUMPRODUCT($E$2:$E$101,C$2:C$101))/100</f>
        <v>-7.2892839794370405E-6</v>
      </c>
      <c r="P3">
        <f>$L$2*(SUMPRODUCT($G$2:$G$101,D$2:D$101)-SUMPRODUCT($E$2:$E$101,D$2:D$101))/100</f>
        <v>4.7531487876608478E-6</v>
      </c>
    </row>
    <row r="4" spans="1:20" x14ac:dyDescent="0.2">
      <c r="A4" s="2">
        <v>3</v>
      </c>
      <c r="B4" s="2">
        <v>1</v>
      </c>
      <c r="C4" s="2">
        <v>-0.75215699999999996</v>
      </c>
      <c r="D4" s="2">
        <v>6.5386199999999999</v>
      </c>
      <c r="E4" s="2">
        <v>0</v>
      </c>
      <c r="F4">
        <f t="shared" si="2"/>
        <v>-0.22742286230442943</v>
      </c>
      <c r="G4" s="8">
        <f>1/(1+EXP(-F4))</f>
        <v>0.44338807719913964</v>
      </c>
      <c r="H4">
        <f t="shared" si="1"/>
        <v>0.25444749517918597</v>
      </c>
      <c r="I4">
        <f t="shared" si="3"/>
        <v>0</v>
      </c>
      <c r="J4">
        <f t="shared" si="4"/>
        <v>0</v>
      </c>
      <c r="K4" s="7">
        <f>1-SUM(J2:J101)/100</f>
        <v>0.96</v>
      </c>
      <c r="M4" s="7" t="s">
        <v>20</v>
      </c>
      <c r="N4">
        <f>N2-N3</f>
        <v>4.1979623312307526</v>
      </c>
      <c r="O4">
        <f t="shared" ref="O4:P4" si="5">O2-O3</f>
        <v>0.45330819327586452</v>
      </c>
      <c r="P4">
        <f t="shared" si="5"/>
        <v>-0.62466238072478131</v>
      </c>
    </row>
    <row r="5" spans="1:20" x14ac:dyDescent="0.2">
      <c r="A5" s="2">
        <v>4</v>
      </c>
      <c r="B5" s="2">
        <v>1</v>
      </c>
      <c r="C5" s="2">
        <v>-1.322371</v>
      </c>
      <c r="D5" s="2">
        <v>7.1528530000000003</v>
      </c>
      <c r="E5" s="2">
        <v>0</v>
      </c>
      <c r="F5">
        <f t="shared" si="2"/>
        <v>-0.86958671253214437</v>
      </c>
      <c r="G5" s="8">
        <f t="shared" si="0"/>
        <v>0.29534030580355664</v>
      </c>
      <c r="H5">
        <f t="shared" si="1"/>
        <v>0.15202056898617988</v>
      </c>
      <c r="I5">
        <f t="shared" si="3"/>
        <v>0</v>
      </c>
      <c r="J5">
        <f t="shared" si="4"/>
        <v>0</v>
      </c>
      <c r="M5" s="7"/>
    </row>
    <row r="6" spans="1:20" x14ac:dyDescent="0.2">
      <c r="A6" s="2">
        <v>5</v>
      </c>
      <c r="B6" s="2">
        <v>1</v>
      </c>
      <c r="C6" s="2">
        <v>0.42336299999999999</v>
      </c>
      <c r="D6" s="2">
        <v>11.054677</v>
      </c>
      <c r="E6" s="2">
        <v>0</v>
      </c>
      <c r="F6">
        <f t="shared" si="2"/>
        <v>-2.5155480352618476</v>
      </c>
      <c r="G6" s="8">
        <f t="shared" si="0"/>
        <v>7.4775367463059392E-2</v>
      </c>
      <c r="H6">
        <f t="shared" si="1"/>
        <v>3.3752813393352614E-2</v>
      </c>
      <c r="I6">
        <f t="shared" si="3"/>
        <v>0</v>
      </c>
      <c r="J6">
        <f t="shared" si="4"/>
        <v>0</v>
      </c>
    </row>
    <row r="7" spans="1:20" x14ac:dyDescent="0.2">
      <c r="A7" s="2">
        <v>6</v>
      </c>
      <c r="B7" s="2">
        <v>1</v>
      </c>
      <c r="C7" s="2">
        <v>0.40670400000000001</v>
      </c>
      <c r="D7" s="2">
        <v>7.0673349999999999</v>
      </c>
      <c r="E7" s="2">
        <v>1</v>
      </c>
      <c r="F7">
        <f t="shared" si="2"/>
        <v>-3.2375980967331408E-2</v>
      </c>
      <c r="G7" s="8">
        <f t="shared" si="0"/>
        <v>0.49190671169734479</v>
      </c>
      <c r="H7">
        <f t="shared" si="1"/>
        <v>0.3081172517784701</v>
      </c>
      <c r="I7">
        <f t="shared" si="3"/>
        <v>0</v>
      </c>
      <c r="J7">
        <f t="shared" si="4"/>
        <v>1</v>
      </c>
    </row>
    <row r="8" spans="1:20" x14ac:dyDescent="0.2">
      <c r="A8" s="2">
        <v>7</v>
      </c>
      <c r="B8" s="2">
        <v>1</v>
      </c>
      <c r="C8" s="2">
        <v>0.66739400000000004</v>
      </c>
      <c r="D8" s="2">
        <v>12.741452000000001</v>
      </c>
      <c r="E8" s="2">
        <v>0</v>
      </c>
      <c r="F8">
        <f t="shared" si="2"/>
        <v>-3.458585432114301</v>
      </c>
      <c r="G8" s="8">
        <f t="shared" si="0"/>
        <v>3.0513852303003214E-2</v>
      </c>
      <c r="H8">
        <f t="shared" si="1"/>
        <v>1.3458391868137871E-2</v>
      </c>
      <c r="I8">
        <f t="shared" si="3"/>
        <v>0</v>
      </c>
      <c r="J8">
        <f t="shared" si="4"/>
        <v>0</v>
      </c>
    </row>
    <row r="9" spans="1:20" x14ac:dyDescent="0.2">
      <c r="A9" s="2">
        <v>8</v>
      </c>
      <c r="B9" s="2">
        <v>1</v>
      </c>
      <c r="C9" s="2">
        <v>-2.4601500000000001</v>
      </c>
      <c r="D9" s="2">
        <v>6.8668050000000003</v>
      </c>
      <c r="E9" s="2">
        <v>1</v>
      </c>
      <c r="F9">
        <f t="shared" si="2"/>
        <v>-1.2066608967222696</v>
      </c>
      <c r="G9" s="8">
        <f t="shared" si="0"/>
        <v>0.23029239998196083</v>
      </c>
      <c r="H9">
        <f t="shared" si="1"/>
        <v>0.63772039421275317</v>
      </c>
      <c r="I9">
        <f t="shared" si="3"/>
        <v>0</v>
      </c>
      <c r="J9">
        <f t="shared" si="4"/>
        <v>1</v>
      </c>
    </row>
    <row r="10" spans="1:20" x14ac:dyDescent="0.2">
      <c r="A10" s="2">
        <v>9</v>
      </c>
      <c r="B10" s="2">
        <v>1</v>
      </c>
      <c r="C10" s="2">
        <v>0.569411</v>
      </c>
      <c r="D10" s="2">
        <v>9.5487549999999999</v>
      </c>
      <c r="E10" s="2">
        <v>0</v>
      </c>
      <c r="F10">
        <f t="shared" si="2"/>
        <v>-1.5086586810011458</v>
      </c>
      <c r="G10" s="8">
        <f t="shared" si="0"/>
        <v>0.18113766163423109</v>
      </c>
      <c r="H10">
        <f t="shared" si="1"/>
        <v>8.678910277342626E-2</v>
      </c>
      <c r="I10">
        <f t="shared" si="3"/>
        <v>0</v>
      </c>
      <c r="J10">
        <f t="shared" si="4"/>
        <v>0</v>
      </c>
      <c r="N10" s="9" t="s">
        <v>29</v>
      </c>
    </row>
    <row r="11" spans="1:20" x14ac:dyDescent="0.2">
      <c r="A11" s="2">
        <v>10</v>
      </c>
      <c r="B11" s="2">
        <v>1</v>
      </c>
      <c r="C11" s="2">
        <v>-2.6631999999999999E-2</v>
      </c>
      <c r="D11" s="2">
        <v>10.427743</v>
      </c>
      <c r="E11" s="2">
        <v>0</v>
      </c>
      <c r="F11">
        <f t="shared" si="2"/>
        <v>-2.3279120704669483</v>
      </c>
      <c r="G11" s="8">
        <f t="shared" si="0"/>
        <v>8.8837526561801453E-2</v>
      </c>
      <c r="H11">
        <f t="shared" si="1"/>
        <v>4.0404175138703029E-2</v>
      </c>
      <c r="I11">
        <f t="shared" si="3"/>
        <v>0</v>
      </c>
      <c r="J11">
        <f t="shared" si="4"/>
        <v>0</v>
      </c>
      <c r="N11" t="s">
        <v>28</v>
      </c>
    </row>
    <row r="12" spans="1:20" x14ac:dyDescent="0.2">
      <c r="A12" s="2">
        <v>11</v>
      </c>
      <c r="B12" s="2">
        <v>1</v>
      </c>
      <c r="C12" s="2">
        <v>0.85043299999999999</v>
      </c>
      <c r="D12" s="2">
        <v>6.9203340000000004</v>
      </c>
      <c r="E12" s="2">
        <v>1</v>
      </c>
      <c r="F12">
        <f t="shared" si="2"/>
        <v>0.26059207177138255</v>
      </c>
      <c r="G12" s="8">
        <f t="shared" si="0"/>
        <v>0.56478183058477338</v>
      </c>
      <c r="H12">
        <f t="shared" si="1"/>
        <v>0.24811928328008126</v>
      </c>
      <c r="I12">
        <f t="shared" si="3"/>
        <v>1</v>
      </c>
      <c r="J12">
        <f t="shared" si="4"/>
        <v>0</v>
      </c>
    </row>
    <row r="13" spans="1:20" x14ac:dyDescent="0.2">
      <c r="A13" s="2">
        <v>12</v>
      </c>
      <c r="B13" s="2">
        <v>1</v>
      </c>
      <c r="C13" s="2">
        <v>1.347183</v>
      </c>
      <c r="D13" s="2">
        <v>13.1755</v>
      </c>
      <c r="E13" s="2">
        <v>0</v>
      </c>
      <c r="F13">
        <f t="shared" si="2"/>
        <v>-3.4215678578246669</v>
      </c>
      <c r="G13" s="8">
        <f t="shared" si="0"/>
        <v>3.1628173014341426E-2</v>
      </c>
      <c r="H13">
        <f t="shared" si="1"/>
        <v>1.3957854053361796E-2</v>
      </c>
      <c r="I13">
        <f t="shared" si="3"/>
        <v>0</v>
      </c>
      <c r="J13">
        <f t="shared" si="4"/>
        <v>0</v>
      </c>
    </row>
    <row r="14" spans="1:20" x14ac:dyDescent="0.2">
      <c r="A14" s="2">
        <v>13</v>
      </c>
      <c r="B14" s="2">
        <v>1</v>
      </c>
      <c r="C14" s="2">
        <v>1.1768130000000001</v>
      </c>
      <c r="D14" s="2">
        <v>3.1670199999999999</v>
      </c>
      <c r="E14" s="2">
        <v>1</v>
      </c>
      <c r="F14">
        <f t="shared" si="2"/>
        <v>2.7530766396040169</v>
      </c>
      <c r="G14" s="8">
        <f t="shared" si="0"/>
        <v>0.94008687188580631</v>
      </c>
      <c r="H14">
        <f t="shared" si="1"/>
        <v>2.6832012105201225E-2</v>
      </c>
      <c r="I14">
        <f t="shared" si="3"/>
        <v>1</v>
      </c>
      <c r="J14">
        <f t="shared" si="4"/>
        <v>0</v>
      </c>
    </row>
    <row r="15" spans="1:20" x14ac:dyDescent="0.2">
      <c r="A15" s="2">
        <v>14</v>
      </c>
      <c r="B15" s="2">
        <v>1</v>
      </c>
      <c r="C15" s="2">
        <v>-1.781871</v>
      </c>
      <c r="D15" s="2">
        <v>9.0979530000000004</v>
      </c>
      <c r="E15" s="2">
        <v>0</v>
      </c>
      <c r="F15">
        <f t="shared" si="2"/>
        <v>-2.2929000293144806</v>
      </c>
      <c r="G15" s="8">
        <f t="shared" si="0"/>
        <v>9.1712687018789554E-2</v>
      </c>
      <c r="H15">
        <f t="shared" si="1"/>
        <v>4.1776752024029251E-2</v>
      </c>
      <c r="I15">
        <f t="shared" si="3"/>
        <v>0</v>
      </c>
      <c r="J15">
        <f t="shared" si="4"/>
        <v>0</v>
      </c>
    </row>
    <row r="16" spans="1:20" x14ac:dyDescent="0.2">
      <c r="A16" s="2">
        <v>15</v>
      </c>
      <c r="B16" s="2">
        <v>1</v>
      </c>
      <c r="C16" s="2">
        <v>-0.56660600000000005</v>
      </c>
      <c r="D16" s="2">
        <v>5.7490030000000001</v>
      </c>
      <c r="E16" s="2">
        <v>1</v>
      </c>
      <c r="F16">
        <f t="shared" si="2"/>
        <v>0.34992785564584139</v>
      </c>
      <c r="G16" s="8">
        <f t="shared" si="0"/>
        <v>0.58660008399006336</v>
      </c>
      <c r="H16">
        <f t="shared" si="1"/>
        <v>0.23165787917268718</v>
      </c>
      <c r="I16">
        <f t="shared" si="3"/>
        <v>1</v>
      </c>
      <c r="J16">
        <f t="shared" si="4"/>
        <v>0</v>
      </c>
    </row>
    <row r="17" spans="1:10" x14ac:dyDescent="0.2">
      <c r="A17" s="2">
        <v>16</v>
      </c>
      <c r="B17" s="2">
        <v>1</v>
      </c>
      <c r="C17" s="2">
        <v>0.93163499999999999</v>
      </c>
      <c r="D17" s="2">
        <v>1.5895049999999999</v>
      </c>
      <c r="E17" s="2">
        <v>1</v>
      </c>
      <c r="F17">
        <f t="shared" si="2"/>
        <v>3.6273440079306383</v>
      </c>
      <c r="G17" s="8">
        <f t="shared" si="0"/>
        <v>0.97410184189062587</v>
      </c>
      <c r="H17">
        <f t="shared" si="1"/>
        <v>1.1395635463309697E-2</v>
      </c>
      <c r="I17">
        <f t="shared" si="3"/>
        <v>1</v>
      </c>
      <c r="J17">
        <f t="shared" si="4"/>
        <v>0</v>
      </c>
    </row>
    <row r="18" spans="1:10" x14ac:dyDescent="0.2">
      <c r="A18" s="2">
        <v>17</v>
      </c>
      <c r="B18" s="2">
        <v>1</v>
      </c>
      <c r="C18" s="2">
        <v>-2.4205000000000001E-2</v>
      </c>
      <c r="D18" s="2">
        <v>6.1518230000000003</v>
      </c>
      <c r="E18" s="2">
        <v>1</v>
      </c>
      <c r="F18">
        <f t="shared" si="2"/>
        <v>0.34417413373178274</v>
      </c>
      <c r="G18" s="8">
        <f t="shared" si="0"/>
        <v>0.58520411225439106</v>
      </c>
      <c r="H18">
        <f t="shared" si="1"/>
        <v>0.23269263073005675</v>
      </c>
      <c r="I18">
        <f t="shared" si="3"/>
        <v>1</v>
      </c>
      <c r="J18">
        <f t="shared" si="4"/>
        <v>0</v>
      </c>
    </row>
    <row r="19" spans="1:10" x14ac:dyDescent="0.2">
      <c r="A19" s="2">
        <v>18</v>
      </c>
      <c r="B19" s="2">
        <v>1</v>
      </c>
      <c r="C19" s="2">
        <v>-3.6452999999999999E-2</v>
      </c>
      <c r="D19" s="2">
        <v>2.6909879999999999</v>
      </c>
      <c r="E19" s="2">
        <v>1</v>
      </c>
      <c r="F19">
        <f t="shared" si="2"/>
        <v>2.5004590847916539</v>
      </c>
      <c r="G19" s="8">
        <f t="shared" si="0"/>
        <v>0.92417399726282956</v>
      </c>
      <c r="H19">
        <f t="shared" si="1"/>
        <v>3.4246255038407579E-2</v>
      </c>
      <c r="I19">
        <f t="shared" si="3"/>
        <v>1</v>
      </c>
      <c r="J19">
        <f t="shared" si="4"/>
        <v>0</v>
      </c>
    </row>
    <row r="20" spans="1:10" x14ac:dyDescent="0.2">
      <c r="A20" s="2">
        <v>19</v>
      </c>
      <c r="B20" s="2">
        <v>1</v>
      </c>
      <c r="C20" s="2">
        <v>-0.19694900000000001</v>
      </c>
      <c r="D20" s="2">
        <v>0.44416499999999998</v>
      </c>
      <c r="E20" s="2">
        <v>1</v>
      </c>
      <c r="F20">
        <f t="shared" si="2"/>
        <v>3.8312012276677492</v>
      </c>
      <c r="G20" s="8">
        <f t="shared" si="0"/>
        <v>0.97877664465689751</v>
      </c>
      <c r="H20">
        <f t="shared" si="1"/>
        <v>9.3164022316169579E-3</v>
      </c>
      <c r="I20">
        <f t="shared" si="3"/>
        <v>1</v>
      </c>
      <c r="J20">
        <f t="shared" si="4"/>
        <v>0</v>
      </c>
    </row>
    <row r="21" spans="1:10" x14ac:dyDescent="0.2">
      <c r="A21" s="2">
        <v>20</v>
      </c>
      <c r="B21" s="2">
        <v>1</v>
      </c>
      <c r="C21" s="2">
        <v>1.014459</v>
      </c>
      <c r="D21" s="2">
        <v>5.7543990000000003</v>
      </c>
      <c r="E21" s="2">
        <v>1</v>
      </c>
      <c r="F21">
        <f t="shared" si="2"/>
        <v>1.0632553968573712</v>
      </c>
      <c r="G21" s="8">
        <f t="shared" si="0"/>
        <v>0.74331216421010737</v>
      </c>
      <c r="H21">
        <f t="shared" si="1"/>
        <v>0.12882875996430537</v>
      </c>
      <c r="I21">
        <f t="shared" si="3"/>
        <v>1</v>
      </c>
      <c r="J21">
        <f t="shared" si="4"/>
        <v>0</v>
      </c>
    </row>
    <row r="22" spans="1:10" x14ac:dyDescent="0.2">
      <c r="A22" s="2">
        <v>21</v>
      </c>
      <c r="B22" s="2">
        <v>1</v>
      </c>
      <c r="C22" s="2">
        <v>1.985298</v>
      </c>
      <c r="D22" s="2">
        <v>3.2306189999999999</v>
      </c>
      <c r="E22" s="2">
        <v>1</v>
      </c>
      <c r="F22">
        <f t="shared" si="2"/>
        <v>3.0798360205116908</v>
      </c>
      <c r="G22" s="8">
        <f t="shared" si="0"/>
        <v>0.95605329545663531</v>
      </c>
      <c r="H22">
        <f t="shared" si="1"/>
        <v>1.9517897182501083E-2</v>
      </c>
      <c r="I22">
        <f t="shared" si="3"/>
        <v>1</v>
      </c>
      <c r="J22">
        <f t="shared" si="4"/>
        <v>0</v>
      </c>
    </row>
    <row r="23" spans="1:10" x14ac:dyDescent="0.2">
      <c r="A23" s="2">
        <v>22</v>
      </c>
      <c r="B23" s="2">
        <v>1</v>
      </c>
      <c r="C23" s="2">
        <v>-1.6934530000000001</v>
      </c>
      <c r="D23" s="2">
        <v>-0.55754000000000004</v>
      </c>
      <c r="E23" s="2">
        <v>1</v>
      </c>
      <c r="F23">
        <f t="shared" si="2"/>
        <v>3.7785572804712877</v>
      </c>
      <c r="G23" s="8">
        <f t="shared" si="0"/>
        <v>0.97765506588201256</v>
      </c>
      <c r="H23">
        <f t="shared" si="1"/>
        <v>9.8143450156041017E-3</v>
      </c>
      <c r="I23">
        <f t="shared" si="3"/>
        <v>1</v>
      </c>
      <c r="J23">
        <f t="shared" si="4"/>
        <v>0</v>
      </c>
    </row>
    <row r="24" spans="1:10" x14ac:dyDescent="0.2">
      <c r="A24" s="2">
        <v>23</v>
      </c>
      <c r="B24" s="2">
        <v>1</v>
      </c>
      <c r="C24" s="2">
        <v>-0.57652499999999995</v>
      </c>
      <c r="D24" s="2">
        <v>11.778922</v>
      </c>
      <c r="E24" s="2">
        <v>0</v>
      </c>
      <c r="F24">
        <f t="shared" si="2"/>
        <v>-3.4212033330362615</v>
      </c>
      <c r="G24" s="8">
        <f t="shared" si="0"/>
        <v>3.1639339524575844E-2</v>
      </c>
      <c r="H24">
        <f t="shared" si="1"/>
        <v>1.3962862028194046E-2</v>
      </c>
      <c r="I24">
        <f t="shared" si="3"/>
        <v>0</v>
      </c>
      <c r="J24">
        <f t="shared" si="4"/>
        <v>0</v>
      </c>
    </row>
    <row r="25" spans="1:10" x14ac:dyDescent="0.2">
      <c r="A25" s="2">
        <v>24</v>
      </c>
      <c r="B25" s="2">
        <v>1</v>
      </c>
      <c r="C25" s="2">
        <v>-0.34681099999999998</v>
      </c>
      <c r="D25" s="2">
        <v>-1.6787300000000001</v>
      </c>
      <c r="E25" s="2">
        <v>1</v>
      </c>
      <c r="F25">
        <f t="shared" si="2"/>
        <v>5.0893512018866556</v>
      </c>
      <c r="G25" s="8">
        <f t="shared" si="0"/>
        <v>0.99387572141048042</v>
      </c>
      <c r="H25">
        <f t="shared" si="1"/>
        <v>2.6679182989126841E-3</v>
      </c>
      <c r="I25">
        <f t="shared" si="3"/>
        <v>1</v>
      </c>
      <c r="J25">
        <f t="shared" si="4"/>
        <v>0</v>
      </c>
    </row>
    <row r="26" spans="1:10" x14ac:dyDescent="0.2">
      <c r="A26" s="2">
        <v>25</v>
      </c>
      <c r="B26" s="2">
        <v>1</v>
      </c>
      <c r="C26" s="2">
        <v>-2.1244839999999998</v>
      </c>
      <c r="D26" s="2">
        <v>2.6724709999999998</v>
      </c>
      <c r="E26" s="2">
        <v>1</v>
      </c>
      <c r="F26">
        <f t="shared" si="2"/>
        <v>1.5655195302183988</v>
      </c>
      <c r="G26" s="8">
        <f t="shared" si="0"/>
        <v>0.82714394351821063</v>
      </c>
      <c r="H26">
        <f t="shared" si="1"/>
        <v>8.2418905881711788E-2</v>
      </c>
      <c r="I26">
        <f t="shared" si="3"/>
        <v>1</v>
      </c>
      <c r="J26">
        <f t="shared" si="4"/>
        <v>0</v>
      </c>
    </row>
    <row r="27" spans="1:10" x14ac:dyDescent="0.2">
      <c r="A27" s="2">
        <v>26</v>
      </c>
      <c r="B27" s="2">
        <v>1</v>
      </c>
      <c r="C27" s="2">
        <v>1.217916</v>
      </c>
      <c r="D27" s="2">
        <v>9.5970150000000007</v>
      </c>
      <c r="E27" s="2">
        <v>0</v>
      </c>
      <c r="F27">
        <f t="shared" si="2"/>
        <v>-1.2448367553647062</v>
      </c>
      <c r="G27" s="8">
        <f t="shared" si="0"/>
        <v>0.22359520071973257</v>
      </c>
      <c r="H27">
        <f t="shared" si="1"/>
        <v>0.10991178872095549</v>
      </c>
      <c r="I27">
        <f t="shared" si="3"/>
        <v>0</v>
      </c>
      <c r="J27">
        <f t="shared" si="4"/>
        <v>0</v>
      </c>
    </row>
    <row r="28" spans="1:10" x14ac:dyDescent="0.2">
      <c r="A28" s="2">
        <v>27</v>
      </c>
      <c r="B28" s="2">
        <v>1</v>
      </c>
      <c r="C28" s="2">
        <v>-0.73392800000000002</v>
      </c>
      <c r="D28" s="2">
        <v>9.098687</v>
      </c>
      <c r="E28" s="2">
        <v>0</v>
      </c>
      <c r="F28">
        <f t="shared" si="2"/>
        <v>-1.8183250187811533</v>
      </c>
      <c r="G28" s="8">
        <f t="shared" si="0"/>
        <v>0.13963497883117595</v>
      </c>
      <c r="H28">
        <f t="shared" si="1"/>
        <v>6.5317254516748927E-2</v>
      </c>
      <c r="I28">
        <f t="shared" si="3"/>
        <v>0</v>
      </c>
      <c r="J28">
        <f t="shared" si="4"/>
        <v>0</v>
      </c>
    </row>
    <row r="29" spans="1:10" x14ac:dyDescent="0.2">
      <c r="A29" s="2">
        <v>28</v>
      </c>
      <c r="B29" s="2">
        <v>1</v>
      </c>
      <c r="C29" s="2">
        <v>-3.642001</v>
      </c>
      <c r="D29" s="2">
        <v>-1.6180870000000001</v>
      </c>
      <c r="E29" s="2">
        <v>1</v>
      </c>
      <c r="F29">
        <f t="shared" si="2"/>
        <v>3.5577574835525452</v>
      </c>
      <c r="G29" s="8">
        <f t="shared" si="0"/>
        <v>0.97228721750895042</v>
      </c>
      <c r="H29">
        <f t="shared" si="1"/>
        <v>1.2205423804662687E-2</v>
      </c>
      <c r="I29">
        <f t="shared" si="3"/>
        <v>1</v>
      </c>
      <c r="J29">
        <f t="shared" si="4"/>
        <v>0</v>
      </c>
    </row>
    <row r="30" spans="1:10" x14ac:dyDescent="0.2">
      <c r="A30" s="2">
        <v>29</v>
      </c>
      <c r="B30" s="2">
        <v>1</v>
      </c>
      <c r="C30" s="2">
        <v>0.31598500000000002</v>
      </c>
      <c r="D30" s="2">
        <v>3.5239530000000001</v>
      </c>
      <c r="E30" s="2">
        <v>1</v>
      </c>
      <c r="F30">
        <f t="shared" si="2"/>
        <v>2.1399016080389082</v>
      </c>
      <c r="G30" s="8">
        <f t="shared" si="0"/>
        <v>0.89472134280060045</v>
      </c>
      <c r="H30">
        <f t="shared" si="1"/>
        <v>4.8312202815439118E-2</v>
      </c>
      <c r="I30">
        <f t="shared" si="3"/>
        <v>1</v>
      </c>
      <c r="J30">
        <f t="shared" si="4"/>
        <v>0</v>
      </c>
    </row>
    <row r="31" spans="1:10" x14ac:dyDescent="0.2">
      <c r="A31" s="2">
        <v>30</v>
      </c>
      <c r="B31" s="2">
        <v>1</v>
      </c>
      <c r="C31" s="2">
        <v>1.416614</v>
      </c>
      <c r="D31" s="2">
        <v>9.6192320000000002</v>
      </c>
      <c r="E31" s="2">
        <v>0</v>
      </c>
      <c r="F31">
        <f t="shared" si="2"/>
        <v>-1.1686447908551818</v>
      </c>
      <c r="G31" s="8">
        <f t="shared" si="0"/>
        <v>0.23710003204708238</v>
      </c>
      <c r="H31">
        <f t="shared" si="1"/>
        <v>0.11753240334800441</v>
      </c>
      <c r="I31">
        <f t="shared" si="3"/>
        <v>0</v>
      </c>
      <c r="J31">
        <f t="shared" si="4"/>
        <v>0</v>
      </c>
    </row>
    <row r="32" spans="1:10" x14ac:dyDescent="0.2">
      <c r="A32" s="2">
        <v>31</v>
      </c>
      <c r="B32" s="2">
        <v>1</v>
      </c>
      <c r="C32" s="2">
        <v>-0.38632300000000003</v>
      </c>
      <c r="D32" s="2">
        <v>3.9892859999999999</v>
      </c>
      <c r="E32" s="2">
        <v>1</v>
      </c>
      <c r="F32">
        <f t="shared" si="2"/>
        <v>1.5308709489453558</v>
      </c>
      <c r="G32" s="8">
        <f t="shared" si="0"/>
        <v>0.82213370870204883</v>
      </c>
      <c r="H32">
        <f t="shared" si="1"/>
        <v>8.5057544711568275E-2</v>
      </c>
      <c r="I32">
        <f t="shared" si="3"/>
        <v>1</v>
      </c>
      <c r="J32">
        <f t="shared" si="4"/>
        <v>0</v>
      </c>
    </row>
    <row r="33" spans="1:10" x14ac:dyDescent="0.2">
      <c r="A33" s="2">
        <v>32</v>
      </c>
      <c r="B33" s="2">
        <v>1</v>
      </c>
      <c r="C33" s="2">
        <v>0.556921</v>
      </c>
      <c r="D33" s="2">
        <v>8.2949839999999995</v>
      </c>
      <c r="E33" s="2">
        <v>1</v>
      </c>
      <c r="F33">
        <f t="shared" si="2"/>
        <v>-0.73114279090842249</v>
      </c>
      <c r="G33" s="8">
        <f t="shared" si="0"/>
        <v>0.32494399993311418</v>
      </c>
      <c r="H33">
        <f t="shared" si="1"/>
        <v>0.48819147783830807</v>
      </c>
      <c r="I33">
        <f t="shared" si="3"/>
        <v>0</v>
      </c>
      <c r="J33">
        <f t="shared" si="4"/>
        <v>1</v>
      </c>
    </row>
    <row r="34" spans="1:10" x14ac:dyDescent="0.2">
      <c r="A34" s="2">
        <v>33</v>
      </c>
      <c r="B34" s="2">
        <v>1</v>
      </c>
      <c r="C34" s="2">
        <v>1.224863</v>
      </c>
      <c r="D34" s="2">
        <v>11.58736</v>
      </c>
      <c r="E34" s="2">
        <v>0</v>
      </c>
      <c r="F34">
        <f t="shared" si="2"/>
        <v>-2.4849718597424157</v>
      </c>
      <c r="G34" s="8">
        <f t="shared" si="0"/>
        <v>7.6918446758198172E-2</v>
      </c>
      <c r="H34">
        <f t="shared" si="1"/>
        <v>3.4759927838363514E-2</v>
      </c>
      <c r="I34">
        <f t="shared" si="3"/>
        <v>0</v>
      </c>
      <c r="J34">
        <f t="shared" si="4"/>
        <v>0</v>
      </c>
    </row>
    <row r="35" spans="1:10" x14ac:dyDescent="0.2">
      <c r="A35" s="2">
        <v>34</v>
      </c>
      <c r="B35" s="2">
        <v>1</v>
      </c>
      <c r="C35" s="2">
        <v>-1.3478030000000001</v>
      </c>
      <c r="D35" s="2">
        <v>-2.4060510000000002</v>
      </c>
      <c r="E35" s="2">
        <v>1</v>
      </c>
      <c r="F35">
        <f t="shared" si="2"/>
        <v>5.089927233744211</v>
      </c>
      <c r="G35" s="8">
        <f t="shared" si="0"/>
        <v>0.99387922658766936</v>
      </c>
      <c r="H35">
        <f t="shared" si="1"/>
        <v>2.6663866421933421E-3</v>
      </c>
      <c r="I35">
        <f t="shared" si="3"/>
        <v>1</v>
      </c>
      <c r="J35">
        <f t="shared" si="4"/>
        <v>0</v>
      </c>
    </row>
    <row r="36" spans="1:10" x14ac:dyDescent="0.2">
      <c r="A36" s="2">
        <v>35</v>
      </c>
      <c r="B36" s="2">
        <v>1</v>
      </c>
      <c r="C36" s="2">
        <v>1.196604</v>
      </c>
      <c r="D36" s="2">
        <v>4.9518509999999996</v>
      </c>
      <c r="E36" s="2">
        <v>1</v>
      </c>
      <c r="F36">
        <f t="shared" si="2"/>
        <v>1.6471396197108321</v>
      </c>
      <c r="G36" s="8">
        <f t="shared" si="0"/>
        <v>0.83850408701629209</v>
      </c>
      <c r="H36">
        <f t="shared" si="1"/>
        <v>7.6494816225101972E-2</v>
      </c>
      <c r="I36">
        <f t="shared" si="3"/>
        <v>1</v>
      </c>
      <c r="J36">
        <f t="shared" si="4"/>
        <v>0</v>
      </c>
    </row>
    <row r="37" spans="1:10" x14ac:dyDescent="0.2">
      <c r="A37" s="2">
        <v>36</v>
      </c>
      <c r="B37" s="2">
        <v>1</v>
      </c>
      <c r="C37" s="2">
        <v>0.27522099999999999</v>
      </c>
      <c r="D37" s="2">
        <v>9.543647</v>
      </c>
      <c r="E37" s="2">
        <v>0</v>
      </c>
      <c r="F37">
        <f t="shared" si="2"/>
        <v>-1.6388245227848603</v>
      </c>
      <c r="G37" s="8">
        <f t="shared" si="0"/>
        <v>0.16262507342873456</v>
      </c>
      <c r="H37">
        <f t="shared" si="1"/>
        <v>7.7080047283775724E-2</v>
      </c>
      <c r="I37">
        <f t="shared" si="3"/>
        <v>0</v>
      </c>
      <c r="J37">
        <f t="shared" si="4"/>
        <v>0</v>
      </c>
    </row>
    <row r="38" spans="1:10" x14ac:dyDescent="0.2">
      <c r="A38" s="2">
        <v>37</v>
      </c>
      <c r="B38" s="2">
        <v>1</v>
      </c>
      <c r="C38" s="2">
        <v>0.47057500000000002</v>
      </c>
      <c r="D38" s="2">
        <v>9.3324879999999997</v>
      </c>
      <c r="E38" s="2">
        <v>0</v>
      </c>
      <c r="F38">
        <f t="shared" si="2"/>
        <v>-1.4183682980051104</v>
      </c>
      <c r="G38" s="8">
        <f t="shared" si="0"/>
        <v>0.1949175104379936</v>
      </c>
      <c r="H38">
        <f t="shared" si="1"/>
        <v>9.4159619102677172E-2</v>
      </c>
      <c r="I38">
        <f t="shared" si="3"/>
        <v>0</v>
      </c>
      <c r="J38">
        <f t="shared" si="4"/>
        <v>0</v>
      </c>
    </row>
    <row r="39" spans="1:10" x14ac:dyDescent="0.2">
      <c r="A39" s="2">
        <v>38</v>
      </c>
      <c r="B39" s="2">
        <v>1</v>
      </c>
      <c r="C39" s="2">
        <v>-1.889567</v>
      </c>
      <c r="D39" s="2">
        <v>9.542662</v>
      </c>
      <c r="E39" s="2">
        <v>0</v>
      </c>
      <c r="F39">
        <f t="shared" si="2"/>
        <v>-2.6195095923724829</v>
      </c>
      <c r="G39" s="8">
        <f t="shared" si="0"/>
        <v>6.7893321868612549E-2</v>
      </c>
      <c r="H39">
        <f t="shared" si="1"/>
        <v>3.0534380486664056E-2</v>
      </c>
      <c r="I39">
        <f t="shared" si="3"/>
        <v>0</v>
      </c>
      <c r="J39">
        <f t="shared" si="4"/>
        <v>0</v>
      </c>
    </row>
    <row r="40" spans="1:10" x14ac:dyDescent="0.2">
      <c r="A40" s="2">
        <v>39</v>
      </c>
      <c r="B40" s="2">
        <v>1</v>
      </c>
      <c r="C40" s="2">
        <v>-1.5278929999999999</v>
      </c>
      <c r="D40" s="2">
        <v>12.150579</v>
      </c>
      <c r="E40" s="2">
        <v>0</v>
      </c>
      <c r="F40">
        <f t="shared" si="2"/>
        <v>-4.0846176873572242</v>
      </c>
      <c r="G40" s="8">
        <f t="shared" si="0"/>
        <v>1.655102556398317E-2</v>
      </c>
      <c r="H40">
        <f t="shared" si="1"/>
        <v>7.2481682263375487E-3</v>
      </c>
      <c r="I40">
        <f t="shared" si="3"/>
        <v>0</v>
      </c>
      <c r="J40">
        <f t="shared" si="4"/>
        <v>0</v>
      </c>
    </row>
    <row r="41" spans="1:10" x14ac:dyDescent="0.2">
      <c r="A41" s="2">
        <v>40</v>
      </c>
      <c r="B41" s="2">
        <v>1</v>
      </c>
      <c r="C41" s="2">
        <v>-1.1852469999999999</v>
      </c>
      <c r="D41" s="2">
        <v>11.309317999999999</v>
      </c>
      <c r="E41" s="2">
        <v>0</v>
      </c>
      <c r="F41">
        <f t="shared" si="2"/>
        <v>-3.4037958453758126</v>
      </c>
      <c r="G41" s="8">
        <f t="shared" si="0"/>
        <v>3.2177045539363985E-2</v>
      </c>
      <c r="H41">
        <f t="shared" si="1"/>
        <v>1.4204081672147977E-2</v>
      </c>
      <c r="I41">
        <f t="shared" si="3"/>
        <v>0</v>
      </c>
      <c r="J41">
        <f t="shared" si="4"/>
        <v>0</v>
      </c>
    </row>
    <row r="42" spans="1:10" x14ac:dyDescent="0.2">
      <c r="A42" s="2">
        <v>41</v>
      </c>
      <c r="B42" s="2">
        <v>1</v>
      </c>
      <c r="C42" s="2">
        <v>-0.44567800000000002</v>
      </c>
      <c r="D42" s="2">
        <v>3.2973029999999999</v>
      </c>
      <c r="E42" s="2">
        <v>1</v>
      </c>
      <c r="F42">
        <f t="shared" si="2"/>
        <v>1.9362177328918362</v>
      </c>
      <c r="G42" s="8">
        <f t="shared" si="0"/>
        <v>0.87393603315792201</v>
      </c>
      <c r="H42">
        <f>AVERAGE(H2:H41)</f>
        <v>0.10209992117145854</v>
      </c>
      <c r="I42">
        <f t="shared" si="3"/>
        <v>1</v>
      </c>
      <c r="J42">
        <f t="shared" si="4"/>
        <v>0</v>
      </c>
    </row>
    <row r="43" spans="1:10" x14ac:dyDescent="0.2">
      <c r="A43" s="2">
        <v>42</v>
      </c>
      <c r="B43" s="2">
        <v>1</v>
      </c>
      <c r="C43" s="2">
        <v>1.042222</v>
      </c>
      <c r="D43" s="2">
        <v>6.1051549999999999</v>
      </c>
      <c r="E43" s="2">
        <v>1</v>
      </c>
      <c r="F43">
        <f t="shared" si="2"/>
        <v>0.85673797903685367</v>
      </c>
      <c r="G43" s="8">
        <f t="shared" si="0"/>
        <v>0.7019786744378862</v>
      </c>
      <c r="H43">
        <f t="shared" ref="H43:H101" si="6">AVERAGE(H3:H42)</f>
        <v>0.10454256787784437</v>
      </c>
      <c r="I43">
        <f t="shared" si="3"/>
        <v>1</v>
      </c>
      <c r="J43">
        <f t="shared" si="4"/>
        <v>0</v>
      </c>
    </row>
    <row r="44" spans="1:10" x14ac:dyDescent="0.2">
      <c r="A44" s="2">
        <v>43</v>
      </c>
      <c r="B44" s="2">
        <v>1</v>
      </c>
      <c r="C44" s="2">
        <v>-0.61878699999999998</v>
      </c>
      <c r="D44" s="2">
        <v>10.320986</v>
      </c>
      <c r="E44" s="2">
        <v>0</v>
      </c>
      <c r="F44">
        <f t="shared" si="2"/>
        <v>-2.5296498929231324</v>
      </c>
      <c r="G44" s="8">
        <f t="shared" si="0"/>
        <v>7.380557576071857E-2</v>
      </c>
      <c r="H44">
        <f t="shared" si="6"/>
        <v>0.10260583995206105</v>
      </c>
      <c r="I44">
        <f t="shared" si="3"/>
        <v>0</v>
      </c>
      <c r="J44">
        <f t="shared" si="4"/>
        <v>0</v>
      </c>
    </row>
    <row r="45" spans="1:10" x14ac:dyDescent="0.2">
      <c r="A45" s="2">
        <v>44</v>
      </c>
      <c r="B45" s="2">
        <v>1</v>
      </c>
      <c r="C45" s="2">
        <v>1.152083</v>
      </c>
      <c r="D45" s="2">
        <v>0.54846700000000004</v>
      </c>
      <c r="E45" s="2">
        <v>1</v>
      </c>
      <c r="F45">
        <f t="shared" si="2"/>
        <v>4.3775656129102982</v>
      </c>
      <c r="G45" s="8">
        <f t="shared" si="0"/>
        <v>0.98759980807607572</v>
      </c>
      <c r="H45">
        <f t="shared" si="6"/>
        <v>9.8809798571382917E-2</v>
      </c>
      <c r="I45">
        <f t="shared" si="3"/>
        <v>1</v>
      </c>
      <c r="J45">
        <f t="shared" si="4"/>
        <v>0</v>
      </c>
    </row>
    <row r="46" spans="1:10" x14ac:dyDescent="0.2">
      <c r="A46" s="2">
        <v>45</v>
      </c>
      <c r="B46" s="2">
        <v>1</v>
      </c>
      <c r="C46" s="2">
        <v>0.82853399999999999</v>
      </c>
      <c r="D46" s="2">
        <v>2.6760449999999998</v>
      </c>
      <c r="E46" s="2">
        <v>1</v>
      </c>
      <c r="F46">
        <f t="shared" si="2"/>
        <v>2.9018927327617505</v>
      </c>
      <c r="G46" s="8">
        <f t="shared" si="0"/>
        <v>0.94793992218600698</v>
      </c>
      <c r="H46">
        <f t="shared" si="6"/>
        <v>9.7479529311012975E-2</v>
      </c>
      <c r="I46">
        <f t="shared" si="3"/>
        <v>1</v>
      </c>
      <c r="J46">
        <f t="shared" si="4"/>
        <v>0</v>
      </c>
    </row>
    <row r="47" spans="1:10" x14ac:dyDescent="0.2">
      <c r="A47" s="2">
        <v>46</v>
      </c>
      <c r="B47" s="2">
        <v>1</v>
      </c>
      <c r="C47" s="2">
        <v>-1.2377279999999999</v>
      </c>
      <c r="D47" s="2">
        <v>10.549033</v>
      </c>
      <c r="E47" s="2">
        <v>0</v>
      </c>
      <c r="F47">
        <f t="shared" si="2"/>
        <v>-2.9526677057365966</v>
      </c>
      <c r="G47" s="8">
        <f t="shared" si="0"/>
        <v>4.9610579680281562E-2</v>
      </c>
      <c r="H47">
        <f t="shared" si="6"/>
        <v>9.9072697208954494E-2</v>
      </c>
      <c r="I47">
        <f t="shared" si="3"/>
        <v>0</v>
      </c>
      <c r="J47">
        <f t="shared" si="4"/>
        <v>0</v>
      </c>
    </row>
    <row r="48" spans="1:10" x14ac:dyDescent="0.2">
      <c r="A48" s="2">
        <v>47</v>
      </c>
      <c r="B48" s="2">
        <v>1</v>
      </c>
      <c r="C48" s="2">
        <v>-0.68356499999999998</v>
      </c>
      <c r="D48" s="2">
        <v>-2.1661250000000001</v>
      </c>
      <c r="E48" s="2">
        <v>1</v>
      </c>
      <c r="F48">
        <f t="shared" si="2"/>
        <v>5.2411553136561739</v>
      </c>
      <c r="G48" s="8">
        <f t="shared" si="0"/>
        <v>0.99473374337094855</v>
      </c>
      <c r="H48">
        <f t="shared" si="6"/>
        <v>9.38465833447166E-2</v>
      </c>
      <c r="I48">
        <f t="shared" si="3"/>
        <v>1</v>
      </c>
      <c r="J48">
        <f t="shared" si="4"/>
        <v>0</v>
      </c>
    </row>
    <row r="49" spans="1:10" x14ac:dyDescent="0.2">
      <c r="A49" s="2">
        <v>48</v>
      </c>
      <c r="B49" s="2">
        <v>1</v>
      </c>
      <c r="C49" s="2">
        <v>0.22945599999999999</v>
      </c>
      <c r="D49" s="2">
        <v>5.9219379999999999</v>
      </c>
      <c r="E49" s="2">
        <v>1</v>
      </c>
      <c r="F49">
        <f t="shared" si="2"/>
        <v>0.60275831305457528</v>
      </c>
      <c r="G49" s="8">
        <f t="shared" si="0"/>
        <v>0.64628711094728797</v>
      </c>
      <c r="H49">
        <f t="shared" si="6"/>
        <v>9.5856288131631079E-2</v>
      </c>
      <c r="I49">
        <f t="shared" si="3"/>
        <v>1</v>
      </c>
      <c r="J49">
        <f t="shared" si="4"/>
        <v>0</v>
      </c>
    </row>
    <row r="50" spans="1:10" x14ac:dyDescent="0.2">
      <c r="A50" s="2">
        <v>49</v>
      </c>
      <c r="B50" s="2">
        <v>1</v>
      </c>
      <c r="C50" s="2">
        <v>-0.95988499999999999</v>
      </c>
      <c r="D50" s="2">
        <v>11.555336</v>
      </c>
      <c r="E50" s="2">
        <v>0</v>
      </c>
      <c r="F50">
        <f t="shared" si="2"/>
        <v>-3.4553160672713847</v>
      </c>
      <c r="G50" s="8">
        <f t="shared" si="0"/>
        <v>3.0610717723626384E-2</v>
      </c>
      <c r="H50">
        <f t="shared" si="6"/>
        <v>8.2309685479603018E-2</v>
      </c>
      <c r="I50">
        <f t="shared" si="3"/>
        <v>0</v>
      </c>
      <c r="J50">
        <f t="shared" si="4"/>
        <v>0</v>
      </c>
    </row>
    <row r="51" spans="1:10" x14ac:dyDescent="0.2">
      <c r="A51" s="2">
        <v>50</v>
      </c>
      <c r="B51" s="2">
        <v>1</v>
      </c>
      <c r="C51" s="2">
        <v>0.49291099999999999</v>
      </c>
      <c r="D51" s="2">
        <v>10.993323999999999</v>
      </c>
      <c r="E51" s="2">
        <v>0</v>
      </c>
      <c r="F51">
        <f t="shared" si="2"/>
        <v>-2.4456972445663503</v>
      </c>
      <c r="G51" s="8">
        <f t="shared" si="0"/>
        <v>7.9753771298810824E-2</v>
      </c>
      <c r="H51">
        <f t="shared" si="6"/>
        <v>8.2197700047257419E-2</v>
      </c>
      <c r="I51">
        <f t="shared" si="3"/>
        <v>0</v>
      </c>
      <c r="J51">
        <f t="shared" si="4"/>
        <v>0</v>
      </c>
    </row>
    <row r="52" spans="1:10" x14ac:dyDescent="0.2">
      <c r="A52" s="2">
        <v>51</v>
      </c>
      <c r="B52" s="2">
        <v>1</v>
      </c>
      <c r="C52" s="2">
        <v>0.18499199999999999</v>
      </c>
      <c r="D52" s="2">
        <v>8.7214880000000008</v>
      </c>
      <c r="E52" s="2">
        <v>0</v>
      </c>
      <c r="F52">
        <f t="shared" si="2"/>
        <v>-1.166157519620894</v>
      </c>
      <c r="G52" s="8">
        <f t="shared" si="0"/>
        <v>0.23755023279491486</v>
      </c>
      <c r="H52">
        <f t="shared" si="6"/>
        <v>8.3242538169971278E-2</v>
      </c>
      <c r="I52">
        <f t="shared" si="3"/>
        <v>0</v>
      </c>
      <c r="J52">
        <f t="shared" si="4"/>
        <v>0</v>
      </c>
    </row>
    <row r="53" spans="1:10" x14ac:dyDescent="0.2">
      <c r="A53" s="2">
        <v>52</v>
      </c>
      <c r="B53" s="2">
        <v>1</v>
      </c>
      <c r="C53" s="2">
        <v>-0.355715</v>
      </c>
      <c r="D53" s="2">
        <v>10.325976000000001</v>
      </c>
      <c r="E53" s="2">
        <v>0</v>
      </c>
      <c r="F53">
        <f t="shared" si="2"/>
        <v>-2.4135161590697845</v>
      </c>
      <c r="G53" s="8">
        <f t="shared" si="0"/>
        <v>8.2147811503339788E-2</v>
      </c>
      <c r="H53">
        <f t="shared" si="6"/>
        <v>7.9120619542218523E-2</v>
      </c>
      <c r="I53">
        <f t="shared" si="3"/>
        <v>0</v>
      </c>
      <c r="J53">
        <f t="shared" si="4"/>
        <v>0</v>
      </c>
    </row>
    <row r="54" spans="1:10" x14ac:dyDescent="0.2">
      <c r="A54" s="2">
        <v>53</v>
      </c>
      <c r="B54" s="2">
        <v>1</v>
      </c>
      <c r="C54" s="2">
        <v>-0.39782200000000001</v>
      </c>
      <c r="D54" s="2">
        <v>8.0583969999999994</v>
      </c>
      <c r="E54" s="2">
        <v>0</v>
      </c>
      <c r="F54">
        <f t="shared" si="2"/>
        <v>-1.0161427817530253</v>
      </c>
      <c r="G54" s="8">
        <f t="shared" si="0"/>
        <v>0.26577942054274095</v>
      </c>
      <c r="H54">
        <f t="shared" si="6"/>
        <v>8.0749688679439949E-2</v>
      </c>
      <c r="I54">
        <f t="shared" si="3"/>
        <v>0</v>
      </c>
      <c r="J54">
        <f t="shared" si="4"/>
        <v>0</v>
      </c>
    </row>
    <row r="55" spans="1:10" x14ac:dyDescent="0.2">
      <c r="A55" s="2">
        <v>54</v>
      </c>
      <c r="B55" s="2">
        <v>1</v>
      </c>
      <c r="C55" s="2">
        <v>0.82483899999999999</v>
      </c>
      <c r="D55" s="2">
        <v>13.730343</v>
      </c>
      <c r="E55" s="2">
        <v>0</v>
      </c>
      <c r="F55">
        <f t="shared" si="2"/>
        <v>-4.004933777276551</v>
      </c>
      <c r="G55" s="8">
        <f t="shared" si="0"/>
        <v>1.7899273028840097E-2</v>
      </c>
      <c r="H55">
        <f t="shared" si="6"/>
        <v>8.2097630593795906E-2</v>
      </c>
      <c r="I55">
        <f t="shared" si="3"/>
        <v>0</v>
      </c>
      <c r="J55">
        <f t="shared" si="4"/>
        <v>0</v>
      </c>
    </row>
    <row r="56" spans="1:10" x14ac:dyDescent="0.2">
      <c r="A56" s="2">
        <v>55</v>
      </c>
      <c r="B56" s="2">
        <v>1</v>
      </c>
      <c r="C56" s="2">
        <v>1.5072779999999999</v>
      </c>
      <c r="D56" s="2">
        <v>5.0278660000000004</v>
      </c>
      <c r="E56" s="2">
        <v>1</v>
      </c>
      <c r="F56">
        <f t="shared" si="2"/>
        <v>1.7404850751974172</v>
      </c>
      <c r="G56" s="8">
        <f t="shared" si="0"/>
        <v>0.85074866855246656</v>
      </c>
      <c r="H56">
        <f t="shared" si="6"/>
        <v>8.3105652558040088E-2</v>
      </c>
      <c r="I56">
        <f t="shared" si="3"/>
        <v>1</v>
      </c>
      <c r="J56">
        <f t="shared" si="4"/>
        <v>0</v>
      </c>
    </row>
    <row r="57" spans="1:10" x14ac:dyDescent="0.2">
      <c r="A57" s="2">
        <v>56</v>
      </c>
      <c r="B57" s="2">
        <v>1</v>
      </c>
      <c r="C57" s="2">
        <v>9.9670999999999996E-2</v>
      </c>
      <c r="D57" s="2">
        <v>6.835839</v>
      </c>
      <c r="E57" s="2">
        <v>1</v>
      </c>
      <c r="F57">
        <f t="shared" si="2"/>
        <v>-2.6948575269338804E-2</v>
      </c>
      <c r="G57" s="8">
        <f t="shared" si="0"/>
        <v>0.493263263876978</v>
      </c>
      <c r="H57">
        <f t="shared" si="6"/>
        <v>7.9391846892673909E-2</v>
      </c>
      <c r="I57">
        <f t="shared" si="3"/>
        <v>0</v>
      </c>
      <c r="J57">
        <f t="shared" si="4"/>
        <v>1</v>
      </c>
    </row>
    <row r="58" spans="1:10" x14ac:dyDescent="0.2">
      <c r="A58" s="2">
        <v>57</v>
      </c>
      <c r="B58" s="2">
        <v>1</v>
      </c>
      <c r="C58" s="2">
        <v>-0.34400799999999998</v>
      </c>
      <c r="D58" s="2">
        <v>10.717485</v>
      </c>
      <c r="E58" s="2">
        <v>0</v>
      </c>
      <c r="F58">
        <f t="shared" si="2"/>
        <v>-2.6527684485014005</v>
      </c>
      <c r="G58" s="8">
        <f t="shared" si="0"/>
        <v>6.5818582545615914E-2</v>
      </c>
      <c r="H58">
        <f t="shared" si="6"/>
        <v>8.1091752178408014E-2</v>
      </c>
      <c r="I58">
        <f t="shared" si="3"/>
        <v>0</v>
      </c>
      <c r="J58">
        <f t="shared" si="4"/>
        <v>0</v>
      </c>
    </row>
    <row r="59" spans="1:10" x14ac:dyDescent="0.2">
      <c r="A59" s="2">
        <v>58</v>
      </c>
      <c r="B59" s="2">
        <v>1</v>
      </c>
      <c r="C59" s="2">
        <v>1.785928</v>
      </c>
      <c r="D59" s="2">
        <v>7.7186450000000004</v>
      </c>
      <c r="E59" s="2">
        <v>1</v>
      </c>
      <c r="F59">
        <f t="shared" si="2"/>
        <v>0.18598174562345182</v>
      </c>
      <c r="G59" s="8">
        <f t="shared" si="0"/>
        <v>0.54636187832036243</v>
      </c>
      <c r="H59">
        <f t="shared" si="6"/>
        <v>7.7301730214616809E-2</v>
      </c>
      <c r="I59">
        <f t="shared" si="3"/>
        <v>1</v>
      </c>
      <c r="J59">
        <f t="shared" si="4"/>
        <v>0</v>
      </c>
    </row>
    <row r="60" spans="1:10" x14ac:dyDescent="0.2">
      <c r="A60" s="2">
        <v>59</v>
      </c>
      <c r="B60" s="2">
        <v>1</v>
      </c>
      <c r="C60" s="2">
        <v>-0.91880099999999998</v>
      </c>
      <c r="D60" s="2">
        <v>11.560217</v>
      </c>
      <c r="E60" s="2">
        <v>0</v>
      </c>
      <c r="F60">
        <f t="shared" si="2"/>
        <v>-3.4397416068119804</v>
      </c>
      <c r="G60" s="8">
        <f t="shared" si="0"/>
        <v>3.107626357270684E-2</v>
      </c>
      <c r="H60">
        <f t="shared" si="6"/>
        <v>7.8378117094022023E-2</v>
      </c>
      <c r="I60">
        <f t="shared" si="3"/>
        <v>0</v>
      </c>
      <c r="J60">
        <f t="shared" si="4"/>
        <v>0</v>
      </c>
    </row>
    <row r="61" spans="1:10" x14ac:dyDescent="0.2">
      <c r="A61" s="2">
        <v>60</v>
      </c>
      <c r="B61" s="2">
        <v>1</v>
      </c>
      <c r="C61" s="2">
        <v>-0.36400900000000003</v>
      </c>
      <c r="D61" s="2">
        <v>4.7473000000000001</v>
      </c>
      <c r="E61" s="2">
        <v>1</v>
      </c>
      <c r="F61">
        <f t="shared" si="2"/>
        <v>1.0674866784076418</v>
      </c>
      <c r="G61" s="8">
        <f t="shared" si="0"/>
        <v>0.74411865779934072</v>
      </c>
      <c r="H61">
        <f t="shared" si="6"/>
        <v>8.0104659965582151E-2</v>
      </c>
      <c r="I61">
        <f t="shared" si="3"/>
        <v>1</v>
      </c>
      <c r="J61">
        <f t="shared" si="4"/>
        <v>0</v>
      </c>
    </row>
    <row r="62" spans="1:10" x14ac:dyDescent="0.2">
      <c r="A62" s="2">
        <v>61</v>
      </c>
      <c r="B62" s="2">
        <v>1</v>
      </c>
      <c r="C62" s="2">
        <v>-0.84172199999999997</v>
      </c>
      <c r="D62" s="2">
        <v>4.1190829999999998</v>
      </c>
      <c r="E62" s="2">
        <v>1</v>
      </c>
      <c r="F62">
        <f t="shared" si="2"/>
        <v>1.2433594844818741</v>
      </c>
      <c r="G62" s="8">
        <f t="shared" si="0"/>
        <v>0.77614823977045755</v>
      </c>
      <c r="H62">
        <f t="shared" si="6"/>
        <v>7.8886557465614057E-2</v>
      </c>
      <c r="I62">
        <f t="shared" si="3"/>
        <v>1</v>
      </c>
      <c r="J62">
        <f t="shared" si="4"/>
        <v>0</v>
      </c>
    </row>
    <row r="63" spans="1:10" x14ac:dyDescent="0.2">
      <c r="A63" s="2">
        <v>62</v>
      </c>
      <c r="B63" s="2">
        <v>1</v>
      </c>
      <c r="C63" s="2">
        <v>0.49042599999999997</v>
      </c>
      <c r="D63" s="2">
        <v>1.960539</v>
      </c>
      <c r="E63" s="2">
        <v>1</v>
      </c>
      <c r="F63">
        <f t="shared" si="2"/>
        <v>3.1955743511912509</v>
      </c>
      <c r="G63" s="8">
        <f t="shared" si="0"/>
        <v>0.96066739212161312</v>
      </c>
      <c r="H63">
        <f t="shared" si="6"/>
        <v>8.0370773972691878E-2</v>
      </c>
      <c r="I63">
        <f t="shared" si="3"/>
        <v>1</v>
      </c>
      <c r="J63">
        <f t="shared" si="4"/>
        <v>0</v>
      </c>
    </row>
    <row r="64" spans="1:10" x14ac:dyDescent="0.2">
      <c r="A64" s="2">
        <v>63</v>
      </c>
      <c r="B64" s="2">
        <v>1</v>
      </c>
      <c r="C64" s="2">
        <v>-7.1939999999999999E-3</v>
      </c>
      <c r="D64" s="2">
        <v>9.0757919999999999</v>
      </c>
      <c r="E64" s="2">
        <v>0</v>
      </c>
      <c r="F64">
        <f t="shared" si="2"/>
        <v>-1.4745943032361621</v>
      </c>
      <c r="G64" s="8">
        <f t="shared" si="0"/>
        <v>0.18624530666213301</v>
      </c>
      <c r="H64">
        <f t="shared" si="6"/>
        <v>8.2134684696619081E-2</v>
      </c>
      <c r="I64">
        <f t="shared" si="3"/>
        <v>0</v>
      </c>
      <c r="J64">
        <f t="shared" si="4"/>
        <v>0</v>
      </c>
    </row>
    <row r="65" spans="1:10" x14ac:dyDescent="0.2">
      <c r="A65" s="2">
        <v>64</v>
      </c>
      <c r="B65" s="2">
        <v>1</v>
      </c>
      <c r="C65" s="2">
        <v>0.35610700000000001</v>
      </c>
      <c r="D65" s="2">
        <v>12.447863</v>
      </c>
      <c r="E65" s="2">
        <v>0</v>
      </c>
      <c r="F65">
        <f t="shared" si="2"/>
        <v>-3.416299502392814</v>
      </c>
      <c r="G65" s="8">
        <f t="shared" si="0"/>
        <v>3.1789930087177912E-2</v>
      </c>
      <c r="H65">
        <f t="shared" si="6"/>
        <v>8.3838980263329699E-2</v>
      </c>
      <c r="I65">
        <f t="shared" si="3"/>
        <v>0</v>
      </c>
      <c r="J65">
        <f t="shared" si="4"/>
        <v>0</v>
      </c>
    </row>
    <row r="66" spans="1:10" x14ac:dyDescent="0.2">
      <c r="A66" s="2">
        <v>65</v>
      </c>
      <c r="B66" s="2">
        <v>1</v>
      </c>
      <c r="C66" s="2">
        <v>0.34257799999999999</v>
      </c>
      <c r="D66" s="2">
        <v>12.281162</v>
      </c>
      <c r="E66" s="2">
        <v>0</v>
      </c>
      <c r="F66">
        <f t="shared" si="2"/>
        <v>-3.3183011591483753</v>
      </c>
      <c r="G66" s="8">
        <f t="shared" ref="G66:G101" si="7">1/(1+EXP(-F66))</f>
        <v>3.4948660519048047E-2</v>
      </c>
      <c r="H66">
        <f t="shared" si="6"/>
        <v>8.5868256812440119E-2</v>
      </c>
      <c r="I66">
        <f t="shared" si="3"/>
        <v>0</v>
      </c>
      <c r="J66">
        <f t="shared" si="4"/>
        <v>0</v>
      </c>
    </row>
    <row r="67" spans="1:10" x14ac:dyDescent="0.2">
      <c r="A67" s="2">
        <v>66</v>
      </c>
      <c r="B67" s="2">
        <v>1</v>
      </c>
      <c r="C67" s="2">
        <v>-0.81082299999999996</v>
      </c>
      <c r="D67" s="2">
        <v>-1.466018</v>
      </c>
      <c r="E67" s="2">
        <v>1</v>
      </c>
      <c r="F67">
        <f t="shared" ref="F67:F101" si="8">SUMPRODUCT( B67:D67,N$2:P$2)</f>
        <v>4.7461419695466285</v>
      </c>
      <c r="G67" s="8">
        <f t="shared" si="7"/>
        <v>0.99138964395479545</v>
      </c>
      <c r="H67">
        <f t="shared" si="6"/>
        <v>8.5954490585708337E-2</v>
      </c>
      <c r="I67">
        <f t="shared" ref="I67:I101" si="9">IF(G67&gt;0.5,1,0)</f>
        <v>1</v>
      </c>
      <c r="J67">
        <f t="shared" ref="J67:J101" si="10">ABS(E67-I67)</f>
        <v>0</v>
      </c>
    </row>
    <row r="68" spans="1:10" x14ac:dyDescent="0.2">
      <c r="A68" s="2">
        <v>67</v>
      </c>
      <c r="B68" s="2">
        <v>1</v>
      </c>
      <c r="C68" s="2">
        <v>2.5307770000000001</v>
      </c>
      <c r="D68" s="2">
        <v>6.476801</v>
      </c>
      <c r="E68" s="2">
        <v>1</v>
      </c>
      <c r="F68">
        <f t="shared" si="8"/>
        <v>1.299349797520386</v>
      </c>
      <c r="G68" s="8">
        <f t="shared" si="7"/>
        <v>0.78572553469277906</v>
      </c>
      <c r="H68">
        <f t="shared" si="6"/>
        <v>8.5355558132327161E-2</v>
      </c>
      <c r="I68">
        <f t="shared" si="9"/>
        <v>1</v>
      </c>
      <c r="J68">
        <f t="shared" si="10"/>
        <v>0</v>
      </c>
    </row>
    <row r="69" spans="1:10" x14ac:dyDescent="0.2">
      <c r="A69" s="2">
        <v>68</v>
      </c>
      <c r="B69" s="2">
        <v>1</v>
      </c>
      <c r="C69" s="2">
        <v>1.296683</v>
      </c>
      <c r="D69" s="2">
        <v>11.607559</v>
      </c>
      <c r="E69" s="2">
        <v>0</v>
      </c>
      <c r="F69">
        <f t="shared" si="8"/>
        <v>-2.465033248237126</v>
      </c>
      <c r="G69" s="8">
        <f t="shared" si="7"/>
        <v>7.8346124140397419E-2</v>
      </c>
      <c r="H69">
        <f t="shared" si="6"/>
        <v>8.5856515722716617E-2</v>
      </c>
      <c r="I69">
        <f t="shared" si="9"/>
        <v>0</v>
      </c>
      <c r="J69">
        <f t="shared" si="10"/>
        <v>0</v>
      </c>
    </row>
    <row r="70" spans="1:10" x14ac:dyDescent="0.2">
      <c r="A70" s="2">
        <v>69</v>
      </c>
      <c r="B70" s="2">
        <v>1</v>
      </c>
      <c r="C70" s="2">
        <v>0.47548699999999999</v>
      </c>
      <c r="D70" s="2">
        <v>12.040035</v>
      </c>
      <c r="E70" s="2">
        <v>0</v>
      </c>
      <c r="F70">
        <f t="shared" si="8"/>
        <v>-3.1074315695352013</v>
      </c>
      <c r="G70" s="8">
        <f t="shared" si="7"/>
        <v>4.2801748715432235E-2</v>
      </c>
      <c r="H70">
        <f t="shared" si="6"/>
        <v>8.7697793020667963E-2</v>
      </c>
      <c r="I70">
        <f t="shared" si="9"/>
        <v>0</v>
      </c>
      <c r="J70">
        <f t="shared" si="10"/>
        <v>0</v>
      </c>
    </row>
    <row r="71" spans="1:10" x14ac:dyDescent="0.2">
      <c r="A71" s="2">
        <v>70</v>
      </c>
      <c r="B71" s="2">
        <v>1</v>
      </c>
      <c r="C71" s="2">
        <v>-0.783277</v>
      </c>
      <c r="D71" s="2">
        <v>11.009725</v>
      </c>
      <c r="E71" s="2">
        <v>0</v>
      </c>
      <c r="F71">
        <f t="shared" si="8"/>
        <v>-3.0344394283798204</v>
      </c>
      <c r="G71" s="8">
        <f t="shared" si="7"/>
        <v>4.5894041967914738E-2</v>
      </c>
      <c r="H71">
        <f t="shared" si="6"/>
        <v>8.8682432775798709E-2</v>
      </c>
      <c r="I71">
        <f t="shared" si="9"/>
        <v>0</v>
      </c>
      <c r="J71">
        <f t="shared" si="10"/>
        <v>0</v>
      </c>
    </row>
    <row r="72" spans="1:10" x14ac:dyDescent="0.2">
      <c r="A72" s="2">
        <v>71</v>
      </c>
      <c r="B72" s="2">
        <v>1</v>
      </c>
      <c r="C72" s="2">
        <v>7.4798000000000003E-2</v>
      </c>
      <c r="D72" s="2">
        <v>11.02365</v>
      </c>
      <c r="E72" s="2">
        <v>0</v>
      </c>
      <c r="F72">
        <f t="shared" si="8"/>
        <v>-2.6541716126509796</v>
      </c>
      <c r="G72" s="8">
        <f t="shared" si="7"/>
        <v>6.573235944136982E-2</v>
      </c>
      <c r="H72">
        <f t="shared" si="6"/>
        <v>8.7961183511493554E-2</v>
      </c>
      <c r="I72">
        <f t="shared" si="9"/>
        <v>0</v>
      </c>
      <c r="J72">
        <f t="shared" si="10"/>
        <v>0</v>
      </c>
    </row>
    <row r="73" spans="1:10" x14ac:dyDescent="0.2">
      <c r="A73" s="2">
        <v>72</v>
      </c>
      <c r="B73" s="2">
        <v>1</v>
      </c>
      <c r="C73" s="2">
        <v>-1.337472</v>
      </c>
      <c r="D73" s="2">
        <v>0.46833900000000001</v>
      </c>
      <c r="E73" s="2">
        <v>1</v>
      </c>
      <c r="F73">
        <f t="shared" si="8"/>
        <v>3.29910064725519</v>
      </c>
      <c r="G73" s="8">
        <f t="shared" si="7"/>
        <v>0.96439794475004759</v>
      </c>
      <c r="H73">
        <f t="shared" si="6"/>
        <v>8.8033774481491675E-2</v>
      </c>
      <c r="I73">
        <f t="shared" si="9"/>
        <v>1</v>
      </c>
      <c r="J73">
        <f t="shared" si="10"/>
        <v>0</v>
      </c>
    </row>
    <row r="74" spans="1:10" x14ac:dyDescent="0.2">
      <c r="A74" s="2">
        <v>73</v>
      </c>
      <c r="B74" s="2">
        <v>1</v>
      </c>
      <c r="C74" s="2">
        <v>-0.102781</v>
      </c>
      <c r="D74" s="2">
        <v>13.763650999999999</v>
      </c>
      <c r="E74" s="2">
        <v>0</v>
      </c>
      <c r="F74">
        <f t="shared" si="8"/>
        <v>-4.4462308580968042</v>
      </c>
      <c r="G74" s="8">
        <f t="shared" si="7"/>
        <v>1.1586839530851729E-2</v>
      </c>
      <c r="H74">
        <f t="shared" si="6"/>
        <v>7.8029831897571289E-2</v>
      </c>
      <c r="I74">
        <f t="shared" si="9"/>
        <v>0</v>
      </c>
      <c r="J74">
        <f t="shared" si="10"/>
        <v>0</v>
      </c>
    </row>
    <row r="75" spans="1:10" x14ac:dyDescent="0.2">
      <c r="A75" s="2">
        <v>74</v>
      </c>
      <c r="B75" s="2">
        <v>1</v>
      </c>
      <c r="C75" s="2">
        <v>-0.14732400000000001</v>
      </c>
      <c r="D75" s="2">
        <v>2.8748459999999998</v>
      </c>
      <c r="E75" s="2">
        <v>1</v>
      </c>
      <c r="F75">
        <f t="shared" si="8"/>
        <v>2.3353528581743026</v>
      </c>
      <c r="G75" s="8">
        <f t="shared" si="7"/>
        <v>0.91176293133269382</v>
      </c>
      <c r="H75">
        <f t="shared" si="6"/>
        <v>7.9111579499051482E-2</v>
      </c>
      <c r="I75">
        <f t="shared" si="9"/>
        <v>1</v>
      </c>
      <c r="J75">
        <f t="shared" si="10"/>
        <v>0</v>
      </c>
    </row>
    <row r="76" spans="1:10" x14ac:dyDescent="0.2">
      <c r="A76" s="2">
        <v>75</v>
      </c>
      <c r="B76" s="2">
        <v>1</v>
      </c>
      <c r="C76" s="2">
        <v>0.51838899999999999</v>
      </c>
      <c r="D76" s="2">
        <v>9.8870349999999991</v>
      </c>
      <c r="E76" s="2">
        <v>0</v>
      </c>
      <c r="F76">
        <f t="shared" si="8"/>
        <v>-1.7430961819810262</v>
      </c>
      <c r="G76" s="8">
        <f t="shared" si="7"/>
        <v>0.14892008874788554</v>
      </c>
      <c r="H76">
        <f t="shared" si="6"/>
        <v>8.1022709320472938E-2</v>
      </c>
      <c r="I76">
        <f t="shared" si="9"/>
        <v>0</v>
      </c>
      <c r="J76">
        <f t="shared" si="10"/>
        <v>0</v>
      </c>
    </row>
    <row r="77" spans="1:10" x14ac:dyDescent="0.2">
      <c r="A77" s="2">
        <v>76</v>
      </c>
      <c r="B77" s="2">
        <v>1</v>
      </c>
      <c r="C77" s="2">
        <v>1.0153989999999999</v>
      </c>
      <c r="D77" s="2">
        <v>7.5718819999999996</v>
      </c>
      <c r="E77" s="2">
        <v>0</v>
      </c>
      <c r="F77">
        <f t="shared" si="8"/>
        <v>-7.1623119232575583E-2</v>
      </c>
      <c r="G77" s="8">
        <f t="shared" si="7"/>
        <v>0.48210187079591077</v>
      </c>
      <c r="H77">
        <f t="shared" si="6"/>
        <v>8.113590664785722E-2</v>
      </c>
      <c r="I77">
        <f t="shared" si="9"/>
        <v>0</v>
      </c>
      <c r="J77">
        <f t="shared" si="10"/>
        <v>0</v>
      </c>
    </row>
    <row r="78" spans="1:10" x14ac:dyDescent="0.2">
      <c r="A78" s="2">
        <v>77</v>
      </c>
      <c r="B78" s="2">
        <v>1</v>
      </c>
      <c r="C78" s="2">
        <v>-1.6580859999999999</v>
      </c>
      <c r="D78" s="2">
        <v>-2.7255000000000001E-2</v>
      </c>
      <c r="E78" s="2">
        <v>1</v>
      </c>
      <c r="F78">
        <f t="shared" si="8"/>
        <v>3.4633426035036328</v>
      </c>
      <c r="G78" s="8">
        <f t="shared" si="7"/>
        <v>0.96962656406839431</v>
      </c>
      <c r="H78">
        <f t="shared" si="6"/>
        <v>8.1237303131959246E-2</v>
      </c>
      <c r="I78">
        <f t="shared" si="9"/>
        <v>1</v>
      </c>
      <c r="J78">
        <f t="shared" si="10"/>
        <v>0</v>
      </c>
    </row>
    <row r="79" spans="1:10" x14ac:dyDescent="0.2">
      <c r="A79" s="2">
        <v>78</v>
      </c>
      <c r="B79" s="2">
        <v>1</v>
      </c>
      <c r="C79" s="2">
        <v>1.319944</v>
      </c>
      <c r="D79" s="2">
        <v>2.1712280000000002</v>
      </c>
      <c r="E79" s="2">
        <v>1</v>
      </c>
      <c r="F79">
        <f t="shared" si="8"/>
        <v>3.4399871195724327</v>
      </c>
      <c r="G79" s="8">
        <f t="shared" si="7"/>
        <v>0.96893112809547266</v>
      </c>
      <c r="H79">
        <f t="shared" si="6"/>
        <v>8.0914245232691306E-2</v>
      </c>
      <c r="I79">
        <f t="shared" si="9"/>
        <v>1</v>
      </c>
      <c r="J79">
        <f t="shared" si="10"/>
        <v>0</v>
      </c>
    </row>
    <row r="80" spans="1:10" x14ac:dyDescent="0.2">
      <c r="A80" s="2">
        <v>79</v>
      </c>
      <c r="B80" s="2">
        <v>1</v>
      </c>
      <c r="C80" s="2">
        <v>2.056216</v>
      </c>
      <c r="D80" s="2">
        <v>5.0199809999999996</v>
      </c>
      <c r="E80" s="2">
        <v>1</v>
      </c>
      <c r="F80">
        <f t="shared" si="8"/>
        <v>1.9942445922263525</v>
      </c>
      <c r="G80" s="8">
        <f t="shared" si="7"/>
        <v>0.88019147147906052</v>
      </c>
      <c r="H80">
        <f t="shared" si="6"/>
        <v>8.2173741851341991E-2</v>
      </c>
      <c r="I80">
        <f t="shared" si="9"/>
        <v>1</v>
      </c>
      <c r="J80">
        <f t="shared" si="10"/>
        <v>0</v>
      </c>
    </row>
    <row r="81" spans="1:10" x14ac:dyDescent="0.2">
      <c r="A81" s="2">
        <v>80</v>
      </c>
      <c r="B81" s="2">
        <v>1</v>
      </c>
      <c r="C81" s="2">
        <v>-0.85163299999999997</v>
      </c>
      <c r="D81" s="2">
        <v>4.3756909999999998</v>
      </c>
      <c r="E81" s="2">
        <v>1</v>
      </c>
      <c r="F81">
        <f t="shared" si="8"/>
        <v>1.0785746747253899</v>
      </c>
      <c r="G81" s="8">
        <f t="shared" si="7"/>
        <v>0.74622415900909922</v>
      </c>
      <c r="H81">
        <f t="shared" si="6"/>
        <v>8.4046881191967099E-2</v>
      </c>
      <c r="I81">
        <f t="shared" si="9"/>
        <v>1</v>
      </c>
      <c r="J81">
        <f t="shared" si="10"/>
        <v>0</v>
      </c>
    </row>
    <row r="82" spans="1:10" x14ac:dyDescent="0.2">
      <c r="A82" s="2">
        <v>81</v>
      </c>
      <c r="B82" s="2">
        <v>1</v>
      </c>
      <c r="C82" s="2">
        <v>-1.5100469999999999</v>
      </c>
      <c r="D82" s="2">
        <v>6.061992</v>
      </c>
      <c r="E82" s="2">
        <v>0</v>
      </c>
      <c r="F82">
        <f t="shared" si="8"/>
        <v>-0.27324576871454909</v>
      </c>
      <c r="G82" s="8">
        <f t="shared" si="7"/>
        <v>0.43211043773302754</v>
      </c>
      <c r="H82">
        <f t="shared" si="6"/>
        <v>8.5792951179962579E-2</v>
      </c>
      <c r="I82">
        <f t="shared" si="9"/>
        <v>0</v>
      </c>
      <c r="J82">
        <f t="shared" si="10"/>
        <v>0</v>
      </c>
    </row>
    <row r="83" spans="1:10" x14ac:dyDescent="0.2">
      <c r="A83" s="2">
        <v>82</v>
      </c>
      <c r="B83" s="2">
        <v>1</v>
      </c>
      <c r="C83" s="2">
        <v>-1.0766370000000001</v>
      </c>
      <c r="D83" s="2">
        <v>-3.1818879999999998</v>
      </c>
      <c r="E83" s="2">
        <v>1</v>
      </c>
      <c r="F83">
        <f t="shared" si="8"/>
        <v>5.6974795264817502</v>
      </c>
      <c r="G83" s="8">
        <f t="shared" si="7"/>
        <v>0.99665680493349385</v>
      </c>
      <c r="H83">
        <f t="shared" si="6"/>
        <v>8.5385276930175197E-2</v>
      </c>
      <c r="I83">
        <f t="shared" si="9"/>
        <v>1</v>
      </c>
      <c r="J83">
        <f t="shared" si="10"/>
        <v>0</v>
      </c>
    </row>
    <row r="84" spans="1:10" x14ac:dyDescent="0.2">
      <c r="A84" s="2">
        <v>83</v>
      </c>
      <c r="B84" s="2">
        <v>1</v>
      </c>
      <c r="C84" s="2">
        <v>1.821096</v>
      </c>
      <c r="D84" s="2">
        <v>10.283989999999999</v>
      </c>
      <c r="E84" s="2">
        <v>0</v>
      </c>
      <c r="F84">
        <f t="shared" si="8"/>
        <v>-1.4005388897988986</v>
      </c>
      <c r="G84" s="8">
        <f t="shared" si="7"/>
        <v>0.19773061169409276</v>
      </c>
      <c r="H84">
        <f t="shared" si="6"/>
        <v>8.490634465648346E-2</v>
      </c>
      <c r="I84">
        <f t="shared" si="9"/>
        <v>0</v>
      </c>
      <c r="J84">
        <f t="shared" si="10"/>
        <v>0</v>
      </c>
    </row>
    <row r="85" spans="1:10" x14ac:dyDescent="0.2">
      <c r="A85" s="2">
        <v>84</v>
      </c>
      <c r="B85" s="2">
        <v>1</v>
      </c>
      <c r="C85" s="2">
        <v>3.0101499999999999</v>
      </c>
      <c r="D85" s="2">
        <v>8.4017660000000003</v>
      </c>
      <c r="E85" s="2">
        <v>1</v>
      </c>
      <c r="F85">
        <f t="shared" si="8"/>
        <v>0.31420594170286531</v>
      </c>
      <c r="G85" s="8">
        <f t="shared" si="7"/>
        <v>0.57791155040299003</v>
      </c>
      <c r="H85">
        <f t="shared" si="6"/>
        <v>8.4463857274094029E-2</v>
      </c>
      <c r="I85">
        <f t="shared" si="9"/>
        <v>1</v>
      </c>
      <c r="J85">
        <f t="shared" si="10"/>
        <v>0</v>
      </c>
    </row>
    <row r="86" spans="1:10" x14ac:dyDescent="0.2">
      <c r="A86" s="2">
        <v>85</v>
      </c>
      <c r="B86" s="2">
        <v>1</v>
      </c>
      <c r="C86" s="2">
        <v>-1.099458</v>
      </c>
      <c r="D86" s="2">
        <v>1.6882740000000001</v>
      </c>
      <c r="E86" s="2">
        <v>1</v>
      </c>
      <c r="F86">
        <f t="shared" si="8"/>
        <v>2.6449509057209948</v>
      </c>
      <c r="G86" s="8">
        <f t="shared" si="7"/>
        <v>0.93369910952712665</v>
      </c>
      <c r="H86">
        <f t="shared" si="6"/>
        <v>8.4105208741661802E-2</v>
      </c>
      <c r="I86">
        <f t="shared" si="9"/>
        <v>1</v>
      </c>
      <c r="J86">
        <f t="shared" si="10"/>
        <v>0</v>
      </c>
    </row>
    <row r="87" spans="1:10" x14ac:dyDescent="0.2">
      <c r="A87" s="2">
        <v>86</v>
      </c>
      <c r="B87" s="2">
        <v>1</v>
      </c>
      <c r="C87" s="2">
        <v>-0.83487199999999995</v>
      </c>
      <c r="D87" s="2">
        <v>-1.7338690000000001</v>
      </c>
      <c r="E87" s="2">
        <v>1</v>
      </c>
      <c r="F87">
        <f t="shared" si="8"/>
        <v>4.9025557063103857</v>
      </c>
      <c r="G87" s="8">
        <f t="shared" si="7"/>
        <v>0.99262718604658151</v>
      </c>
      <c r="H87">
        <f t="shared" si="6"/>
        <v>8.3770850727428015E-2</v>
      </c>
      <c r="I87">
        <f t="shared" si="9"/>
        <v>1</v>
      </c>
      <c r="J87">
        <f t="shared" si="10"/>
        <v>0</v>
      </c>
    </row>
    <row r="88" spans="1:10" x14ac:dyDescent="0.2">
      <c r="A88" s="2">
        <v>87</v>
      </c>
      <c r="B88" s="2">
        <v>1</v>
      </c>
      <c r="C88" s="2">
        <v>-0.84663699999999997</v>
      </c>
      <c r="D88" s="2">
        <v>3.849075</v>
      </c>
      <c r="E88" s="2">
        <v>1</v>
      </c>
      <c r="F88">
        <f t="shared" si="8"/>
        <v>1.4097940672452927</v>
      </c>
      <c r="G88" s="8">
        <f t="shared" si="7"/>
        <v>0.80373346060088935</v>
      </c>
      <c r="H88">
        <f t="shared" si="6"/>
        <v>8.3388304565389842E-2</v>
      </c>
      <c r="I88">
        <f t="shared" si="9"/>
        <v>1</v>
      </c>
      <c r="J88">
        <f t="shared" si="10"/>
        <v>0</v>
      </c>
    </row>
    <row r="89" spans="1:10" x14ac:dyDescent="0.2">
      <c r="A89" s="2">
        <v>88</v>
      </c>
      <c r="B89" s="2">
        <v>1</v>
      </c>
      <c r="C89" s="2">
        <v>1.400102</v>
      </c>
      <c r="D89" s="2">
        <v>12.628781</v>
      </c>
      <c r="E89" s="2">
        <v>0</v>
      </c>
      <c r="F89">
        <f t="shared" si="8"/>
        <v>-3.0560674337956</v>
      </c>
      <c r="G89" s="8">
        <f t="shared" si="7"/>
        <v>4.4956246673408133E-2</v>
      </c>
      <c r="H89">
        <f t="shared" si="6"/>
        <v>8.3126847595906689E-2</v>
      </c>
      <c r="I89">
        <f t="shared" si="9"/>
        <v>0</v>
      </c>
      <c r="J89">
        <f t="shared" si="10"/>
        <v>0</v>
      </c>
    </row>
    <row r="90" spans="1:10" x14ac:dyDescent="0.2">
      <c r="A90" s="2">
        <v>89</v>
      </c>
      <c r="B90" s="2">
        <v>1</v>
      </c>
      <c r="C90" s="2">
        <v>1.752842</v>
      </c>
      <c r="D90" s="2">
        <v>5.4681660000000001</v>
      </c>
      <c r="E90" s="2">
        <v>1</v>
      </c>
      <c r="F90">
        <f t="shared" si="8"/>
        <v>1.5767627049635715</v>
      </c>
      <c r="G90" s="8">
        <f t="shared" si="7"/>
        <v>0.82874554932109856</v>
      </c>
      <c r="H90">
        <f t="shared" si="6"/>
        <v>8.2808611582513583E-2</v>
      </c>
      <c r="I90">
        <f t="shared" si="9"/>
        <v>1</v>
      </c>
      <c r="J90">
        <f t="shared" si="10"/>
        <v>0</v>
      </c>
    </row>
    <row r="91" spans="1:10" x14ac:dyDescent="0.2">
      <c r="A91" s="2">
        <v>90</v>
      </c>
      <c r="B91" s="2">
        <v>1</v>
      </c>
      <c r="C91" s="2">
        <v>7.8557000000000002E-2</v>
      </c>
      <c r="D91" s="2">
        <v>5.9735999999999997E-2</v>
      </c>
      <c r="E91" s="2">
        <v>1</v>
      </c>
      <c r="F91">
        <f t="shared" si="8"/>
        <v>4.1962248536343489</v>
      </c>
      <c r="G91" s="8">
        <f t="shared" si="7"/>
        <v>0.98517091740666307</v>
      </c>
      <c r="H91">
        <f t="shared" si="6"/>
        <v>8.2821084735086342E-2</v>
      </c>
      <c r="I91">
        <f t="shared" si="9"/>
        <v>1</v>
      </c>
      <c r="J91">
        <f t="shared" si="10"/>
        <v>0</v>
      </c>
    </row>
    <row r="92" spans="1:10" x14ac:dyDescent="0.2">
      <c r="A92" s="2">
        <v>91</v>
      </c>
      <c r="B92" s="2">
        <v>1</v>
      </c>
      <c r="C92" s="2">
        <v>8.9391999999999999E-2</v>
      </c>
      <c r="D92" s="2">
        <v>-0.71530000000000005</v>
      </c>
      <c r="E92" s="2">
        <v>1</v>
      </c>
      <c r="F92">
        <f t="shared" si="8"/>
        <v>4.6852685179750884</v>
      </c>
      <c r="G92" s="8">
        <f t="shared" si="7"/>
        <v>0.99085416262850323</v>
      </c>
      <c r="H92">
        <f t="shared" si="6"/>
        <v>8.2836669352282052E-2</v>
      </c>
      <c r="I92">
        <f t="shared" si="9"/>
        <v>1</v>
      </c>
      <c r="J92">
        <f t="shared" si="10"/>
        <v>0</v>
      </c>
    </row>
    <row r="93" spans="1:10" x14ac:dyDescent="0.2">
      <c r="A93" s="2">
        <v>92</v>
      </c>
      <c r="B93" s="2">
        <v>1</v>
      </c>
      <c r="C93" s="2">
        <v>1.8256619999999999</v>
      </c>
      <c r="D93" s="2">
        <v>12.693808000000001</v>
      </c>
      <c r="E93" s="2">
        <v>0</v>
      </c>
      <c r="F93">
        <f t="shared" si="8"/>
        <v>-2.9037803126411985</v>
      </c>
      <c r="G93" s="8">
        <f t="shared" si="7"/>
        <v>5.1967004798122621E-2</v>
      </c>
      <c r="H93">
        <f t="shared" si="6"/>
        <v>8.282652263183983E-2</v>
      </c>
      <c r="I93">
        <f t="shared" si="9"/>
        <v>0</v>
      </c>
      <c r="J93">
        <f t="shared" si="10"/>
        <v>0</v>
      </c>
    </row>
    <row r="94" spans="1:10" x14ac:dyDescent="0.2">
      <c r="A94" s="2">
        <v>93</v>
      </c>
      <c r="B94" s="2">
        <v>1</v>
      </c>
      <c r="C94" s="2">
        <v>0.19744500000000001</v>
      </c>
      <c r="D94" s="2">
        <v>9.7446380000000001</v>
      </c>
      <c r="E94" s="2">
        <v>0</v>
      </c>
      <c r="F94">
        <f t="shared" si="8"/>
        <v>-1.7996310151178596</v>
      </c>
      <c r="G94" s="8">
        <f t="shared" si="7"/>
        <v>0.14189598712279794</v>
      </c>
      <c r="H94">
        <f t="shared" si="6"/>
        <v>8.2919170209080351E-2</v>
      </c>
      <c r="I94">
        <f t="shared" si="9"/>
        <v>0</v>
      </c>
      <c r="J94">
        <f t="shared" si="10"/>
        <v>0</v>
      </c>
    </row>
    <row r="95" spans="1:10" x14ac:dyDescent="0.2">
      <c r="A95" s="2">
        <v>94</v>
      </c>
      <c r="B95" s="2">
        <v>1</v>
      </c>
      <c r="C95" s="2">
        <v>0.12611700000000001</v>
      </c>
      <c r="D95" s="2">
        <v>0.92231099999999999</v>
      </c>
      <c r="E95" s="2">
        <v>1</v>
      </c>
      <c r="F95">
        <f t="shared" si="8"/>
        <v>3.67896979152184</v>
      </c>
      <c r="G95" s="8">
        <f t="shared" si="7"/>
        <v>0.97537283741940317</v>
      </c>
      <c r="H95">
        <f t="shared" si="6"/>
        <v>8.2973407247321357E-2</v>
      </c>
      <c r="I95">
        <f t="shared" si="9"/>
        <v>1</v>
      </c>
      <c r="J95">
        <f t="shared" si="10"/>
        <v>0</v>
      </c>
    </row>
    <row r="96" spans="1:10" x14ac:dyDescent="0.2">
      <c r="A96" s="2">
        <v>95</v>
      </c>
      <c r="B96" s="2">
        <v>1</v>
      </c>
      <c r="C96" s="2">
        <v>-0.67979699999999998</v>
      </c>
      <c r="D96" s="2">
        <v>1.2205299999999999</v>
      </c>
      <c r="E96" s="2">
        <v>1</v>
      </c>
      <c r="F96">
        <f t="shared" si="8"/>
        <v>3.1273634737440394</v>
      </c>
      <c r="G96" s="8">
        <f t="shared" si="7"/>
        <v>0.95800745566356715</v>
      </c>
      <c r="H96">
        <f t="shared" si="6"/>
        <v>8.2995301663659496E-2</v>
      </c>
      <c r="I96">
        <f t="shared" si="9"/>
        <v>1</v>
      </c>
      <c r="J96">
        <f t="shared" si="10"/>
        <v>0</v>
      </c>
    </row>
    <row r="97" spans="1:10" x14ac:dyDescent="0.2">
      <c r="A97" s="2">
        <v>96</v>
      </c>
      <c r="B97" s="2">
        <v>1</v>
      </c>
      <c r="C97" s="2">
        <v>0.677983</v>
      </c>
      <c r="D97" s="2">
        <v>2.5566659999999999</v>
      </c>
      <c r="E97" s="2">
        <v>1</v>
      </c>
      <c r="F97">
        <f t="shared" si="8"/>
        <v>2.9082188312872632</v>
      </c>
      <c r="G97" s="8">
        <f t="shared" si="7"/>
        <v>0.94825123085088237</v>
      </c>
      <c r="H97">
        <f t="shared" si="6"/>
        <v>8.2992542891299967E-2</v>
      </c>
      <c r="I97">
        <f t="shared" si="9"/>
        <v>1</v>
      </c>
      <c r="J97">
        <f t="shared" si="10"/>
        <v>0</v>
      </c>
    </row>
    <row r="98" spans="1:10" x14ac:dyDescent="0.2">
      <c r="A98" s="2">
        <v>97</v>
      </c>
      <c r="B98" s="2">
        <v>1</v>
      </c>
      <c r="C98" s="2">
        <v>0.76134900000000005</v>
      </c>
      <c r="D98" s="2">
        <v>10.693861999999999</v>
      </c>
      <c r="E98" s="2">
        <v>0</v>
      </c>
      <c r="F98">
        <f t="shared" si="8"/>
        <v>-2.1369528340314146</v>
      </c>
      <c r="G98" s="8">
        <f t="shared" si="7"/>
        <v>0.10555674062053494</v>
      </c>
      <c r="H98">
        <f t="shared" si="6"/>
        <v>8.3082560291265609E-2</v>
      </c>
      <c r="I98">
        <f t="shared" si="9"/>
        <v>0</v>
      </c>
      <c r="J98">
        <f t="shared" si="10"/>
        <v>0</v>
      </c>
    </row>
    <row r="99" spans="1:10" x14ac:dyDescent="0.2">
      <c r="A99" s="2">
        <v>98</v>
      </c>
      <c r="B99" s="2">
        <v>1</v>
      </c>
      <c r="C99" s="2">
        <v>-2.1687910000000001</v>
      </c>
      <c r="D99" s="2">
        <v>0.14363200000000001</v>
      </c>
      <c r="E99" s="2">
        <v>1</v>
      </c>
      <c r="F99">
        <f t="shared" si="8"/>
        <v>3.1250936973268781</v>
      </c>
      <c r="G99" s="8">
        <f t="shared" si="7"/>
        <v>0.95791604945663467</v>
      </c>
      <c r="H99">
        <f t="shared" si="6"/>
        <v>8.3132330494087053E-2</v>
      </c>
      <c r="I99">
        <f t="shared" si="9"/>
        <v>1</v>
      </c>
      <c r="J99">
        <f t="shared" si="10"/>
        <v>0</v>
      </c>
    </row>
    <row r="100" spans="1:10" x14ac:dyDescent="0.2">
      <c r="A100" s="2">
        <v>99</v>
      </c>
      <c r="B100" s="2">
        <v>1</v>
      </c>
      <c r="C100" s="2">
        <v>1.3886099999999999</v>
      </c>
      <c r="D100" s="2">
        <v>9.3419969999999992</v>
      </c>
      <c r="E100" s="2">
        <v>0</v>
      </c>
      <c r="F100">
        <f t="shared" si="8"/>
        <v>-1.0081620719895392</v>
      </c>
      <c r="G100" s="8">
        <f t="shared" si="7"/>
        <v>0.26733969024063559</v>
      </c>
      <c r="H100">
        <f t="shared" si="6"/>
        <v>8.3278095501073818E-2</v>
      </c>
      <c r="I100">
        <f t="shared" si="9"/>
        <v>0</v>
      </c>
      <c r="J100">
        <f t="shared" si="10"/>
        <v>0</v>
      </c>
    </row>
    <row r="101" spans="1:10" x14ac:dyDescent="0.2">
      <c r="A101" s="2">
        <v>100</v>
      </c>
      <c r="B101" s="2">
        <v>1</v>
      </c>
      <c r="C101" s="2">
        <v>0.31702900000000001</v>
      </c>
      <c r="D101" s="2">
        <v>14.739025</v>
      </c>
      <c r="E101" s="2">
        <v>0</v>
      </c>
      <c r="F101">
        <f t="shared" si="8"/>
        <v>-4.8652054144312791</v>
      </c>
      <c r="G101" s="8">
        <f t="shared" si="7"/>
        <v>7.6512512177705659E-3</v>
      </c>
      <c r="H101">
        <f t="shared" si="6"/>
        <v>8.3400594961250102E-2</v>
      </c>
      <c r="I101">
        <f t="shared" si="9"/>
        <v>0</v>
      </c>
      <c r="J101">
        <f t="shared" si="10"/>
        <v>0</v>
      </c>
    </row>
  </sheetData>
  <phoneticPr fontId="1" type="noConversion"/>
  <hyperlinks>
    <hyperlink ref="N10" r:id="rId1" display="https://www.geogebra.org/classic/s6zy3dft" xr:uid="{00000000-0004-0000-0100-000000000000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C100"/>
  <sheetViews>
    <sheetView workbookViewId="0">
      <selection activeCell="G30" sqref="G30"/>
    </sheetView>
  </sheetViews>
  <sheetFormatPr defaultRowHeight="14.25" x14ac:dyDescent="0.2"/>
  <sheetData>
    <row r="1" spans="1:3" x14ac:dyDescent="0.2">
      <c r="A1" s="2">
        <v>-1.7611999999999999E-2</v>
      </c>
      <c r="B1" s="2">
        <v>14.053064000000001</v>
      </c>
      <c r="C1" s="2">
        <v>0</v>
      </c>
    </row>
    <row r="2" spans="1:3" x14ac:dyDescent="0.2">
      <c r="A2" s="2">
        <v>-0.75215699999999996</v>
      </c>
      <c r="B2" s="2">
        <v>6.5386199999999999</v>
      </c>
      <c r="C2" s="2">
        <v>0</v>
      </c>
    </row>
    <row r="3" spans="1:3" x14ac:dyDescent="0.2">
      <c r="A3" s="2">
        <v>-1.322371</v>
      </c>
      <c r="B3" s="2">
        <v>7.1528530000000003</v>
      </c>
      <c r="C3" s="2">
        <v>0</v>
      </c>
    </row>
    <row r="4" spans="1:3" x14ac:dyDescent="0.2">
      <c r="A4" s="2">
        <v>0.42336299999999999</v>
      </c>
      <c r="B4" s="2">
        <v>11.054677</v>
      </c>
      <c r="C4" s="2">
        <v>0</v>
      </c>
    </row>
    <row r="5" spans="1:3" x14ac:dyDescent="0.2">
      <c r="A5" s="2">
        <v>0.66739400000000004</v>
      </c>
      <c r="B5" s="2">
        <v>12.741452000000001</v>
      </c>
      <c r="C5" s="2">
        <v>0</v>
      </c>
    </row>
    <row r="6" spans="1:3" x14ac:dyDescent="0.2">
      <c r="A6" s="2">
        <v>0.569411</v>
      </c>
      <c r="B6" s="2">
        <v>9.5487549999999999</v>
      </c>
      <c r="C6" s="2">
        <v>0</v>
      </c>
    </row>
    <row r="7" spans="1:3" x14ac:dyDescent="0.2">
      <c r="A7" s="2">
        <v>-2.6631999999999999E-2</v>
      </c>
      <c r="B7" s="2">
        <v>10.427743</v>
      </c>
      <c r="C7" s="2">
        <v>0</v>
      </c>
    </row>
    <row r="8" spans="1:3" x14ac:dyDescent="0.2">
      <c r="A8" s="2">
        <v>1.347183</v>
      </c>
      <c r="B8" s="2">
        <v>13.1755</v>
      </c>
      <c r="C8" s="2">
        <v>0</v>
      </c>
    </row>
    <row r="9" spans="1:3" x14ac:dyDescent="0.2">
      <c r="A9" s="2">
        <v>-1.781871</v>
      </c>
      <c r="B9" s="2">
        <v>9.0979530000000004</v>
      </c>
      <c r="C9" s="2">
        <v>0</v>
      </c>
    </row>
    <row r="10" spans="1:3" x14ac:dyDescent="0.2">
      <c r="A10" s="2">
        <v>-0.57652499999999995</v>
      </c>
      <c r="B10" s="2">
        <v>11.778922</v>
      </c>
      <c r="C10" s="2">
        <v>0</v>
      </c>
    </row>
    <row r="11" spans="1:3" x14ac:dyDescent="0.2">
      <c r="A11" s="2">
        <v>1.217916</v>
      </c>
      <c r="B11" s="2">
        <v>9.5970150000000007</v>
      </c>
      <c r="C11" s="2">
        <v>0</v>
      </c>
    </row>
    <row r="12" spans="1:3" x14ac:dyDescent="0.2">
      <c r="A12" s="2">
        <v>-0.73392800000000002</v>
      </c>
      <c r="B12" s="2">
        <v>9.098687</v>
      </c>
      <c r="C12" s="2">
        <v>0</v>
      </c>
    </row>
    <row r="13" spans="1:3" x14ac:dyDescent="0.2">
      <c r="A13" s="2">
        <v>1.416614</v>
      </c>
      <c r="B13" s="2">
        <v>9.6192320000000002</v>
      </c>
      <c r="C13" s="2">
        <v>0</v>
      </c>
    </row>
    <row r="14" spans="1:3" x14ac:dyDescent="0.2">
      <c r="A14" s="2">
        <v>1.224863</v>
      </c>
      <c r="B14" s="2">
        <v>11.58736</v>
      </c>
      <c r="C14" s="2">
        <v>0</v>
      </c>
    </row>
    <row r="15" spans="1:3" x14ac:dyDescent="0.2">
      <c r="A15" s="2">
        <v>0.27522099999999999</v>
      </c>
      <c r="B15" s="2">
        <v>9.543647</v>
      </c>
      <c r="C15" s="2">
        <v>0</v>
      </c>
    </row>
    <row r="16" spans="1:3" x14ac:dyDescent="0.2">
      <c r="A16" s="2">
        <v>0.47057500000000002</v>
      </c>
      <c r="B16" s="2">
        <v>9.3324879999999997</v>
      </c>
      <c r="C16" s="2">
        <v>0</v>
      </c>
    </row>
    <row r="17" spans="1:3" x14ac:dyDescent="0.2">
      <c r="A17" s="2">
        <v>-1.889567</v>
      </c>
      <c r="B17" s="2">
        <v>9.542662</v>
      </c>
      <c r="C17" s="2">
        <v>0</v>
      </c>
    </row>
    <row r="18" spans="1:3" x14ac:dyDescent="0.2">
      <c r="A18" s="2">
        <v>-1.5278929999999999</v>
      </c>
      <c r="B18" s="2">
        <v>12.150579</v>
      </c>
      <c r="C18" s="2">
        <v>0</v>
      </c>
    </row>
    <row r="19" spans="1:3" x14ac:dyDescent="0.2">
      <c r="A19" s="2">
        <v>-1.1852469999999999</v>
      </c>
      <c r="B19" s="2">
        <v>11.309317999999999</v>
      </c>
      <c r="C19" s="2">
        <v>0</v>
      </c>
    </row>
    <row r="20" spans="1:3" x14ac:dyDescent="0.2">
      <c r="A20" s="2">
        <v>-0.61878699999999998</v>
      </c>
      <c r="B20" s="2">
        <v>10.320986</v>
      </c>
      <c r="C20" s="2">
        <v>0</v>
      </c>
    </row>
    <row r="21" spans="1:3" x14ac:dyDescent="0.2">
      <c r="A21" s="2">
        <v>-1.2377279999999999</v>
      </c>
      <c r="B21" s="2">
        <v>10.549033</v>
      </c>
      <c r="C21" s="2">
        <v>0</v>
      </c>
    </row>
    <row r="22" spans="1:3" x14ac:dyDescent="0.2">
      <c r="A22" s="2">
        <v>-0.95988499999999999</v>
      </c>
      <c r="B22" s="2">
        <v>11.555336</v>
      </c>
      <c r="C22" s="2">
        <v>0</v>
      </c>
    </row>
    <row r="23" spans="1:3" x14ac:dyDescent="0.2">
      <c r="A23" s="2">
        <v>0.49291099999999999</v>
      </c>
      <c r="B23" s="2">
        <v>10.993323999999999</v>
      </c>
      <c r="C23" s="2">
        <v>0</v>
      </c>
    </row>
    <row r="24" spans="1:3" x14ac:dyDescent="0.2">
      <c r="A24" s="2">
        <v>0.18499199999999999</v>
      </c>
      <c r="B24" s="2">
        <v>8.7214880000000008</v>
      </c>
      <c r="C24" s="2">
        <v>0</v>
      </c>
    </row>
    <row r="25" spans="1:3" x14ac:dyDescent="0.2">
      <c r="A25" s="2">
        <v>-0.355715</v>
      </c>
      <c r="B25" s="2">
        <v>10.325976000000001</v>
      </c>
      <c r="C25" s="2">
        <v>0</v>
      </c>
    </row>
    <row r="26" spans="1:3" x14ac:dyDescent="0.2">
      <c r="A26" s="2">
        <v>-0.39782200000000001</v>
      </c>
      <c r="B26" s="2">
        <v>8.0583969999999994</v>
      </c>
      <c r="C26" s="2">
        <v>0</v>
      </c>
    </row>
    <row r="27" spans="1:3" x14ac:dyDescent="0.2">
      <c r="A27" s="2">
        <v>0.82483899999999999</v>
      </c>
      <c r="B27" s="2">
        <v>13.730343</v>
      </c>
      <c r="C27" s="2">
        <v>0</v>
      </c>
    </row>
    <row r="28" spans="1:3" x14ac:dyDescent="0.2">
      <c r="A28" s="2">
        <v>-0.34400799999999998</v>
      </c>
      <c r="B28" s="2">
        <v>10.717485</v>
      </c>
      <c r="C28" s="2">
        <v>0</v>
      </c>
    </row>
    <row r="29" spans="1:3" x14ac:dyDescent="0.2">
      <c r="A29" s="2">
        <v>-0.91880099999999998</v>
      </c>
      <c r="B29" s="2">
        <v>11.560217</v>
      </c>
      <c r="C29" s="2">
        <v>0</v>
      </c>
    </row>
    <row r="30" spans="1:3" x14ac:dyDescent="0.2">
      <c r="A30" s="2">
        <v>-7.1939999999999999E-3</v>
      </c>
      <c r="B30" s="2">
        <v>9.0757919999999999</v>
      </c>
      <c r="C30" s="2">
        <v>0</v>
      </c>
    </row>
    <row r="31" spans="1:3" x14ac:dyDescent="0.2">
      <c r="A31" s="2">
        <v>0.35610700000000001</v>
      </c>
      <c r="B31" s="2">
        <v>12.447863</v>
      </c>
      <c r="C31" s="2">
        <v>0</v>
      </c>
    </row>
    <row r="32" spans="1:3" x14ac:dyDescent="0.2">
      <c r="A32" s="2">
        <v>0.34257799999999999</v>
      </c>
      <c r="B32" s="2">
        <v>12.281162</v>
      </c>
      <c r="C32" s="2">
        <v>0</v>
      </c>
    </row>
    <row r="33" spans="1:3" x14ac:dyDescent="0.2">
      <c r="A33" s="2">
        <v>1.296683</v>
      </c>
      <c r="B33" s="2">
        <v>11.607559</v>
      </c>
      <c r="C33" s="2">
        <v>0</v>
      </c>
    </row>
    <row r="34" spans="1:3" x14ac:dyDescent="0.2">
      <c r="A34" s="2">
        <v>0.47548699999999999</v>
      </c>
      <c r="B34" s="2">
        <v>12.040035</v>
      </c>
      <c r="C34" s="2">
        <v>0</v>
      </c>
    </row>
    <row r="35" spans="1:3" x14ac:dyDescent="0.2">
      <c r="A35" s="2">
        <v>-0.783277</v>
      </c>
      <c r="B35" s="2">
        <v>11.009725</v>
      </c>
      <c r="C35" s="2">
        <v>0</v>
      </c>
    </row>
    <row r="36" spans="1:3" x14ac:dyDescent="0.2">
      <c r="A36" s="2">
        <v>7.4798000000000003E-2</v>
      </c>
      <c r="B36" s="2">
        <v>11.02365</v>
      </c>
      <c r="C36" s="2">
        <v>0</v>
      </c>
    </row>
    <row r="37" spans="1:3" x14ac:dyDescent="0.2">
      <c r="A37" s="2">
        <v>-0.102781</v>
      </c>
      <c r="B37" s="2">
        <v>13.763650999999999</v>
      </c>
      <c r="C37" s="2">
        <v>0</v>
      </c>
    </row>
    <row r="38" spans="1:3" x14ac:dyDescent="0.2">
      <c r="A38" s="2">
        <v>0.51838899999999999</v>
      </c>
      <c r="B38" s="2">
        <v>9.8870349999999991</v>
      </c>
      <c r="C38" s="2">
        <v>0</v>
      </c>
    </row>
    <row r="39" spans="1:3" x14ac:dyDescent="0.2">
      <c r="A39" s="2">
        <v>1.0153989999999999</v>
      </c>
      <c r="B39" s="2">
        <v>7.5718819999999996</v>
      </c>
      <c r="C39" s="2">
        <v>0</v>
      </c>
    </row>
    <row r="40" spans="1:3" x14ac:dyDescent="0.2">
      <c r="A40" s="2">
        <v>-1.5100469999999999</v>
      </c>
      <c r="B40" s="2">
        <v>6.061992</v>
      </c>
      <c r="C40" s="2">
        <v>0</v>
      </c>
    </row>
    <row r="41" spans="1:3" x14ac:dyDescent="0.2">
      <c r="A41" s="2">
        <v>1.821096</v>
      </c>
      <c r="B41" s="2">
        <v>10.283989999999999</v>
      </c>
      <c r="C41" s="2">
        <v>0</v>
      </c>
    </row>
    <row r="42" spans="1:3" x14ac:dyDescent="0.2">
      <c r="A42" s="2">
        <v>1.400102</v>
      </c>
      <c r="B42" s="2">
        <v>12.628781</v>
      </c>
      <c r="C42" s="2">
        <v>0</v>
      </c>
    </row>
    <row r="43" spans="1:3" x14ac:dyDescent="0.2">
      <c r="A43" s="2">
        <v>1.8256619999999999</v>
      </c>
      <c r="B43" s="2">
        <v>12.693808000000001</v>
      </c>
      <c r="C43" s="2">
        <v>0</v>
      </c>
    </row>
    <row r="44" spans="1:3" x14ac:dyDescent="0.2">
      <c r="A44" s="2">
        <v>0.19744500000000001</v>
      </c>
      <c r="B44" s="2">
        <v>9.7446380000000001</v>
      </c>
      <c r="C44" s="2">
        <v>0</v>
      </c>
    </row>
    <row r="45" spans="1:3" x14ac:dyDescent="0.2">
      <c r="A45" s="2">
        <v>0.76134900000000005</v>
      </c>
      <c r="B45" s="2">
        <v>10.693861999999999</v>
      </c>
      <c r="C45" s="2">
        <v>0</v>
      </c>
    </row>
    <row r="46" spans="1:3" x14ac:dyDescent="0.2">
      <c r="A46" s="2">
        <v>1.3886099999999999</v>
      </c>
      <c r="B46" s="2">
        <v>9.3419969999999992</v>
      </c>
      <c r="C46" s="2">
        <v>0</v>
      </c>
    </row>
    <row r="47" spans="1:3" x14ac:dyDescent="0.2">
      <c r="A47" s="2">
        <v>0.31702900000000001</v>
      </c>
      <c r="B47" s="2">
        <v>14.739025</v>
      </c>
      <c r="C47" s="2">
        <v>0</v>
      </c>
    </row>
    <row r="48" spans="1:3" x14ac:dyDescent="0.2">
      <c r="A48" s="2">
        <v>-1.395634</v>
      </c>
      <c r="B48" s="2">
        <v>4.662541</v>
      </c>
      <c r="C48" s="2">
        <v>1</v>
      </c>
    </row>
    <row r="49" spans="1:3" x14ac:dyDescent="0.2">
      <c r="A49" s="2">
        <v>0.40670400000000001</v>
      </c>
      <c r="B49" s="2">
        <v>7.0673349999999999</v>
      </c>
      <c r="C49" s="2">
        <v>1</v>
      </c>
    </row>
    <row r="50" spans="1:3" x14ac:dyDescent="0.2">
      <c r="A50" s="2">
        <v>-2.4601500000000001</v>
      </c>
      <c r="B50" s="2">
        <v>6.8668050000000003</v>
      </c>
      <c r="C50" s="2">
        <v>1</v>
      </c>
    </row>
    <row r="51" spans="1:3" x14ac:dyDescent="0.2">
      <c r="A51" s="2">
        <v>0.85043299999999999</v>
      </c>
      <c r="B51" s="2">
        <v>6.9203340000000004</v>
      </c>
      <c r="C51" s="2">
        <v>1</v>
      </c>
    </row>
    <row r="52" spans="1:3" x14ac:dyDescent="0.2">
      <c r="A52" s="2">
        <v>1.1768130000000001</v>
      </c>
      <c r="B52" s="2">
        <v>3.1670199999999999</v>
      </c>
      <c r="C52" s="2">
        <v>1</v>
      </c>
    </row>
    <row r="53" spans="1:3" x14ac:dyDescent="0.2">
      <c r="A53" s="2">
        <v>-0.56660600000000005</v>
      </c>
      <c r="B53" s="2">
        <v>5.7490030000000001</v>
      </c>
      <c r="C53" s="2">
        <v>1</v>
      </c>
    </row>
    <row r="54" spans="1:3" x14ac:dyDescent="0.2">
      <c r="A54" s="2">
        <v>0.93163499999999999</v>
      </c>
      <c r="B54" s="2">
        <v>1.5895049999999999</v>
      </c>
      <c r="C54" s="2">
        <v>1</v>
      </c>
    </row>
    <row r="55" spans="1:3" x14ac:dyDescent="0.2">
      <c r="A55" s="2">
        <v>-2.4205000000000001E-2</v>
      </c>
      <c r="B55" s="2">
        <v>6.1518230000000003</v>
      </c>
      <c r="C55" s="2">
        <v>1</v>
      </c>
    </row>
    <row r="56" spans="1:3" x14ac:dyDescent="0.2">
      <c r="A56" s="2">
        <v>-3.6452999999999999E-2</v>
      </c>
      <c r="B56" s="2">
        <v>2.6909879999999999</v>
      </c>
      <c r="C56" s="2">
        <v>1</v>
      </c>
    </row>
    <row r="57" spans="1:3" x14ac:dyDescent="0.2">
      <c r="A57" s="2">
        <v>-0.19694900000000001</v>
      </c>
      <c r="B57" s="2">
        <v>0.44416499999999998</v>
      </c>
      <c r="C57" s="2">
        <v>1</v>
      </c>
    </row>
    <row r="58" spans="1:3" x14ac:dyDescent="0.2">
      <c r="A58" s="2">
        <v>1.014459</v>
      </c>
      <c r="B58" s="2">
        <v>5.7543990000000003</v>
      </c>
      <c r="C58" s="2">
        <v>1</v>
      </c>
    </row>
    <row r="59" spans="1:3" x14ac:dyDescent="0.2">
      <c r="A59" s="2">
        <v>1.985298</v>
      </c>
      <c r="B59" s="2">
        <v>3.2306189999999999</v>
      </c>
      <c r="C59" s="2">
        <v>1</v>
      </c>
    </row>
    <row r="60" spans="1:3" x14ac:dyDescent="0.2">
      <c r="A60" s="2">
        <v>-1.6934530000000001</v>
      </c>
      <c r="B60" s="2">
        <v>-0.55754000000000004</v>
      </c>
      <c r="C60" s="2">
        <v>1</v>
      </c>
    </row>
    <row r="61" spans="1:3" x14ac:dyDescent="0.2">
      <c r="A61" s="2">
        <v>-0.34681099999999998</v>
      </c>
      <c r="B61" s="2">
        <v>-1.6787300000000001</v>
      </c>
      <c r="C61" s="2">
        <v>1</v>
      </c>
    </row>
    <row r="62" spans="1:3" x14ac:dyDescent="0.2">
      <c r="A62" s="2">
        <v>-2.1244839999999998</v>
      </c>
      <c r="B62" s="2">
        <v>2.6724709999999998</v>
      </c>
      <c r="C62" s="2">
        <v>1</v>
      </c>
    </row>
    <row r="63" spans="1:3" x14ac:dyDescent="0.2">
      <c r="A63" s="2">
        <v>-3.642001</v>
      </c>
      <c r="B63" s="2">
        <v>-1.6180870000000001</v>
      </c>
      <c r="C63" s="2">
        <v>1</v>
      </c>
    </row>
    <row r="64" spans="1:3" x14ac:dyDescent="0.2">
      <c r="A64" s="2">
        <v>0.31598500000000002</v>
      </c>
      <c r="B64" s="2">
        <v>3.5239530000000001</v>
      </c>
      <c r="C64" s="2">
        <v>1</v>
      </c>
    </row>
    <row r="65" spans="1:3" x14ac:dyDescent="0.2">
      <c r="A65" s="2">
        <v>-0.38632300000000003</v>
      </c>
      <c r="B65" s="2">
        <v>3.9892859999999999</v>
      </c>
      <c r="C65" s="2">
        <v>1</v>
      </c>
    </row>
    <row r="66" spans="1:3" x14ac:dyDescent="0.2">
      <c r="A66" s="2">
        <v>0.556921</v>
      </c>
      <c r="B66" s="2">
        <v>8.2949839999999995</v>
      </c>
      <c r="C66" s="2">
        <v>1</v>
      </c>
    </row>
    <row r="67" spans="1:3" x14ac:dyDescent="0.2">
      <c r="A67" s="2">
        <v>-1.3478030000000001</v>
      </c>
      <c r="B67" s="2">
        <v>-2.4060510000000002</v>
      </c>
      <c r="C67" s="2">
        <v>1</v>
      </c>
    </row>
    <row r="68" spans="1:3" x14ac:dyDescent="0.2">
      <c r="A68" s="2">
        <v>1.196604</v>
      </c>
      <c r="B68" s="2">
        <v>4.9518509999999996</v>
      </c>
      <c r="C68" s="2">
        <v>1</v>
      </c>
    </row>
    <row r="69" spans="1:3" x14ac:dyDescent="0.2">
      <c r="A69" s="2">
        <v>-0.44567800000000002</v>
      </c>
      <c r="B69" s="2">
        <v>3.2973029999999999</v>
      </c>
      <c r="C69" s="2">
        <v>1</v>
      </c>
    </row>
    <row r="70" spans="1:3" x14ac:dyDescent="0.2">
      <c r="A70" s="2">
        <v>1.042222</v>
      </c>
      <c r="B70" s="2">
        <v>6.1051549999999999</v>
      </c>
      <c r="C70" s="2">
        <v>1</v>
      </c>
    </row>
    <row r="71" spans="1:3" x14ac:dyDescent="0.2">
      <c r="A71" s="2">
        <v>1.152083</v>
      </c>
      <c r="B71" s="2">
        <v>0.54846700000000004</v>
      </c>
      <c r="C71" s="2">
        <v>1</v>
      </c>
    </row>
    <row r="72" spans="1:3" x14ac:dyDescent="0.2">
      <c r="A72" s="2">
        <v>0.82853399999999999</v>
      </c>
      <c r="B72" s="2">
        <v>2.6760449999999998</v>
      </c>
      <c r="C72" s="2">
        <v>1</v>
      </c>
    </row>
    <row r="73" spans="1:3" x14ac:dyDescent="0.2">
      <c r="A73" s="2">
        <v>-0.68356499999999998</v>
      </c>
      <c r="B73" s="2">
        <v>-2.1661250000000001</v>
      </c>
      <c r="C73" s="2">
        <v>1</v>
      </c>
    </row>
    <row r="74" spans="1:3" x14ac:dyDescent="0.2">
      <c r="A74" s="2">
        <v>0.22945599999999999</v>
      </c>
      <c r="B74" s="2">
        <v>5.9219379999999999</v>
      </c>
      <c r="C74" s="2">
        <v>1</v>
      </c>
    </row>
    <row r="75" spans="1:3" x14ac:dyDescent="0.2">
      <c r="A75" s="2">
        <v>1.5072779999999999</v>
      </c>
      <c r="B75" s="2">
        <v>5.0278660000000004</v>
      </c>
      <c r="C75" s="2">
        <v>1</v>
      </c>
    </row>
    <row r="76" spans="1:3" x14ac:dyDescent="0.2">
      <c r="A76" s="2">
        <v>9.9670999999999996E-2</v>
      </c>
      <c r="B76" s="2">
        <v>6.835839</v>
      </c>
      <c r="C76" s="2">
        <v>1</v>
      </c>
    </row>
    <row r="77" spans="1:3" x14ac:dyDescent="0.2">
      <c r="A77" s="2">
        <v>1.785928</v>
      </c>
      <c r="B77" s="2">
        <v>7.7186450000000004</v>
      </c>
      <c r="C77" s="2">
        <v>1</v>
      </c>
    </row>
    <row r="78" spans="1:3" x14ac:dyDescent="0.2">
      <c r="A78" s="2">
        <v>-0.36400900000000003</v>
      </c>
      <c r="B78" s="2">
        <v>4.7473000000000001</v>
      </c>
      <c r="C78" s="2">
        <v>1</v>
      </c>
    </row>
    <row r="79" spans="1:3" x14ac:dyDescent="0.2">
      <c r="A79" s="2">
        <v>-0.84172199999999997</v>
      </c>
      <c r="B79" s="2">
        <v>4.1190829999999998</v>
      </c>
      <c r="C79" s="2">
        <v>1</v>
      </c>
    </row>
    <row r="80" spans="1:3" x14ac:dyDescent="0.2">
      <c r="A80" s="2">
        <v>0.49042599999999997</v>
      </c>
      <c r="B80" s="2">
        <v>1.960539</v>
      </c>
      <c r="C80" s="2">
        <v>1</v>
      </c>
    </row>
    <row r="81" spans="1:3" x14ac:dyDescent="0.2">
      <c r="A81" s="2">
        <v>-0.81082299999999996</v>
      </c>
      <c r="B81" s="2">
        <v>-1.466018</v>
      </c>
      <c r="C81" s="2">
        <v>1</v>
      </c>
    </row>
    <row r="82" spans="1:3" x14ac:dyDescent="0.2">
      <c r="A82" s="2">
        <v>2.5307770000000001</v>
      </c>
      <c r="B82" s="2">
        <v>6.476801</v>
      </c>
      <c r="C82" s="2">
        <v>1</v>
      </c>
    </row>
    <row r="83" spans="1:3" x14ac:dyDescent="0.2">
      <c r="A83" s="2">
        <v>-1.337472</v>
      </c>
      <c r="B83" s="2">
        <v>0.46833900000000001</v>
      </c>
      <c r="C83" s="2">
        <v>1</v>
      </c>
    </row>
    <row r="84" spans="1:3" x14ac:dyDescent="0.2">
      <c r="A84" s="2">
        <v>-0.14732400000000001</v>
      </c>
      <c r="B84" s="2">
        <v>2.8748459999999998</v>
      </c>
      <c r="C84" s="2">
        <v>1</v>
      </c>
    </row>
    <row r="85" spans="1:3" x14ac:dyDescent="0.2">
      <c r="A85" s="2">
        <v>-1.6580859999999999</v>
      </c>
      <c r="B85" s="2">
        <v>-2.7255000000000001E-2</v>
      </c>
      <c r="C85" s="2">
        <v>1</v>
      </c>
    </row>
    <row r="86" spans="1:3" x14ac:dyDescent="0.2">
      <c r="A86" s="2">
        <v>1.319944</v>
      </c>
      <c r="B86" s="2">
        <v>2.1712280000000002</v>
      </c>
      <c r="C86" s="2">
        <v>1</v>
      </c>
    </row>
    <row r="87" spans="1:3" x14ac:dyDescent="0.2">
      <c r="A87" s="2">
        <v>2.056216</v>
      </c>
      <c r="B87" s="2">
        <v>5.0199809999999996</v>
      </c>
      <c r="C87" s="2">
        <v>1</v>
      </c>
    </row>
    <row r="88" spans="1:3" x14ac:dyDescent="0.2">
      <c r="A88" s="2">
        <v>-0.85163299999999997</v>
      </c>
      <c r="B88" s="2">
        <v>4.3756909999999998</v>
      </c>
      <c r="C88" s="2">
        <v>1</v>
      </c>
    </row>
    <row r="89" spans="1:3" x14ac:dyDescent="0.2">
      <c r="A89" s="2">
        <v>-1.0766370000000001</v>
      </c>
      <c r="B89" s="2">
        <v>-3.1818879999999998</v>
      </c>
      <c r="C89" s="2">
        <v>1</v>
      </c>
    </row>
    <row r="90" spans="1:3" x14ac:dyDescent="0.2">
      <c r="A90" s="2">
        <v>3.0101499999999999</v>
      </c>
      <c r="B90" s="2">
        <v>8.4017660000000003</v>
      </c>
      <c r="C90" s="2">
        <v>1</v>
      </c>
    </row>
    <row r="91" spans="1:3" x14ac:dyDescent="0.2">
      <c r="A91" s="2">
        <v>-1.099458</v>
      </c>
      <c r="B91" s="2">
        <v>1.6882740000000001</v>
      </c>
      <c r="C91" s="2">
        <v>1</v>
      </c>
    </row>
    <row r="92" spans="1:3" x14ac:dyDescent="0.2">
      <c r="A92" s="2">
        <v>-0.83487199999999995</v>
      </c>
      <c r="B92" s="2">
        <v>-1.7338690000000001</v>
      </c>
      <c r="C92" s="2">
        <v>1</v>
      </c>
    </row>
    <row r="93" spans="1:3" x14ac:dyDescent="0.2">
      <c r="A93" s="2">
        <v>-0.84663699999999997</v>
      </c>
      <c r="B93" s="2">
        <v>3.849075</v>
      </c>
      <c r="C93" s="2">
        <v>1</v>
      </c>
    </row>
    <row r="94" spans="1:3" x14ac:dyDescent="0.2">
      <c r="A94" s="2">
        <v>1.752842</v>
      </c>
      <c r="B94" s="2">
        <v>5.4681660000000001</v>
      </c>
      <c r="C94" s="2">
        <v>1</v>
      </c>
    </row>
    <row r="95" spans="1:3" x14ac:dyDescent="0.2">
      <c r="A95" s="2">
        <v>7.8557000000000002E-2</v>
      </c>
      <c r="B95" s="2">
        <v>5.9735999999999997E-2</v>
      </c>
      <c r="C95" s="2">
        <v>1</v>
      </c>
    </row>
    <row r="96" spans="1:3" x14ac:dyDescent="0.2">
      <c r="A96" s="2">
        <v>8.9391999999999999E-2</v>
      </c>
      <c r="B96" s="2">
        <v>-0.71530000000000005</v>
      </c>
      <c r="C96" s="2">
        <v>1</v>
      </c>
    </row>
    <row r="97" spans="1:3" x14ac:dyDescent="0.2">
      <c r="A97" s="2">
        <v>0.12611700000000001</v>
      </c>
      <c r="B97" s="2">
        <v>0.92231099999999999</v>
      </c>
      <c r="C97" s="2">
        <v>1</v>
      </c>
    </row>
    <row r="98" spans="1:3" x14ac:dyDescent="0.2">
      <c r="A98" s="2">
        <v>-0.67979699999999998</v>
      </c>
      <c r="B98" s="2">
        <v>1.2205299999999999</v>
      </c>
      <c r="C98" s="2">
        <v>1</v>
      </c>
    </row>
    <row r="99" spans="1:3" x14ac:dyDescent="0.2">
      <c r="A99" s="2">
        <v>0.677983</v>
      </c>
      <c r="B99" s="2">
        <v>2.5566659999999999</v>
      </c>
      <c r="C99" s="2">
        <v>1</v>
      </c>
    </row>
    <row r="100" spans="1:3" x14ac:dyDescent="0.2">
      <c r="A100" s="2">
        <v>-2.1687910000000001</v>
      </c>
      <c r="B100" s="2">
        <v>0.14363200000000001</v>
      </c>
      <c r="C100" s="2">
        <v>1</v>
      </c>
    </row>
  </sheetData>
  <sortState ref="A1:C100">
    <sortCondition ref="C1"/>
  </sortState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40位肺癌患者的生存数据</vt:lpstr>
      <vt:lpstr>2.5 Logistic regression-书例表2.15</vt:lpstr>
      <vt:lpstr>可视化例子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2024-11-14T13:01:28Z</dcterms:modified>
</cp:coreProperties>
</file>