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5"/>
  <workbookPr filterPrivacy="1"/>
  <xr:revisionPtr revIDLastSave="0" documentId="13_ncr:1_{BF68EA38-EF13-4944-ADA4-B17936E337FE}" xr6:coauthVersionLast="36" xr6:coauthVersionMax="36" xr10:uidLastSave="{00000000-0000-0000-0000-000000000000}"/>
  <bookViews>
    <workbookView xWindow="0" yWindow="0" windowWidth="22260" windowHeight="12645" tabRatio="839" xr2:uid="{00000000-000D-0000-FFFF-FFFF00000000}"/>
  </bookViews>
  <sheets>
    <sheet name="三维-例4.3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9" i="1" l="1"/>
  <c r="B35" i="1"/>
  <c r="C35" i="1"/>
  <c r="B36" i="1"/>
  <c r="C36" i="1"/>
  <c r="B37" i="1"/>
  <c r="C37" i="1"/>
  <c r="A37" i="1"/>
  <c r="A36" i="1"/>
  <c r="A35" i="1"/>
  <c r="E35" i="1" s="1" a="1"/>
  <c r="E35" i="1" s="1"/>
  <c r="E36" i="1" l="1"/>
  <c r="G35" i="1"/>
  <c r="G36" i="1"/>
  <c r="F35" i="1"/>
  <c r="F37" i="1"/>
  <c r="E37" i="1"/>
  <c r="G37" i="1"/>
  <c r="F36" i="1"/>
  <c r="B12" i="1" l="1"/>
  <c r="C12" i="1"/>
  <c r="B13" i="1"/>
  <c r="C13" i="1"/>
  <c r="A13" i="1"/>
  <c r="A12" i="1"/>
  <c r="F6" i="1" l="1"/>
  <c r="F7" i="1"/>
  <c r="F2" i="1"/>
  <c r="F3" i="1"/>
  <c r="F8" i="1"/>
  <c r="F10" i="1"/>
  <c r="F4" i="1"/>
  <c r="F9" i="1"/>
  <c r="F11" i="1"/>
  <c r="F5" i="1"/>
  <c r="D9" i="1"/>
  <c r="D10" i="1"/>
  <c r="D11" i="1"/>
  <c r="D3" i="1"/>
  <c r="D5" i="1"/>
  <c r="D2" i="1"/>
  <c r="D4" i="1"/>
  <c r="D8" i="1"/>
  <c r="D6" i="1"/>
  <c r="D7" i="1"/>
  <c r="E7" i="1"/>
  <c r="E4" i="1"/>
  <c r="E8" i="1"/>
  <c r="E10" i="1"/>
  <c r="E9" i="1"/>
  <c r="E6" i="1"/>
  <c r="E2" i="1"/>
  <c r="E3" i="1"/>
  <c r="E11" i="1"/>
  <c r="E5" i="1"/>
  <c r="G1" i="1" l="1" a="1"/>
  <c r="P2" i="1" l="1"/>
  <c r="L2" i="1"/>
  <c r="J1" i="1"/>
  <c r="J3" i="1"/>
  <c r="N1" i="1"/>
  <c r="N3" i="1"/>
  <c r="H2" i="1"/>
  <c r="M3" i="1"/>
  <c r="G2" i="1"/>
  <c r="L3" i="1"/>
  <c r="P1" i="1"/>
  <c r="K3" i="1"/>
  <c r="O1" i="1"/>
  <c r="I3" i="1"/>
  <c r="M1" i="1"/>
  <c r="H3" i="1"/>
  <c r="L1" i="1"/>
  <c r="G3" i="1"/>
  <c r="K1" i="1"/>
  <c r="O2" i="1"/>
  <c r="I1" i="1"/>
  <c r="N2" i="1"/>
  <c r="H1" i="1"/>
  <c r="M2" i="1"/>
  <c r="G1" i="1"/>
  <c r="K2" i="1"/>
  <c r="P3" i="1"/>
  <c r="J2" i="1"/>
  <c r="O3" i="1"/>
  <c r="I2" i="1"/>
  <c r="B20" i="1"/>
  <c r="C18" i="1"/>
  <c r="A18" i="1"/>
  <c r="B18" i="1"/>
  <c r="A19" i="1" s="1"/>
  <c r="C20" i="1"/>
  <c r="B19" i="1"/>
  <c r="A23" i="1" l="1" a="1"/>
  <c r="A23" i="1" s="1"/>
  <c r="A20" i="1"/>
  <c r="B25" i="1" l="1"/>
  <c r="C25" i="1"/>
  <c r="B24" i="1"/>
  <c r="B23" i="1"/>
  <c r="C23" i="1"/>
  <c r="A24" i="1"/>
  <c r="C24" i="1"/>
  <c r="A25" i="1"/>
</calcChain>
</file>

<file path=xl/sharedStrings.xml><?xml version="1.0" encoding="utf-8"?>
<sst xmlns="http://schemas.openxmlformats.org/spreadsheetml/2006/main" count="23" uniqueCount="23">
  <si>
    <t>身高</t>
  </si>
  <si>
    <t>胸围</t>
  </si>
  <si>
    <t>体重</t>
  </si>
  <si>
    <r>
      <t>PCA</t>
    </r>
    <r>
      <rPr>
        <u/>
        <sz val="11"/>
        <color theme="10"/>
        <rFont val="等线"/>
        <family val="3"/>
        <charset val="134"/>
        <scheme val="minor"/>
      </rPr>
      <t>算法原理:为什么用协方差矩阵以及协方差矩阵的特征值特</t>
    </r>
  </si>
  <si>
    <t>参考资料：</t>
    <phoneticPr fontId="1" type="noConversion"/>
  </si>
  <si>
    <t>1) 特征降维时删除的应该是不重要的的特征，即方差较小的特征，也即不利于分类的特征。</t>
    <phoneticPr fontId="1" type="noConversion"/>
  </si>
  <si>
    <t>2) 确定了一个重要的特征，则与之具备线性相关关系的特征就可以进行忽略了，因为一旦具备线性相关关系，则表明一个特征可以通过另外一个特征线性表达出来。</t>
    <phoneticPr fontId="1" type="noConversion"/>
  </si>
  <si>
    <t>https://zhuanlan.zhihu.com/p/77151308</t>
  </si>
  <si>
    <t>[1]:【机器学习】降维——PCA（非常详细） - 阿泽的文章 - 知乎</t>
    <phoneticPr fontId="1" type="noConversion"/>
  </si>
  <si>
    <t>X</t>
    <phoneticPr fontId="1" type="noConversion"/>
  </si>
  <si>
    <t>XT</t>
    <phoneticPr fontId="1" type="noConversion"/>
  </si>
  <si>
    <t>https://blog.codinglabs.org/articles/pca-tutorial.html</t>
  </si>
  <si>
    <t>∑ =C</t>
    <phoneticPr fontId="1" type="noConversion"/>
  </si>
  <si>
    <t>∑=C</t>
    <phoneticPr fontId="1" type="noConversion"/>
  </si>
  <si>
    <t>λ1</t>
    <phoneticPr fontId="1" type="noConversion"/>
  </si>
  <si>
    <t>λ2</t>
    <phoneticPr fontId="1" type="noConversion"/>
  </si>
  <si>
    <t>Det(A−λI)=0</t>
  </si>
  <si>
    <t>单位基</t>
    <phoneticPr fontId="1" type="noConversion"/>
  </si>
  <si>
    <t>λ3</t>
    <phoneticPr fontId="1" type="noConversion"/>
  </si>
  <si>
    <t>https://www.intmath.com/matrices-determinants/eigenvalues-eigenvectors-calculator.php</t>
    <phoneticPr fontId="1" type="noConversion"/>
  </si>
  <si>
    <t>https://www.mathportal.org/calculators/matrices-calculators/eigenvectors-calculator.php</t>
    <phoneticPr fontId="1" type="noConversion"/>
  </si>
  <si>
    <t>eigenvector计算器</t>
    <phoneticPr fontId="1" type="noConversion"/>
  </si>
  <si>
    <t>https://www.wolframalpha.com/input/?i=eigenvector+calculator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</si>
</sst>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 "/>
    <numFmt numFmtId="177" formatCode="0.0_ "/>
  </numFmts>
  <fonts count="7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u/>
      <sz val="11"/>
      <color theme="10"/>
      <name val="等线"/>
      <family val="2"/>
      <scheme val="minor"/>
    </font>
    <font>
      <b/>
      <i/>
      <sz val="11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u/>
      <sz val="11"/>
      <color theme="10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4" fillId="0" borderId="0">
      <alignment vertical="center"/>
    </xf>
  </cellStyleXfs>
  <cellXfs count="14">
    <xf numFmtId="0" fontId="0" fillId="0" borderId="0" xfId="0"/>
    <xf numFmtId="0" fontId="0" fillId="0" borderId="1" xfId="0" applyBorder="1" applyAlignment="1">
      <alignment horizontal="center" vertical="center"/>
    </xf>
    <xf numFmtId="0" fontId="2" fillId="0" borderId="0" xfId="1"/>
    <xf numFmtId="0" fontId="0" fillId="0" borderId="1" xfId="0" applyBorder="1"/>
    <xf numFmtId="0" fontId="0" fillId="0" borderId="2" xfId="0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3" fillId="0" borderId="0" xfId="0" applyFont="1"/>
    <xf numFmtId="0" fontId="2" fillId="0" borderId="0" xfId="1" applyAlignment="1">
      <alignment vertical="center"/>
    </xf>
    <xf numFmtId="0" fontId="0" fillId="0" borderId="0" xfId="0" applyBorder="1"/>
    <xf numFmtId="0" fontId="0" fillId="0" borderId="0" xfId="0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6" fillId="0" borderId="2" xfId="0" applyFont="1" applyFill="1" applyBorder="1" applyAlignment="1">
      <alignment horizontal="center" vertical="center"/>
    </xf>
    <xf numFmtId="176" fontId="0" fillId="0" borderId="1" xfId="0" applyNumberFormat="1" applyBorder="1"/>
    <xf numFmtId="177" fontId="0" fillId="0" borderId="0" xfId="0" applyNumberFormat="1"/>
  </cellXfs>
  <cellStyles count="3">
    <cellStyle name="常规" xfId="0" builtinId="0"/>
    <cellStyle name="常规 2" xfId="2" xr:uid="{00000000-0005-0000-0000-000001000000}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13</xdr:row>
          <xdr:rowOff>171450</xdr:rowOff>
        </xdr:from>
        <xdr:to>
          <xdr:col>2</xdr:col>
          <xdr:colOff>619125</xdr:colOff>
          <xdr:row>15</xdr:row>
          <xdr:rowOff>133350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4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3</xdr:col>
      <xdr:colOff>62231</xdr:colOff>
      <xdr:row>13</xdr:row>
      <xdr:rowOff>116527</xdr:rowOff>
    </xdr:from>
    <xdr:to>
      <xdr:col>5</xdr:col>
      <xdr:colOff>541334</xdr:colOff>
      <xdr:row>15</xdr:row>
      <xdr:rowOff>135385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94840" y="2413570"/>
          <a:ext cx="1767509" cy="372250"/>
        </a:xfrm>
        <a:prstGeom prst="rect">
          <a:avLst/>
        </a:prstGeom>
      </xdr:spPr>
    </xdr:pic>
    <xdr:clientData/>
  </xdr:twoCellAnchor>
  <xdr:twoCellAnchor editAs="oneCell">
    <xdr:from>
      <xdr:col>3</xdr:col>
      <xdr:colOff>80875</xdr:colOff>
      <xdr:row>16</xdr:row>
      <xdr:rowOff>10192</xdr:rowOff>
    </xdr:from>
    <xdr:to>
      <xdr:col>5</xdr:col>
      <xdr:colOff>519043</xdr:colOff>
      <xdr:row>17</xdr:row>
      <xdr:rowOff>171480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13484" y="2837322"/>
          <a:ext cx="1726574" cy="337984"/>
        </a:xfrm>
        <a:prstGeom prst="rect">
          <a:avLst/>
        </a:prstGeom>
      </xdr:spPr>
    </xdr:pic>
    <xdr:clientData/>
  </xdr:twoCellAnchor>
  <xdr:twoCellAnchor editAs="oneCell">
    <xdr:from>
      <xdr:col>11</xdr:col>
      <xdr:colOff>478553</xdr:colOff>
      <xdr:row>3</xdr:row>
      <xdr:rowOff>3</xdr:rowOff>
    </xdr:from>
    <xdr:to>
      <xdr:col>18</xdr:col>
      <xdr:colOff>198783</xdr:colOff>
      <xdr:row>11</xdr:row>
      <xdr:rowOff>154617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15103" y="530090"/>
          <a:ext cx="4229651" cy="1568179"/>
        </a:xfrm>
        <a:prstGeom prst="rect">
          <a:avLst/>
        </a:prstGeom>
      </xdr:spPr>
    </xdr:pic>
    <xdr:clientData/>
  </xdr:twoCellAnchor>
  <xdr:twoCellAnchor editAs="oneCell">
    <xdr:from>
      <xdr:col>18</xdr:col>
      <xdr:colOff>2454</xdr:colOff>
      <xdr:row>18</xdr:row>
      <xdr:rowOff>7362</xdr:rowOff>
    </xdr:from>
    <xdr:to>
      <xdr:col>27</xdr:col>
      <xdr:colOff>66261</xdr:colOff>
      <xdr:row>21</xdr:row>
      <xdr:rowOff>133973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848425" y="3187884"/>
          <a:ext cx="5861633" cy="656698"/>
        </a:xfrm>
        <a:prstGeom prst="rect">
          <a:avLst/>
        </a:prstGeom>
      </xdr:spPr>
    </xdr:pic>
    <xdr:clientData/>
  </xdr:twoCellAnchor>
  <xdr:twoCellAnchor editAs="oneCell">
    <xdr:from>
      <xdr:col>6</xdr:col>
      <xdr:colOff>220870</xdr:colOff>
      <xdr:row>3</xdr:row>
      <xdr:rowOff>62580</xdr:rowOff>
    </xdr:from>
    <xdr:to>
      <xdr:col>11</xdr:col>
      <xdr:colOff>434379</xdr:colOff>
      <xdr:row>11</xdr:row>
      <xdr:rowOff>63551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86087" y="592667"/>
          <a:ext cx="3684842" cy="1414536"/>
        </a:xfrm>
        <a:prstGeom prst="rect">
          <a:avLst/>
        </a:prstGeom>
      </xdr:spPr>
    </xdr:pic>
    <xdr:clientData/>
  </xdr:twoCellAnchor>
  <xdr:twoCellAnchor editAs="oneCell">
    <xdr:from>
      <xdr:col>10</xdr:col>
      <xdr:colOff>570579</xdr:colOff>
      <xdr:row>12</xdr:row>
      <xdr:rowOff>139883</xdr:rowOff>
    </xdr:from>
    <xdr:to>
      <xdr:col>16</xdr:col>
      <xdr:colOff>600862</xdr:colOff>
      <xdr:row>37</xdr:row>
      <xdr:rowOff>159494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62927" y="2260231"/>
          <a:ext cx="3895500" cy="44370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143567</xdr:rowOff>
    </xdr:from>
    <xdr:to>
      <xdr:col>3</xdr:col>
      <xdr:colOff>452782</xdr:colOff>
      <xdr:row>59</xdr:row>
      <xdr:rowOff>81981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6681306"/>
          <a:ext cx="2385391" cy="3825718"/>
        </a:xfrm>
        <a:prstGeom prst="rect">
          <a:avLst/>
        </a:prstGeom>
      </xdr:spPr>
    </xdr:pic>
    <xdr:clientData/>
  </xdr:twoCellAnchor>
  <xdr:twoCellAnchor editAs="oneCell">
    <xdr:from>
      <xdr:col>3</xdr:col>
      <xdr:colOff>519043</xdr:colOff>
      <xdr:row>37</xdr:row>
      <xdr:rowOff>69941</xdr:rowOff>
    </xdr:from>
    <xdr:to>
      <xdr:col>7</xdr:col>
      <xdr:colOff>110803</xdr:colOff>
      <xdr:row>60</xdr:row>
      <xdr:rowOff>34512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51652" y="6607680"/>
          <a:ext cx="2168571" cy="4028571"/>
        </a:xfrm>
        <a:prstGeom prst="rect">
          <a:avLst/>
        </a:prstGeom>
      </xdr:spPr>
    </xdr:pic>
    <xdr:clientData/>
  </xdr:twoCellAnchor>
  <xdr:twoCellAnchor editAs="oneCell">
    <xdr:from>
      <xdr:col>7</xdr:col>
      <xdr:colOff>121479</xdr:colOff>
      <xdr:row>37</xdr:row>
      <xdr:rowOff>80986</xdr:rowOff>
    </xdr:from>
    <xdr:to>
      <xdr:col>10</xdr:col>
      <xdr:colOff>595694</xdr:colOff>
      <xdr:row>58</xdr:row>
      <xdr:rowOff>130377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630899" y="6618725"/>
          <a:ext cx="2657143" cy="376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.bin"/><Relationship Id="rId3" Type="http://schemas.openxmlformats.org/officeDocument/2006/relationships/hyperlink" Target="https://www.mathportal.org/calculators/matrices-calculators/eigenvectors-calculator.php" TargetMode="External"/><Relationship Id="rId7" Type="http://schemas.openxmlformats.org/officeDocument/2006/relationships/vmlDrawing" Target="../drawings/vmlDrawing1.vml"/><Relationship Id="rId2" Type="http://schemas.openxmlformats.org/officeDocument/2006/relationships/hyperlink" Target="https://www.intmath.com/matrices-determinants/eigenvalues-eigenvectors-calculator.php" TargetMode="External"/><Relationship Id="rId1" Type="http://schemas.openxmlformats.org/officeDocument/2006/relationships/hyperlink" Target="http://www.baidu.com/link?url=HeJUzC2vM5eafFiUoQNnHh9D-zA1UEpBmu8x5VTB1Ow20JkIU3Eea5sB1oW-hJyyP2Hc3RdAnGxSw9Ki1W_oavwvcYatyr4eP1jUqCecOO_&amp;wd=&amp;eqid=b047f2630001085e0000000663185587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www.wolframalpha.com/input/?i=eigenvector+calculator" TargetMode="External"/><Relationship Id="rId9" Type="http://schemas.openxmlformats.org/officeDocument/2006/relationships/image" Target="../media/image1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37"/>
  <sheetViews>
    <sheetView tabSelected="1" zoomScale="115" zoomScaleNormal="115" workbookViewId="0">
      <selection activeCell="J20" sqref="J20"/>
    </sheetView>
  </sheetViews>
  <sheetFormatPr defaultRowHeight="14.25" x14ac:dyDescent="0.2"/>
  <cols>
    <col min="8" max="8" width="12.375" bestFit="1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4"/>
      <c r="E1" s="11" t="s">
        <v>10</v>
      </c>
      <c r="G1" s="5">
        <f t="array" ref="G1:P3">TRANSPOSE(D2:F11)</f>
        <v>-11.689999999999998</v>
      </c>
      <c r="H1" s="5">
        <v>1.3100000000000023</v>
      </c>
      <c r="I1" s="5">
        <v>1.5099999999999909</v>
      </c>
      <c r="J1" s="5">
        <v>1.0099999999999909</v>
      </c>
      <c r="K1">
        <v>-4.6899999999999977</v>
      </c>
      <c r="L1">
        <v>-5.0900000000000034</v>
      </c>
      <c r="M1">
        <v>10.810000000000002</v>
      </c>
      <c r="N1">
        <v>12.009999999999991</v>
      </c>
      <c r="O1">
        <v>-1.6899999999999977</v>
      </c>
      <c r="P1">
        <v>-3.4900000000000091</v>
      </c>
    </row>
    <row r="2" spans="1:21" x14ac:dyDescent="0.2">
      <c r="A2" s="1">
        <v>149.5</v>
      </c>
      <c r="B2" s="1">
        <v>69.5</v>
      </c>
      <c r="C2" s="1">
        <v>38.5</v>
      </c>
      <c r="D2">
        <f>(A2-A$12)</f>
        <v>-11.689999999999998</v>
      </c>
      <c r="E2">
        <f t="shared" ref="E2:F11" si="0">(B2-B$12)</f>
        <v>-7.7999999999999972</v>
      </c>
      <c r="F2">
        <f t="shared" si="0"/>
        <v>-12.729999999999997</v>
      </c>
      <c r="G2">
        <v>-7.7999999999999972</v>
      </c>
      <c r="H2">
        <v>-0.29999999999999716</v>
      </c>
      <c r="I2">
        <v>1.2000000000000028</v>
      </c>
      <c r="J2">
        <v>10.200000000000003</v>
      </c>
      <c r="K2">
        <v>-2.7999999999999972</v>
      </c>
      <c r="L2">
        <v>-2.7999999999999972</v>
      </c>
      <c r="M2">
        <v>-0.79999999999999716</v>
      </c>
      <c r="N2">
        <v>4.2000000000000028</v>
      </c>
      <c r="O2">
        <v>-2.7999999999999972</v>
      </c>
      <c r="P2">
        <v>1.7000000000000028</v>
      </c>
      <c r="Q2" s="10" t="s">
        <v>9</v>
      </c>
    </row>
    <row r="3" spans="1:21" x14ac:dyDescent="0.2">
      <c r="A3" s="1">
        <v>162.5</v>
      </c>
      <c r="B3" s="1">
        <v>77</v>
      </c>
      <c r="C3" s="1">
        <v>55.5</v>
      </c>
      <c r="D3">
        <f>(A3-A$12)</f>
        <v>1.3100000000000023</v>
      </c>
      <c r="E3">
        <f t="shared" si="0"/>
        <v>-0.29999999999999716</v>
      </c>
      <c r="F3">
        <f t="shared" si="0"/>
        <v>4.2700000000000031</v>
      </c>
      <c r="G3">
        <v>-12.729999999999997</v>
      </c>
      <c r="H3">
        <v>4.2700000000000031</v>
      </c>
      <c r="I3">
        <v>-0.42999999999999972</v>
      </c>
      <c r="J3">
        <v>14.270000000000003</v>
      </c>
      <c r="K3">
        <v>-2.2299999999999969</v>
      </c>
      <c r="L3">
        <v>-5.7299999999999969</v>
      </c>
      <c r="M3">
        <v>-0.22999999999999687</v>
      </c>
      <c r="N3">
        <v>8.2700000000000031</v>
      </c>
      <c r="O3">
        <v>-7.7299999999999969</v>
      </c>
      <c r="P3">
        <v>2.2700000000000031</v>
      </c>
    </row>
    <row r="4" spans="1:21" x14ac:dyDescent="0.2">
      <c r="A4" s="1">
        <v>162.69999999999999</v>
      </c>
      <c r="B4" s="1">
        <v>78.5</v>
      </c>
      <c r="C4" s="1">
        <v>50.8</v>
      </c>
      <c r="D4">
        <f t="shared" ref="D4:D11" si="1">(A4-A$12)</f>
        <v>1.5099999999999909</v>
      </c>
      <c r="E4">
        <f t="shared" si="0"/>
        <v>1.2000000000000028</v>
      </c>
      <c r="F4">
        <f t="shared" si="0"/>
        <v>-0.42999999999999972</v>
      </c>
    </row>
    <row r="5" spans="1:21" x14ac:dyDescent="0.2">
      <c r="A5" s="1">
        <v>162.19999999999999</v>
      </c>
      <c r="B5" s="1">
        <v>87.5</v>
      </c>
      <c r="C5" s="1">
        <v>65.5</v>
      </c>
      <c r="D5">
        <f t="shared" si="1"/>
        <v>1.0099999999999909</v>
      </c>
      <c r="E5">
        <f t="shared" si="0"/>
        <v>10.200000000000003</v>
      </c>
      <c r="F5">
        <f t="shared" si="0"/>
        <v>14.270000000000003</v>
      </c>
    </row>
    <row r="6" spans="1:21" x14ac:dyDescent="0.2">
      <c r="A6" s="1">
        <v>156.5</v>
      </c>
      <c r="B6" s="1">
        <v>74.5</v>
      </c>
      <c r="C6" s="1">
        <v>49</v>
      </c>
      <c r="D6">
        <f t="shared" si="1"/>
        <v>-4.6899999999999977</v>
      </c>
      <c r="E6">
        <f t="shared" si="0"/>
        <v>-2.7999999999999972</v>
      </c>
      <c r="F6">
        <f t="shared" si="0"/>
        <v>-2.2299999999999969</v>
      </c>
    </row>
    <row r="7" spans="1:21" x14ac:dyDescent="0.2">
      <c r="A7" s="1">
        <v>156.1</v>
      </c>
      <c r="B7" s="1">
        <v>74.5</v>
      </c>
      <c r="C7" s="1">
        <v>45.5</v>
      </c>
      <c r="D7">
        <f t="shared" si="1"/>
        <v>-5.0900000000000034</v>
      </c>
      <c r="E7">
        <f t="shared" si="0"/>
        <v>-2.7999999999999972</v>
      </c>
      <c r="F7">
        <f t="shared" si="0"/>
        <v>-5.7299999999999969</v>
      </c>
    </row>
    <row r="8" spans="1:21" x14ac:dyDescent="0.2">
      <c r="A8" s="1">
        <v>172</v>
      </c>
      <c r="B8" s="1">
        <v>76.5</v>
      </c>
      <c r="C8" s="1">
        <v>51</v>
      </c>
      <c r="D8">
        <f t="shared" si="1"/>
        <v>10.810000000000002</v>
      </c>
      <c r="E8">
        <f t="shared" si="0"/>
        <v>-0.79999999999999716</v>
      </c>
      <c r="F8">
        <f t="shared" si="0"/>
        <v>-0.22999999999999687</v>
      </c>
    </row>
    <row r="9" spans="1:21" x14ac:dyDescent="0.2">
      <c r="A9" s="1">
        <v>173.2</v>
      </c>
      <c r="B9" s="1">
        <v>81.5</v>
      </c>
      <c r="C9" s="1">
        <v>59.5</v>
      </c>
      <c r="D9">
        <f t="shared" si="1"/>
        <v>12.009999999999991</v>
      </c>
      <c r="E9">
        <f t="shared" si="0"/>
        <v>4.2000000000000028</v>
      </c>
      <c r="F9">
        <f t="shared" si="0"/>
        <v>8.2700000000000031</v>
      </c>
    </row>
    <row r="10" spans="1:21" x14ac:dyDescent="0.2">
      <c r="A10" s="1">
        <v>159.5</v>
      </c>
      <c r="B10" s="1">
        <v>74.5</v>
      </c>
      <c r="C10" s="1">
        <v>43.5</v>
      </c>
      <c r="D10">
        <f t="shared" si="1"/>
        <v>-1.6899999999999977</v>
      </c>
      <c r="E10">
        <f t="shared" si="0"/>
        <v>-2.7999999999999972</v>
      </c>
      <c r="F10">
        <f t="shared" si="0"/>
        <v>-7.7299999999999969</v>
      </c>
    </row>
    <row r="11" spans="1:21" x14ac:dyDescent="0.2">
      <c r="A11" s="1">
        <v>157.69999999999999</v>
      </c>
      <c r="B11" s="1">
        <v>79</v>
      </c>
      <c r="C11" s="1">
        <v>53.5</v>
      </c>
      <c r="D11">
        <f t="shared" si="1"/>
        <v>-3.4900000000000091</v>
      </c>
      <c r="E11">
        <f t="shared" si="0"/>
        <v>1.7000000000000028</v>
      </c>
      <c r="F11">
        <f t="shared" si="0"/>
        <v>2.2700000000000031</v>
      </c>
    </row>
    <row r="12" spans="1:21" x14ac:dyDescent="0.2">
      <c r="A12" s="9">
        <f>AVERAGE(A2:A11)</f>
        <v>161.19</v>
      </c>
      <c r="B12" s="9">
        <f>AVERAGE(B2:B11)</f>
        <v>77.3</v>
      </c>
      <c r="C12" s="9">
        <f>AVERAGE(C2:C11)</f>
        <v>51.23</v>
      </c>
    </row>
    <row r="13" spans="1:21" x14ac:dyDescent="0.2">
      <c r="A13" s="9">
        <f>_xlfn.STDEV.S(A2:A11)</f>
        <v>7.1934306450013414</v>
      </c>
      <c r="B13" s="9">
        <f>_xlfn.STDEV.S(B2:B11)</f>
        <v>4.8430935935159827</v>
      </c>
      <c r="C13" s="9">
        <f>_xlfn.STDEV.S(C2:C11)</f>
        <v>7.8546589147248724</v>
      </c>
      <c r="S13" t="s">
        <v>4</v>
      </c>
    </row>
    <row r="14" spans="1:21" x14ac:dyDescent="0.2">
      <c r="S14" t="s">
        <v>8</v>
      </c>
      <c r="U14" t="s">
        <v>7</v>
      </c>
    </row>
    <row r="15" spans="1:21" x14ac:dyDescent="0.2">
      <c r="S15" s="7" t="s">
        <v>3</v>
      </c>
    </row>
    <row r="16" spans="1:21" x14ac:dyDescent="0.2">
      <c r="S16" s="2" t="s">
        <v>11</v>
      </c>
    </row>
    <row r="17" spans="1:19" x14ac:dyDescent="0.2">
      <c r="A17" s="6" t="s">
        <v>12</v>
      </c>
      <c r="S17" t="s">
        <v>5</v>
      </c>
    </row>
    <row r="18" spans="1:19" x14ac:dyDescent="0.2">
      <c r="A18" s="12">
        <f>_xlfn.COVARIANCE.S(A2:A11,A2:A11)</f>
        <v>51.745444444444416</v>
      </c>
      <c r="B18" s="12">
        <f>_xlfn.COVARIANCE.S(A2:A11,B2:B11)</f>
        <v>18.986666666666647</v>
      </c>
      <c r="C18" s="12">
        <f>_xlfn.COVARIANCE.S(A2:A11,C2:C11)</f>
        <v>34.419222222222203</v>
      </c>
      <c r="G18" s="13"/>
      <c r="H18" s="13"/>
      <c r="I18" s="13"/>
      <c r="S18" t="s">
        <v>6</v>
      </c>
    </row>
    <row r="19" spans="1:19" x14ac:dyDescent="0.2">
      <c r="A19" s="12">
        <f>B18</f>
        <v>18.986666666666647</v>
      </c>
      <c r="B19" s="12">
        <f>_xlfn.COVARIANCE.S(B2:B11,B2:B11)</f>
        <v>23.455555555555552</v>
      </c>
      <c r="C19" s="12">
        <f>_xlfn.COVARIANCE.S(B2:B11,C2:C11)</f>
        <v>36.195555555555551</v>
      </c>
      <c r="G19" s="13"/>
      <c r="H19" s="13"/>
      <c r="I19" s="13"/>
    </row>
    <row r="20" spans="1:19" x14ac:dyDescent="0.2">
      <c r="A20" s="12">
        <f>C18</f>
        <v>34.419222222222203</v>
      </c>
      <c r="B20" s="12">
        <f>C19</f>
        <v>36.195555555555551</v>
      </c>
      <c r="C20" s="12">
        <f>_xlfn.COVARIANCE.S(C2:C11,C2:C11)</f>
        <v>61.695666666666675</v>
      </c>
      <c r="G20" s="13"/>
      <c r="H20" s="13"/>
      <c r="I20" s="13"/>
    </row>
    <row r="22" spans="1:19" x14ac:dyDescent="0.2">
      <c r="A22" s="6" t="s">
        <v>13</v>
      </c>
      <c r="E22" t="s">
        <v>16</v>
      </c>
    </row>
    <row r="23" spans="1:19" x14ac:dyDescent="0.2">
      <c r="A23" s="3">
        <f t="array" ref="A23:C25">MMULT(G1:P3, D2:F11)/9</f>
        <v>51.745444444444416</v>
      </c>
      <c r="B23" s="3">
        <v>18.986666666666647</v>
      </c>
      <c r="C23" s="3">
        <v>34.419222222222203</v>
      </c>
    </row>
    <row r="24" spans="1:19" x14ac:dyDescent="0.2">
      <c r="A24" s="3">
        <v>18.986666666666647</v>
      </c>
      <c r="B24" s="3">
        <v>23.455555555555552</v>
      </c>
      <c r="C24" s="3">
        <v>36.195555555555551</v>
      </c>
    </row>
    <row r="25" spans="1:19" x14ac:dyDescent="0.2">
      <c r="A25" s="3">
        <v>34.419222222222203</v>
      </c>
      <c r="B25" s="3">
        <v>36.195555555555551</v>
      </c>
      <c r="C25" s="3">
        <v>61.695666666666675</v>
      </c>
    </row>
    <row r="26" spans="1:19" x14ac:dyDescent="0.2">
      <c r="A26" s="8"/>
      <c r="B26" s="8"/>
      <c r="C26" s="8"/>
      <c r="D26" t="s">
        <v>21</v>
      </c>
    </row>
    <row r="27" spans="1:19" x14ac:dyDescent="0.2">
      <c r="A27" t="s">
        <v>14</v>
      </c>
      <c r="B27" t="s">
        <v>15</v>
      </c>
      <c r="C27" t="s">
        <v>18</v>
      </c>
      <c r="D27" s="2" t="s">
        <v>19</v>
      </c>
    </row>
    <row r="28" spans="1:19" x14ac:dyDescent="0.2">
      <c r="A28">
        <v>110.02</v>
      </c>
      <c r="B28">
        <v>25.376000000000001</v>
      </c>
      <c r="C28">
        <v>1.5991</v>
      </c>
      <c r="D28" s="2" t="s">
        <v>20</v>
      </c>
    </row>
    <row r="29" spans="1:19" x14ac:dyDescent="0.2">
      <c r="D29" s="2" t="s">
        <v>22</v>
      </c>
    </row>
    <row r="30" spans="1:19" x14ac:dyDescent="0.2">
      <c r="A30">
        <v>0.78347999999999995</v>
      </c>
      <c r="B30">
        <v>-1.8324</v>
      </c>
      <c r="C30">
        <v>-8.8824E-2</v>
      </c>
    </row>
    <row r="31" spans="1:19" x14ac:dyDescent="0.2">
      <c r="A31">
        <v>0.59041999999999994</v>
      </c>
      <c r="B31">
        <v>0.73787000000000003</v>
      </c>
      <c r="C31">
        <v>-1.5758000000000001</v>
      </c>
    </row>
    <row r="32" spans="1:19" x14ac:dyDescent="0.2">
      <c r="A32">
        <v>1</v>
      </c>
      <c r="B32">
        <v>1</v>
      </c>
      <c r="C32">
        <v>1</v>
      </c>
    </row>
    <row r="34" spans="1:7" x14ac:dyDescent="0.2">
      <c r="A34" t="s">
        <v>17</v>
      </c>
    </row>
    <row r="35" spans="1:7" x14ac:dyDescent="0.2">
      <c r="A35">
        <f>A30/SQRT(A30^2+A31^2+A32^2)</f>
        <v>0.55928102821339898</v>
      </c>
      <c r="B35">
        <f t="shared" ref="B35:C35" si="2">B30/SQRT(B30^2+B31^2+B32^2)</f>
        <v>-0.82761307653892691</v>
      </c>
      <c r="C35">
        <f t="shared" si="2"/>
        <v>-4.7539346128446021E-2</v>
      </c>
      <c r="E35">
        <f t="array" ref="E35:G37">MINVERSE(A35:C37)</f>
        <v>0.55928265853492298</v>
      </c>
      <c r="F35">
        <v>0.42147403071210965</v>
      </c>
      <c r="G35">
        <v>0.71383650045784852</v>
      </c>
    </row>
    <row r="36" spans="1:7" x14ac:dyDescent="0.2">
      <c r="A36">
        <f>A31/SQRT(A30^2+A31^2+A32^2)</f>
        <v>0.4214666675317239</v>
      </c>
      <c r="B36">
        <f t="shared" ref="B36:C36" si="3">B31/SQRT(B30^2+B31^2+B32^2)</f>
        <v>0.33326285788352872</v>
      </c>
      <c r="C36">
        <f t="shared" si="3"/>
        <v>-0.84338131168608987</v>
      </c>
      <c r="E36">
        <v>-0.82761358593879419</v>
      </c>
      <c r="F36">
        <v>0.33326746197004631</v>
      </c>
      <c r="G36">
        <v>0.45165091741497165</v>
      </c>
    </row>
    <row r="37" spans="1:7" x14ac:dyDescent="0.2">
      <c r="A37">
        <f>A32/SQRT(A30^2+A31^2+A32^2)</f>
        <v>0.71384212515111944</v>
      </c>
      <c r="B37">
        <f t="shared" ref="B37:C37" si="4">B32/SQRT(B30^2+B31^2+B32^2)</f>
        <v>0.45165524805660712</v>
      </c>
      <c r="C37">
        <f t="shared" si="4"/>
        <v>0.53520834603762524</v>
      </c>
      <c r="E37">
        <v>-4.7539434436892049E-2</v>
      </c>
      <c r="F37">
        <v>-0.84338728894389303</v>
      </c>
      <c r="G37">
        <v>0.53519891923086937</v>
      </c>
    </row>
  </sheetData>
  <phoneticPr fontId="1" type="noConversion"/>
  <hyperlinks>
    <hyperlink ref="S15" r:id="rId1" display="http://www.baidu.com/link?url=HeJUzC2vM5eafFiUoQNnHh9D-zA1UEpBmu8x5VTB1Ow20JkIU3Eea5sB1oW-hJyyP2Hc3RdAnGxSw9Ki1W_oavwvcYatyr4eP1jUqCecOO_&amp;wd=&amp;eqid=b047f2630001085e0000000663185587" xr:uid="{00000000-0004-0000-0400-000000000000}"/>
    <hyperlink ref="D27" r:id="rId2" xr:uid="{00000000-0004-0000-0400-000001000000}"/>
    <hyperlink ref="D28" r:id="rId3" xr:uid="{00000000-0004-0000-0400-000002000000}"/>
    <hyperlink ref="D29" r:id="rId4" xr:uid="{00000000-0004-0000-0400-000003000000}"/>
  </hyperlinks>
  <pageMargins left="0.7" right="0.7" top="0.75" bottom="0.75" header="0.3" footer="0.3"/>
  <pageSetup paperSize="9" orientation="portrait" r:id="rId5"/>
  <drawing r:id="rId6"/>
  <legacyDrawing r:id="rId7"/>
  <oleObjects>
    <mc:AlternateContent xmlns:mc="http://schemas.openxmlformats.org/markup-compatibility/2006">
      <mc:Choice Requires="x14">
        <oleObject progId="Equation.DSMT4" shapeId="2049" r:id="rId8">
          <objectPr defaultSize="0" autoPict="0" r:id="rId9">
            <anchor moveWithCells="1">
              <from>
                <xdr:col>0</xdr:col>
                <xdr:colOff>47625</xdr:colOff>
                <xdr:row>13</xdr:row>
                <xdr:rowOff>171450</xdr:rowOff>
              </from>
              <to>
                <xdr:col>2</xdr:col>
                <xdr:colOff>619125</xdr:colOff>
                <xdr:row>15</xdr:row>
                <xdr:rowOff>133350</xdr:rowOff>
              </to>
            </anchor>
          </objectPr>
        </oleObject>
      </mc:Choice>
      <mc:Fallback>
        <oleObject progId="Equation.DSMT4" shapeId="2049" r:id="rId8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三维-例4.3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2024-11-14T13:58:36Z</dcterms:modified>
</cp:coreProperties>
</file>