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/>
  <xr:revisionPtr revIDLastSave="0" documentId="13_ncr:1_{A41FC0B9-2647-4069-A425-2E04B65F94CF}" xr6:coauthVersionLast="36" xr6:coauthVersionMax="36" xr10:uidLastSave="{00000000-0000-0000-0000-000000000000}"/>
  <bookViews>
    <workbookView xWindow="0" yWindow="0" windowWidth="22260" windowHeight="12645" tabRatio="839" xr2:uid="{00000000-000D-0000-FFFF-FFFF00000000}"/>
  </bookViews>
  <sheets>
    <sheet name="乘幂法求解主特征值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6" l="1"/>
  <c r="E23" i="6"/>
  <c r="E21" i="6"/>
  <c r="E24" i="6"/>
  <c r="F18" i="6" s="1"/>
  <c r="E7" i="6"/>
  <c r="E9" i="6" s="1"/>
  <c r="F3" i="6" s="1"/>
  <c r="E8" i="6"/>
  <c r="E6" i="6"/>
  <c r="F17" i="6" l="1"/>
  <c r="F23" i="6" s="1"/>
  <c r="F19" i="6"/>
  <c r="F22" i="6"/>
  <c r="F2" i="6"/>
  <c r="F4" i="6"/>
  <c r="F8" i="6" l="1"/>
  <c r="F6" i="6"/>
  <c r="F7" i="6"/>
  <c r="F21" i="6"/>
  <c r="F9" i="6" l="1"/>
  <c r="G3" i="6" s="1"/>
  <c r="F24" i="6"/>
  <c r="G17" i="6" s="1"/>
  <c r="G4" i="6" l="1"/>
  <c r="G2" i="6"/>
  <c r="G18" i="6"/>
  <c r="G23" i="6" s="1"/>
  <c r="G19" i="6"/>
  <c r="G21" i="6" l="1"/>
  <c r="G22" i="6"/>
  <c r="G8" i="6"/>
  <c r="G6" i="6"/>
  <c r="G7" i="6"/>
  <c r="G9" i="6" l="1"/>
  <c r="H4" i="6" s="1"/>
  <c r="G24" i="6"/>
  <c r="H3" i="6" l="1"/>
  <c r="H19" i="6"/>
  <c r="H17" i="6"/>
  <c r="H18" i="6"/>
  <c r="H22" i="6" s="1"/>
  <c r="H2" i="6"/>
  <c r="H21" i="6" l="1"/>
  <c r="H23" i="6"/>
  <c r="H7" i="6"/>
  <c r="H8" i="6"/>
  <c r="H6" i="6"/>
  <c r="H9" i="6" l="1"/>
  <c r="I4" i="6" s="1"/>
  <c r="H24" i="6"/>
  <c r="I18" i="6" s="1"/>
  <c r="I17" i="6" l="1"/>
  <c r="I19" i="6"/>
  <c r="I3" i="6"/>
  <c r="I2" i="6"/>
  <c r="I22" i="6" l="1"/>
  <c r="I23" i="6"/>
  <c r="I21" i="6"/>
  <c r="I6" i="6"/>
  <c r="I8" i="6"/>
  <c r="I7" i="6"/>
  <c r="I24" i="6" l="1"/>
  <c r="J18" i="6" s="1"/>
  <c r="I9" i="6"/>
  <c r="J2" i="6" s="1"/>
  <c r="J19" i="6" l="1"/>
  <c r="J17" i="6"/>
  <c r="J4" i="6"/>
  <c r="J3" i="6"/>
  <c r="J7" i="6" s="1"/>
  <c r="J23" i="6"/>
  <c r="J22" i="6"/>
  <c r="J21" i="6"/>
  <c r="J24" i="6" s="1"/>
  <c r="K17" i="6" s="1"/>
  <c r="K18" i="6" l="1"/>
  <c r="J6" i="6"/>
  <c r="J8" i="6"/>
  <c r="K19" i="6"/>
  <c r="K23" i="6" s="1"/>
  <c r="K21" i="6" l="1"/>
  <c r="K22" i="6"/>
  <c r="K24" i="6"/>
  <c r="L19" i="6" s="1"/>
  <c r="J9" i="6"/>
  <c r="K3" i="6" s="1"/>
  <c r="L18" i="6"/>
  <c r="L17" i="6" l="1"/>
  <c r="K2" i="6"/>
  <c r="K4" i="6"/>
  <c r="L22" i="6"/>
  <c r="L23" i="6"/>
  <c r="L21" i="6"/>
  <c r="L24" i="6" l="1"/>
  <c r="M18" i="6" s="1"/>
  <c r="J29" i="6" s="1"/>
  <c r="K7" i="6"/>
  <c r="K8" i="6"/>
  <c r="K6" i="6"/>
  <c r="K9" i="6" l="1"/>
  <c r="L4" i="6" s="1"/>
  <c r="L2" i="6"/>
  <c r="M17" i="6"/>
  <c r="J28" i="6" s="1"/>
  <c r="M19" i="6"/>
  <c r="J30" i="6" s="1"/>
  <c r="L3" i="6"/>
  <c r="L7" i="6" s="1"/>
  <c r="M23" i="6" l="1"/>
  <c r="M21" i="6"/>
  <c r="M22" i="6"/>
  <c r="L8" i="6"/>
  <c r="L6" i="6"/>
  <c r="K29" i="6" l="1"/>
  <c r="K28" i="6"/>
  <c r="M24" i="6"/>
  <c r="L26" i="6" s="1"/>
  <c r="L9" i="6"/>
  <c r="M3" i="6" s="1"/>
  <c r="M2" i="6"/>
  <c r="K30" i="6"/>
  <c r="M4" i="6" l="1"/>
  <c r="M7" i="6" s="1"/>
  <c r="M6" i="6" l="1"/>
  <c r="M8" i="6"/>
  <c r="M9" i="6" l="1"/>
</calcChain>
</file>

<file path=xl/sharedStrings.xml><?xml version="1.0" encoding="utf-8"?>
<sst xmlns="http://schemas.openxmlformats.org/spreadsheetml/2006/main" count="51" uniqueCount="31">
  <si>
    <t>x3</t>
  </si>
  <si>
    <t>幂法求解矩阵特征值及特征向量_凯旋的皇阿玛的博客-CSDN博客_幂法求特征值</t>
  </si>
  <si>
    <t>x0</t>
    <phoneticPr fontId="1" type="noConversion"/>
  </si>
  <si>
    <t>y1</t>
    <phoneticPr fontId="1" type="noConversion"/>
  </si>
  <si>
    <t>x1</t>
    <phoneticPr fontId="1" type="noConversion"/>
  </si>
  <si>
    <t>max(m)</t>
    <phoneticPr fontId="1" type="noConversion"/>
  </si>
  <si>
    <t>y2</t>
    <phoneticPr fontId="1" type="noConversion"/>
  </si>
  <si>
    <t>y3</t>
    <phoneticPr fontId="1" type="noConversion"/>
  </si>
  <si>
    <t>x2</t>
    <phoneticPr fontId="1" type="noConversion"/>
  </si>
  <si>
    <t>x4</t>
  </si>
  <si>
    <t>x5</t>
  </si>
  <si>
    <t>x6</t>
  </si>
  <si>
    <t>x7</t>
  </si>
  <si>
    <t>x8</t>
  </si>
  <si>
    <t>y4</t>
  </si>
  <si>
    <t>y5</t>
  </si>
  <si>
    <t>y6</t>
  </si>
  <si>
    <t>y7</t>
  </si>
  <si>
    <t>y8</t>
  </si>
  <si>
    <t>y9</t>
  </si>
  <si>
    <t>λ1</t>
    <phoneticPr fontId="1" type="noConversion"/>
  </si>
  <si>
    <t>特征值</t>
    <phoneticPr fontId="1" type="noConversion"/>
  </si>
  <si>
    <t>单位基</t>
    <phoneticPr fontId="1" type="noConversion"/>
  </si>
  <si>
    <t>特征向量</t>
    <phoneticPr fontId="1" type="noConversion"/>
  </si>
  <si>
    <t>【机电田老师】数值分析：给各位表演个EXCEL做幂法求特征值_哔哩哔哩_bilibili</t>
    <phoneticPr fontId="1" type="noConversion"/>
  </si>
  <si>
    <t>视频讲解</t>
    <phoneticPr fontId="1" type="noConversion"/>
  </si>
  <si>
    <r>
      <t>有些实际问题往往不需要求出所有的特征值，只需要绝对值最大的主特征值。</t>
    </r>
    <r>
      <rPr>
        <sz val="10"/>
        <color rgb="FF121212"/>
        <rFont val="宋体"/>
        <family val="3"/>
        <charset val="134"/>
      </rPr>
      <t/>
    </r>
    <phoneticPr fontId="1" type="noConversion"/>
  </si>
  <si>
    <t>幂法是计算一个矩阵的主特征值及其特征向量的迭代法，特别适用于大型的稀疏矩阵。</t>
  </si>
  <si>
    <t>幂法与反幂法 - 知乎 (zhihu.com)</t>
  </si>
  <si>
    <t>v</t>
    <phoneticPr fontId="1" type="noConversion"/>
  </si>
  <si>
    <t>xk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</si>
</sst>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rgb="FF1212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1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3">
    <cellStyle name="常规" xfId="0" builtinId="0"/>
    <cellStyle name="常规 2" xfId="2" xr:uid="{00000000-0005-0000-0000-00000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9</xdr:row>
      <xdr:rowOff>111200</xdr:rowOff>
    </xdr:from>
    <xdr:to>
      <xdr:col>13</xdr:col>
      <xdr:colOff>21166</xdr:colOff>
      <xdr:row>14</xdr:row>
      <xdr:rowOff>54574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799" y="1711400"/>
          <a:ext cx="2747434" cy="832374"/>
        </a:xfrm>
        <a:prstGeom prst="rect">
          <a:avLst/>
        </a:prstGeom>
      </xdr:spPr>
    </xdr:pic>
    <xdr:clientData/>
  </xdr:twoCellAnchor>
  <xdr:twoCellAnchor editAs="oneCell">
    <xdr:from>
      <xdr:col>11</xdr:col>
      <xdr:colOff>613834</xdr:colOff>
      <xdr:row>25</xdr:row>
      <xdr:rowOff>31299</xdr:rowOff>
    </xdr:from>
    <xdr:to>
      <xdr:col>14</xdr:col>
      <xdr:colOff>194734</xdr:colOff>
      <xdr:row>30</xdr:row>
      <xdr:rowOff>64356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1967" y="4476299"/>
          <a:ext cx="1511300" cy="922057"/>
        </a:xfrm>
        <a:prstGeom prst="rect">
          <a:avLst/>
        </a:prstGeom>
      </xdr:spPr>
    </xdr:pic>
    <xdr:clientData/>
  </xdr:twoCellAnchor>
  <xdr:twoCellAnchor editAs="oneCell">
    <xdr:from>
      <xdr:col>14</xdr:col>
      <xdr:colOff>613835</xdr:colOff>
      <xdr:row>24</xdr:row>
      <xdr:rowOff>171526</xdr:rowOff>
    </xdr:from>
    <xdr:to>
      <xdr:col>17</xdr:col>
      <xdr:colOff>609601</xdr:colOff>
      <xdr:row>30</xdr:row>
      <xdr:rowOff>20956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2368" y="4438726"/>
          <a:ext cx="1926166" cy="916230"/>
        </a:xfrm>
        <a:prstGeom prst="rect">
          <a:avLst/>
        </a:prstGeom>
      </xdr:spPr>
    </xdr:pic>
    <xdr:clientData/>
  </xdr:twoCellAnchor>
  <xdr:twoCellAnchor>
    <xdr:from>
      <xdr:col>14</xdr:col>
      <xdr:colOff>71967</xdr:colOff>
      <xdr:row>26</xdr:row>
      <xdr:rowOff>84667</xdr:rowOff>
    </xdr:from>
    <xdr:to>
      <xdr:col>15</xdr:col>
      <xdr:colOff>42333</xdr:colOff>
      <xdr:row>29</xdr:row>
      <xdr:rowOff>76200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rot="10800000">
          <a:off x="9080500" y="4707467"/>
          <a:ext cx="613833" cy="5249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596900</xdr:colOff>
      <xdr:row>11</xdr:row>
      <xdr:rowOff>38101</xdr:rowOff>
    </xdr:from>
    <xdr:to>
      <xdr:col>14</xdr:col>
      <xdr:colOff>309033</xdr:colOff>
      <xdr:row>13</xdr:row>
      <xdr:rowOff>21167</xdr:rowOff>
    </xdr:to>
    <xdr:sp macro="" textlink="">
      <xdr:nvSpPr>
        <xdr:cNvPr id="6" name="左右箭头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8318500" y="1993901"/>
          <a:ext cx="999066" cy="338666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14</xdr:col>
      <xdr:colOff>372534</xdr:colOff>
      <xdr:row>10</xdr:row>
      <xdr:rowOff>143933</xdr:rowOff>
    </xdr:from>
    <xdr:ext cx="2561165" cy="405432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9381067" y="1921933"/>
          <a:ext cx="256116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x</a:t>
          </a:r>
          <a:r>
            <a:rPr lang="en-US" altLang="zh-CN" sz="2000" baseline="-25000"/>
            <a:t>k</a:t>
          </a:r>
          <a:r>
            <a:rPr lang="en-US" altLang="zh-CN" sz="2000"/>
            <a:t> = </a:t>
          </a:r>
          <a:r>
            <a:rPr lang="en-US" altLang="zh-CN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x</a:t>
          </a:r>
          <a:r>
            <a:rPr lang="en-US" altLang="zh-CN" sz="20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k-1</a:t>
          </a:r>
          <a:r>
            <a:rPr lang="en-US" altLang="zh-CN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2000"/>
            <a:t>/ max( A x</a:t>
          </a:r>
          <a:r>
            <a:rPr lang="en-US" altLang="zh-CN" sz="2000" baseline="-25000"/>
            <a:t>k-1</a:t>
          </a:r>
          <a:r>
            <a:rPr lang="en-US" altLang="zh-CN" sz="2000"/>
            <a:t>)</a:t>
          </a:r>
          <a:endParaRPr lang="zh-CN" altLang="en-US" sz="2000"/>
        </a:p>
      </xdr:txBody>
    </xdr:sp>
    <xdr:clientData/>
  </xdr:oneCellAnchor>
  <xdr:twoCellAnchor editAs="oneCell">
    <xdr:from>
      <xdr:col>5</xdr:col>
      <xdr:colOff>601134</xdr:colOff>
      <xdr:row>9</xdr:row>
      <xdr:rowOff>49434</xdr:rowOff>
    </xdr:from>
    <xdr:to>
      <xdr:col>7</xdr:col>
      <xdr:colOff>550333</xdr:colOff>
      <xdr:row>10</xdr:row>
      <xdr:rowOff>158676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8467" y="1649634"/>
          <a:ext cx="1236133" cy="287042"/>
        </a:xfrm>
        <a:prstGeom prst="rect">
          <a:avLst/>
        </a:prstGeom>
      </xdr:spPr>
    </xdr:pic>
    <xdr:clientData/>
  </xdr:twoCellAnchor>
  <xdr:twoCellAnchor>
    <xdr:from>
      <xdr:col>8</xdr:col>
      <xdr:colOff>8467</xdr:colOff>
      <xdr:row>10</xdr:row>
      <xdr:rowOff>46567</xdr:rowOff>
    </xdr:from>
    <xdr:to>
      <xdr:col>8</xdr:col>
      <xdr:colOff>512234</xdr:colOff>
      <xdr:row>12</xdr:row>
      <xdr:rowOff>93133</xdr:rowOff>
    </xdr:to>
    <xdr:sp macro="" textlink="">
      <xdr:nvSpPr>
        <xdr:cNvPr id="9" name="右箭头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5156200" y="1824567"/>
          <a:ext cx="503767" cy="4021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zhuanlan.zhihu.com/p/447691558" TargetMode="External"/><Relationship Id="rId2" Type="http://schemas.openxmlformats.org/officeDocument/2006/relationships/hyperlink" Target="https://www.bilibili.com/video/BV1NB4y1W7er?spm_id_from=333.337.search-card.all.click" TargetMode="External"/><Relationship Id="rId1" Type="http://schemas.openxmlformats.org/officeDocument/2006/relationships/hyperlink" Target="https://blog.csdn.net/qq1195365047/article/details/8870312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workbookViewId="0">
      <selection activeCell="P17" sqref="P17"/>
    </sheetView>
  </sheetViews>
  <sheetFormatPr defaultRowHeight="14.25" x14ac:dyDescent="0.2"/>
  <sheetData>
    <row r="1" spans="1:15" x14ac:dyDescent="0.2">
      <c r="E1" s="5" t="s">
        <v>2</v>
      </c>
      <c r="F1" s="5" t="s">
        <v>4</v>
      </c>
      <c r="G1" s="5" t="s">
        <v>8</v>
      </c>
      <c r="H1" s="5" t="s">
        <v>0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5" x14ac:dyDescent="0.2">
      <c r="A2" s="1">
        <v>2</v>
      </c>
      <c r="B2" s="1">
        <v>3</v>
      </c>
      <c r="C2" s="1">
        <v>2</v>
      </c>
      <c r="E2" s="6">
        <v>0</v>
      </c>
      <c r="F2" s="6">
        <f>E6/E$9</f>
        <v>0.5</v>
      </c>
      <c r="G2" s="6">
        <f>F6/F$9</f>
        <v>0.5</v>
      </c>
      <c r="H2" s="6">
        <f>G6/G$9</f>
        <v>0.5</v>
      </c>
      <c r="I2" s="6">
        <f>H6/H$9</f>
        <v>0.5</v>
      </c>
      <c r="J2" s="6">
        <f t="shared" ref="J2:M2" si="0">I6/I$9</f>
        <v>0.5</v>
      </c>
      <c r="K2" s="6">
        <f t="shared" si="0"/>
        <v>0.5</v>
      </c>
      <c r="L2" s="6">
        <f t="shared" si="0"/>
        <v>0.5</v>
      </c>
      <c r="M2" s="6">
        <f t="shared" si="0"/>
        <v>0.5</v>
      </c>
    </row>
    <row r="3" spans="1:15" x14ac:dyDescent="0.2">
      <c r="A3" s="1">
        <v>10</v>
      </c>
      <c r="B3" s="1">
        <v>3</v>
      </c>
      <c r="C3" s="1">
        <v>4</v>
      </c>
      <c r="D3" s="5" t="s">
        <v>30</v>
      </c>
      <c r="E3" s="6">
        <v>0</v>
      </c>
      <c r="F3" s="6">
        <f t="shared" ref="F3:G4" si="1">E7/E$9</f>
        <v>1</v>
      </c>
      <c r="G3" s="6">
        <f t="shared" si="1"/>
        <v>1</v>
      </c>
      <c r="H3" s="6">
        <f t="shared" ref="H3:I3" si="2">G7/G$9</f>
        <v>1</v>
      </c>
      <c r="I3" s="6">
        <f t="shared" si="2"/>
        <v>1</v>
      </c>
      <c r="J3" s="6">
        <f t="shared" ref="J3:M3" si="3">I7/I$9</f>
        <v>1</v>
      </c>
      <c r="K3" s="6">
        <f t="shared" si="3"/>
        <v>1</v>
      </c>
      <c r="L3" s="6">
        <f t="shared" si="3"/>
        <v>1</v>
      </c>
      <c r="M3" s="6">
        <f t="shared" si="3"/>
        <v>1</v>
      </c>
    </row>
    <row r="4" spans="1:15" x14ac:dyDescent="0.2">
      <c r="A4" s="1">
        <v>3</v>
      </c>
      <c r="B4" s="1">
        <v>6</v>
      </c>
      <c r="C4" s="1">
        <v>1</v>
      </c>
      <c r="E4" s="6">
        <v>1</v>
      </c>
      <c r="F4" s="6">
        <f t="shared" si="1"/>
        <v>0.25</v>
      </c>
      <c r="G4" s="6">
        <f t="shared" si="1"/>
        <v>0.86111111111111116</v>
      </c>
      <c r="H4" s="6">
        <f t="shared" ref="H4:I4" si="4">G8/G$9</f>
        <v>0.73058252427184456</v>
      </c>
      <c r="I4" s="6">
        <f t="shared" si="4"/>
        <v>0.75355555555555542</v>
      </c>
      <c r="J4" s="6">
        <f t="shared" ref="J4:M4" si="5">I8/I$9</f>
        <v>0.74935437010733608</v>
      </c>
      <c r="K4" s="6">
        <f t="shared" si="5"/>
        <v>0.75011741481921779</v>
      </c>
      <c r="L4" s="6">
        <f t="shared" si="5"/>
        <v>0.74997865276249942</v>
      </c>
      <c r="M4" s="6">
        <f t="shared" si="5"/>
        <v>0.75000388134603857</v>
      </c>
    </row>
    <row r="5" spans="1:15" x14ac:dyDescent="0.2">
      <c r="A5" s="4"/>
      <c r="B5" s="4"/>
      <c r="C5" s="4"/>
      <c r="E5" s="5" t="s">
        <v>3</v>
      </c>
      <c r="F5" s="5" t="s">
        <v>6</v>
      </c>
      <c r="G5" s="8" t="s">
        <v>7</v>
      </c>
      <c r="H5" s="5" t="s">
        <v>14</v>
      </c>
      <c r="I5" s="8" t="s">
        <v>15</v>
      </c>
      <c r="J5" s="5" t="s">
        <v>16</v>
      </c>
      <c r="K5" s="8" t="s">
        <v>17</v>
      </c>
      <c r="L5" s="5" t="s">
        <v>18</v>
      </c>
      <c r="M5" s="8" t="s">
        <v>19</v>
      </c>
    </row>
    <row r="6" spans="1:15" x14ac:dyDescent="0.2">
      <c r="A6" s="4"/>
      <c r="B6" s="4"/>
      <c r="C6" s="4"/>
      <c r="E6" s="6">
        <f>MMULT($A2:$C2,E$2:E$4)</f>
        <v>2</v>
      </c>
      <c r="F6" s="6">
        <f>MMULT($A2:$C2,F$2:F$4)</f>
        <v>4.5</v>
      </c>
      <c r="G6" s="6">
        <f>MMULT($A2:$C2,G$2:G$4)</f>
        <v>5.7222222222222223</v>
      </c>
      <c r="H6" s="6">
        <f>MMULT($A2:$C2,H$2:H$4)</f>
        <v>5.4611650485436893</v>
      </c>
      <c r="I6" s="6">
        <f>MMULT($A2:$C2,I$2:I$4)</f>
        <v>5.5071111111111106</v>
      </c>
      <c r="J6" s="6">
        <f t="shared" ref="J6:M6" si="6">MMULT($A2:$C2,J$2:J$4)</f>
        <v>5.4987087402146724</v>
      </c>
      <c r="K6" s="6">
        <f t="shared" si="6"/>
        <v>5.5002348296384351</v>
      </c>
      <c r="L6" s="6">
        <f t="shared" si="6"/>
        <v>5.4999573055249993</v>
      </c>
      <c r="M6" s="6">
        <f t="shared" si="6"/>
        <v>5.5000077626920767</v>
      </c>
    </row>
    <row r="7" spans="1:15" x14ac:dyDescent="0.2">
      <c r="A7" s="4"/>
      <c r="B7" s="4"/>
      <c r="C7" s="4"/>
      <c r="D7" t="s">
        <v>29</v>
      </c>
      <c r="E7" s="6">
        <f t="shared" ref="E7:F8" si="7">MMULT($A3:$C3,E$2:E$4)</f>
        <v>4</v>
      </c>
      <c r="F7" s="6">
        <f t="shared" si="7"/>
        <v>9</v>
      </c>
      <c r="G7" s="6">
        <f t="shared" ref="G7:H7" si="8">MMULT($A3:$C3,G$2:G$4)</f>
        <v>11.444444444444445</v>
      </c>
      <c r="H7" s="6">
        <f t="shared" si="8"/>
        <v>10.922330097087379</v>
      </c>
      <c r="I7" s="6">
        <f t="shared" ref="I7:J7" si="9">MMULT($A3:$C3,I$2:I$4)</f>
        <v>11.014222222222221</v>
      </c>
      <c r="J7" s="6">
        <f t="shared" si="9"/>
        <v>10.997417480429345</v>
      </c>
      <c r="K7" s="6">
        <f t="shared" ref="K7:M7" si="10">MMULT($A3:$C3,K$2:K$4)</f>
        <v>11.00046965927687</v>
      </c>
      <c r="L7" s="6">
        <f t="shared" si="10"/>
        <v>10.999914611049999</v>
      </c>
      <c r="M7" s="6">
        <f t="shared" si="10"/>
        <v>11.000015525384153</v>
      </c>
      <c r="O7" s="10" t="s">
        <v>26</v>
      </c>
    </row>
    <row r="8" spans="1:15" x14ac:dyDescent="0.2">
      <c r="A8" s="4"/>
      <c r="B8" s="4"/>
      <c r="C8" s="4"/>
      <c r="E8" s="6">
        <f t="shared" si="7"/>
        <v>1</v>
      </c>
      <c r="F8" s="6">
        <f t="shared" si="7"/>
        <v>7.75</v>
      </c>
      <c r="G8" s="6">
        <f t="shared" ref="G8:H8" si="11">MMULT($A4:$C4,G$2:G$4)</f>
        <v>8.3611111111111107</v>
      </c>
      <c r="H8" s="6">
        <f t="shared" si="11"/>
        <v>8.2305825242718438</v>
      </c>
      <c r="I8" s="6">
        <f t="shared" ref="I8:J8" si="12">MMULT($A4:$C4,I$2:I$4)</f>
        <v>8.2535555555555558</v>
      </c>
      <c r="J8" s="6">
        <f t="shared" si="12"/>
        <v>8.2493543701073353</v>
      </c>
      <c r="K8" s="6">
        <f t="shared" ref="K8:M8" si="13">MMULT($A4:$C4,K$2:K$4)</f>
        <v>8.2501174148192185</v>
      </c>
      <c r="L8" s="6">
        <f t="shared" si="13"/>
        <v>8.2499786527624988</v>
      </c>
      <c r="M8" s="6">
        <f t="shared" si="13"/>
        <v>8.2500038813460392</v>
      </c>
      <c r="O8" t="s">
        <v>27</v>
      </c>
    </row>
    <row r="9" spans="1:15" x14ac:dyDescent="0.2">
      <c r="A9" s="4"/>
      <c r="B9" s="4"/>
      <c r="C9" s="4"/>
      <c r="D9" s="5" t="s">
        <v>5</v>
      </c>
      <c r="E9" s="5">
        <f>MAX(E6:E8)</f>
        <v>4</v>
      </c>
      <c r="F9" s="5">
        <f>MAX(F6:F8)</f>
        <v>9</v>
      </c>
      <c r="G9" s="5">
        <f>MAX(G6:G8)</f>
        <v>11.444444444444445</v>
      </c>
      <c r="H9" s="5">
        <f>MAX(H6:H8)</f>
        <v>10.922330097087379</v>
      </c>
      <c r="I9" s="5">
        <f>MAX(I6:I8)</f>
        <v>11.014222222222221</v>
      </c>
      <c r="J9" s="5">
        <f t="shared" ref="J9:M9" si="14">MAX(J6:J8)</f>
        <v>10.997417480429345</v>
      </c>
      <c r="K9" s="5">
        <f t="shared" si="14"/>
        <v>11.00046965927687</v>
      </c>
      <c r="L9" s="5">
        <f t="shared" si="14"/>
        <v>10.999914611049999</v>
      </c>
      <c r="M9" s="5">
        <f t="shared" si="14"/>
        <v>11.000015525384153</v>
      </c>
      <c r="O9" s="2" t="s">
        <v>28</v>
      </c>
    </row>
    <row r="10" spans="1:15" x14ac:dyDescent="0.2">
      <c r="G10" s="8"/>
      <c r="H10" s="8"/>
      <c r="I10" s="8"/>
      <c r="J10" s="8"/>
      <c r="K10" s="8"/>
      <c r="L10" s="8"/>
    </row>
    <row r="12" spans="1:15" x14ac:dyDescent="0.2">
      <c r="A12" s="2" t="s">
        <v>1</v>
      </c>
    </row>
    <row r="13" spans="1:15" x14ac:dyDescent="0.2">
      <c r="A13" t="s">
        <v>25</v>
      </c>
    </row>
    <row r="14" spans="1:15" x14ac:dyDescent="0.2">
      <c r="A14" s="2" t="s">
        <v>24</v>
      </c>
    </row>
    <row r="16" spans="1:15" x14ac:dyDescent="0.2">
      <c r="E16" s="5" t="s">
        <v>2</v>
      </c>
      <c r="F16" s="5" t="s">
        <v>4</v>
      </c>
      <c r="G16" s="5" t="s">
        <v>8</v>
      </c>
      <c r="H16" s="5" t="s">
        <v>0</v>
      </c>
      <c r="I16" s="5" t="s">
        <v>9</v>
      </c>
      <c r="J16" s="5" t="s">
        <v>10</v>
      </c>
      <c r="K16" s="5" t="s">
        <v>11</v>
      </c>
      <c r="L16" s="5" t="s">
        <v>12</v>
      </c>
      <c r="M16" s="5" t="s">
        <v>13</v>
      </c>
    </row>
    <row r="17" spans="1:13" x14ac:dyDescent="0.2">
      <c r="A17" s="3">
        <v>51.745444444444416</v>
      </c>
      <c r="B17" s="3">
        <v>18.986666666666647</v>
      </c>
      <c r="C17" s="3">
        <v>34.419222222222203</v>
      </c>
      <c r="E17" s="6">
        <v>0</v>
      </c>
      <c r="F17" s="6">
        <f>E21/E$24</f>
        <v>0.55788719178908619</v>
      </c>
      <c r="G17" s="6">
        <f t="shared" ref="G17:M17" si="15">F21/F$24</f>
        <v>0.7287214408712861</v>
      </c>
      <c r="H17" s="6">
        <f t="shared" si="15"/>
        <v>0.77038473191191614</v>
      </c>
      <c r="I17" s="6">
        <f t="shared" si="15"/>
        <v>0.78014857452297237</v>
      </c>
      <c r="J17" s="6">
        <f t="shared" si="15"/>
        <v>0.78240642492415269</v>
      </c>
      <c r="K17" s="6">
        <f t="shared" si="15"/>
        <v>0.78292676161145858</v>
      </c>
      <c r="L17" s="6">
        <f t="shared" si="15"/>
        <v>0.7830465795908953</v>
      </c>
      <c r="M17" s="12">
        <f t="shared" si="15"/>
        <v>0.7830741649059918</v>
      </c>
    </row>
    <row r="18" spans="1:13" x14ac:dyDescent="0.2">
      <c r="A18" s="3">
        <v>18.986666666666647</v>
      </c>
      <c r="B18" s="3">
        <v>23.455555555555552</v>
      </c>
      <c r="C18" s="3">
        <v>36.195555555555551</v>
      </c>
      <c r="D18" s="5" t="s">
        <v>30</v>
      </c>
      <c r="E18" s="6">
        <v>0</v>
      </c>
      <c r="F18" s="6">
        <f t="shared" ref="F18:M19" si="16">E22/E$24</f>
        <v>0.58667905723614644</v>
      </c>
      <c r="G18" s="6">
        <f t="shared" si="16"/>
        <v>0.59284389485144018</v>
      </c>
      <c r="H18" s="6">
        <f t="shared" si="16"/>
        <v>0.59071867038216297</v>
      </c>
      <c r="I18" s="6">
        <f t="shared" si="16"/>
        <v>0.59016697236216342</v>
      </c>
      <c r="J18" s="6">
        <f t="shared" si="16"/>
        <v>0.59003862731870171</v>
      </c>
      <c r="K18" s="6">
        <f t="shared" si="16"/>
        <v>0.59000903840994134</v>
      </c>
      <c r="L18" s="6">
        <f t="shared" si="16"/>
        <v>0.59000222481313858</v>
      </c>
      <c r="M18" s="12">
        <f t="shared" si="16"/>
        <v>0.59000065613803732</v>
      </c>
    </row>
    <row r="19" spans="1:13" x14ac:dyDescent="0.2">
      <c r="A19" s="3">
        <v>34.419222222222203</v>
      </c>
      <c r="B19" s="3">
        <v>36.195555555555551</v>
      </c>
      <c r="C19" s="3">
        <v>61.695666666666675</v>
      </c>
      <c r="E19" s="6">
        <v>1</v>
      </c>
      <c r="F19" s="6">
        <f t="shared" si="16"/>
        <v>1</v>
      </c>
      <c r="G19" s="6">
        <f t="shared" si="16"/>
        <v>1</v>
      </c>
      <c r="H19" s="6">
        <f t="shared" si="16"/>
        <v>1</v>
      </c>
      <c r="I19" s="6">
        <f t="shared" si="16"/>
        <v>1</v>
      </c>
      <c r="J19" s="6">
        <f t="shared" si="16"/>
        <v>1</v>
      </c>
      <c r="K19" s="6">
        <f t="shared" si="16"/>
        <v>1</v>
      </c>
      <c r="L19" s="6">
        <f t="shared" si="16"/>
        <v>1</v>
      </c>
      <c r="M19" s="12">
        <f t="shared" si="16"/>
        <v>1</v>
      </c>
    </row>
    <row r="20" spans="1:13" x14ac:dyDescent="0.2">
      <c r="E20" s="5" t="s">
        <v>3</v>
      </c>
      <c r="F20" s="5" t="s">
        <v>6</v>
      </c>
      <c r="G20" s="8" t="s">
        <v>7</v>
      </c>
      <c r="H20" s="5" t="s">
        <v>14</v>
      </c>
      <c r="I20" s="8" t="s">
        <v>15</v>
      </c>
      <c r="J20" s="5" t="s">
        <v>16</v>
      </c>
      <c r="K20" s="8" t="s">
        <v>17</v>
      </c>
      <c r="L20" s="5" t="s">
        <v>18</v>
      </c>
      <c r="M20" s="8" t="s">
        <v>19</v>
      </c>
    </row>
    <row r="21" spans="1:13" x14ac:dyDescent="0.2">
      <c r="E21" s="6">
        <f>MMULT($A17:$C17,E$17:E$19)</f>
        <v>34.419222222222203</v>
      </c>
      <c r="F21" s="6">
        <f t="shared" ref="F21:M21" si="17">MMULT($A17:$C17,F$17:F$19)</f>
        <v>74.426422611268421</v>
      </c>
      <c r="G21" s="6">
        <f t="shared" si="17"/>
        <v>83.383366473215489</v>
      </c>
      <c r="H21" s="6">
        <f t="shared" si="17"/>
        <v>85.498901056541115</v>
      </c>
      <c r="I21" s="6">
        <f t="shared" si="17"/>
        <v>85.993660525529435</v>
      </c>
      <c r="J21" s="6">
        <f t="shared" si="17"/>
        <v>86.108057153469048</v>
      </c>
      <c r="K21" s="6">
        <f t="shared" si="17"/>
        <v>86.134420411866785</v>
      </c>
      <c r="L21" s="6">
        <f t="shared" si="17"/>
        <v>86.140491078973881</v>
      </c>
      <c r="M21" s="6">
        <f t="shared" si="17"/>
        <v>86.141888709452431</v>
      </c>
    </row>
    <row r="22" spans="1:13" x14ac:dyDescent="0.2">
      <c r="E22" s="6">
        <f t="shared" ref="E22:M23" si="18">MMULT($A18:$C18,E$17:E$19)</f>
        <v>36.195555555555551</v>
      </c>
      <c r="F22" s="6">
        <f t="shared" si="18"/>
        <v>60.548856923941045</v>
      </c>
      <c r="G22" s="6">
        <f t="shared" si="18"/>
        <v>63.937029557691574</v>
      </c>
      <c r="H22" s="6">
        <f t="shared" si="18"/>
        <v>64.678228256309183</v>
      </c>
      <c r="I22" s="6">
        <f t="shared" si="18"/>
        <v>64.850670697793106</v>
      </c>
      <c r="J22" s="6">
        <f t="shared" si="18"/>
        <v>64.890529346446328</v>
      </c>
      <c r="K22" s="6">
        <f t="shared" si="18"/>
        <v>64.899714781389378</v>
      </c>
      <c r="L22" s="6">
        <f t="shared" si="18"/>
        <v>64.901829908727279</v>
      </c>
      <c r="M22" s="6">
        <f t="shared" si="18"/>
        <v>64.902316867763929</v>
      </c>
    </row>
    <row r="23" spans="1:13" x14ac:dyDescent="0.2">
      <c r="E23" s="6">
        <f t="shared" si="18"/>
        <v>61.695666666666675</v>
      </c>
      <c r="F23" s="6">
        <f t="shared" si="18"/>
        <v>102.13288430525861</v>
      </c>
      <c r="G23" s="6">
        <f t="shared" si="18"/>
        <v>108.23600600998066</v>
      </c>
      <c r="H23" s="6">
        <f t="shared" si="18"/>
        <v>109.59310040247148</v>
      </c>
      <c r="I23" s="6">
        <f t="shared" si="18"/>
        <v>109.90919525471145</v>
      </c>
      <c r="J23" s="6">
        <f t="shared" si="18"/>
        <v>109.98226318926331</v>
      </c>
      <c r="K23" s="6">
        <f t="shared" si="18"/>
        <v>109.9991017863432</v>
      </c>
      <c r="L23" s="6">
        <f t="shared" si="18"/>
        <v>110.00297920608205</v>
      </c>
      <c r="M23" s="6">
        <f t="shared" si="18"/>
        <v>110.00387189210565</v>
      </c>
    </row>
    <row r="24" spans="1:13" x14ac:dyDescent="0.2">
      <c r="D24" s="5" t="s">
        <v>5</v>
      </c>
      <c r="E24" s="5">
        <f>MAX(E21:E23)</f>
        <v>61.695666666666675</v>
      </c>
      <c r="F24" s="5">
        <f>MAX(F21:F23)</f>
        <v>102.13288430525861</v>
      </c>
      <c r="G24" s="5">
        <f>MAX(G21:G23)</f>
        <v>108.23600600998066</v>
      </c>
      <c r="H24" s="5">
        <f>MAX(H21:H23)</f>
        <v>109.59310040247148</v>
      </c>
      <c r="I24" s="5">
        <f>MAX(I21:I23)</f>
        <v>109.90919525471145</v>
      </c>
      <c r="J24" s="5">
        <f t="shared" ref="J24" si="19">MAX(J21:J23)</f>
        <v>109.98226318926331</v>
      </c>
      <c r="K24" s="5">
        <f t="shared" ref="K24" si="20">MAX(K21:K23)</f>
        <v>109.9991017863432</v>
      </c>
      <c r="L24" s="5">
        <f t="shared" ref="L24" si="21">MAX(L21:L23)</f>
        <v>110.00297920608205</v>
      </c>
      <c r="M24" s="11">
        <f t="shared" ref="M24" si="22">MAX(M21:M23)</f>
        <v>110.00387189210565</v>
      </c>
    </row>
    <row r="25" spans="1:13" x14ac:dyDescent="0.2">
      <c r="F25" s="9"/>
    </row>
    <row r="26" spans="1:13" x14ac:dyDescent="0.2">
      <c r="B26" s="9"/>
      <c r="C26" s="9"/>
      <c r="D26" s="9"/>
      <c r="E26" s="9"/>
      <c r="F26" s="9"/>
      <c r="J26" t="s">
        <v>21</v>
      </c>
      <c r="K26" t="s">
        <v>20</v>
      </c>
      <c r="L26" s="7">
        <f>M24</f>
        <v>110.00387189210565</v>
      </c>
    </row>
    <row r="27" spans="1:13" x14ac:dyDescent="0.2">
      <c r="B27" s="9"/>
      <c r="C27" s="9"/>
      <c r="D27" s="9"/>
      <c r="E27" s="9"/>
      <c r="F27" s="9"/>
      <c r="J27" t="s">
        <v>23</v>
      </c>
      <c r="K27" t="s">
        <v>22</v>
      </c>
    </row>
    <row r="28" spans="1:13" x14ac:dyDescent="0.2">
      <c r="B28" s="9"/>
      <c r="C28" s="9"/>
      <c r="D28" s="9"/>
      <c r="E28" s="9"/>
      <c r="J28" s="6">
        <f>M17</f>
        <v>0.7830741649059918</v>
      </c>
      <c r="K28" s="7">
        <f>J28/SQRT(J$28^2+J$29^2+J$30^2)</f>
        <v>0.55915244231128969</v>
      </c>
    </row>
    <row r="29" spans="1:13" x14ac:dyDescent="0.2">
      <c r="J29" s="6">
        <f t="shared" ref="J29:J30" si="23">M18</f>
        <v>0.59000065613803732</v>
      </c>
      <c r="K29" s="7">
        <f t="shared" ref="K29:K30" si="24">J29/SQRT(J$28^2+J$29^2+J$30^2)</f>
        <v>0.42128871392973555</v>
      </c>
    </row>
    <row r="30" spans="1:13" x14ac:dyDescent="0.2">
      <c r="J30" s="6">
        <f t="shared" si="23"/>
        <v>1</v>
      </c>
      <c r="K30" s="7">
        <f t="shared" si="24"/>
        <v>0.71404787358604282</v>
      </c>
    </row>
  </sheetData>
  <phoneticPr fontId="1" type="noConversion"/>
  <hyperlinks>
    <hyperlink ref="A12" r:id="rId1" display="https://blog.csdn.net/qq1195365047/article/details/88703128" xr:uid="{00000000-0004-0000-0500-000000000000}"/>
    <hyperlink ref="A14" r:id="rId2" display="https://www.bilibili.com/video/BV1NB4y1W7er?spm_id_from=333.337.search-card.all.click" xr:uid="{00000000-0004-0000-0500-000001000000}"/>
    <hyperlink ref="O9" r:id="rId3" display="https://zhuanlan.zhihu.com/p/447691558" xr:uid="{00000000-0004-0000-05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乘幂法求解主特征值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2024-11-14T14:00:35Z</dcterms:modified>
</cp:coreProperties>
</file>