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2" windowHeight="12588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N30" i="1" l="1"/>
  <c r="O30" i="1"/>
  <c r="N28" i="1"/>
  <c r="O28" i="1"/>
  <c r="N29" i="1"/>
  <c r="O29" i="1"/>
  <c r="N12" i="1" l="1"/>
  <c r="O27" i="1" l="1"/>
  <c r="O26" i="1"/>
  <c r="O25" i="1"/>
  <c r="O24" i="1"/>
  <c r="O23" i="1"/>
  <c r="O22" i="1"/>
  <c r="O21" i="1"/>
  <c r="O20" i="1"/>
  <c r="O19" i="1"/>
  <c r="O17" i="1"/>
  <c r="O18" i="1"/>
  <c r="O16" i="1"/>
  <c r="O15" i="1"/>
  <c r="O14" i="1"/>
  <c r="O13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N31" i="1" l="1"/>
  <c r="N33" i="1" s="1"/>
</calcChain>
</file>

<file path=xl/sharedStrings.xml><?xml version="1.0" encoding="utf-8"?>
<sst xmlns="http://schemas.openxmlformats.org/spreadsheetml/2006/main" count="280" uniqueCount="226">
  <si>
    <t>Qty</t>
  </si>
  <si>
    <t>Value</t>
  </si>
  <si>
    <t>Device</t>
  </si>
  <si>
    <t>Package</t>
  </si>
  <si>
    <t>Parts</t>
  </si>
  <si>
    <t>Description</t>
  </si>
  <si>
    <t>MF</t>
  </si>
  <si>
    <t>MPN</t>
  </si>
  <si>
    <t>R-US_R1210</t>
  </si>
  <si>
    <t>R1210</t>
  </si>
  <si>
    <t>RESISTOR, American symbol</t>
  </si>
  <si>
    <t>0.01uF</t>
  </si>
  <si>
    <t>C-USC0603K</t>
  </si>
  <si>
    <t>C0603K</t>
  </si>
  <si>
    <t>C18</t>
  </si>
  <si>
    <t>0.022uF</t>
  </si>
  <si>
    <t>C-USC0805</t>
  </si>
  <si>
    <t>C0805</t>
  </si>
  <si>
    <t>C23</t>
  </si>
  <si>
    <t>C-USC0402K</t>
  </si>
  <si>
    <t>C0402K</t>
  </si>
  <si>
    <t>R-US_R0402</t>
  </si>
  <si>
    <t>R0402</t>
  </si>
  <si>
    <t>R9</t>
  </si>
  <si>
    <t>10K</t>
  </si>
  <si>
    <t>R-US_R0603</t>
  </si>
  <si>
    <t>R0603</t>
  </si>
  <si>
    <t>12.4K</t>
  </si>
  <si>
    <t>R3</t>
  </si>
  <si>
    <t>12K</t>
  </si>
  <si>
    <t>R2</t>
  </si>
  <si>
    <t>Capacitor Polarized</t>
  </si>
  <si>
    <t>C-USC0402</t>
  </si>
  <si>
    <t>C0402</t>
  </si>
  <si>
    <t>1M</t>
  </si>
  <si>
    <t>R14</t>
  </si>
  <si>
    <t>2.0A 120Ohm</t>
  </si>
  <si>
    <t>L-US0603</t>
  </si>
  <si>
    <t>L0603</t>
  </si>
  <si>
    <t>L1, L2</t>
  </si>
  <si>
    <t>25MHz</t>
  </si>
  <si>
    <t>U$1</t>
  </si>
  <si>
    <t>R11, R12, R13</t>
  </si>
  <si>
    <t>33pF</t>
  </si>
  <si>
    <t>C24, C25</t>
  </si>
  <si>
    <t>C17</t>
  </si>
  <si>
    <t>R5, R6, R7, R8</t>
  </si>
  <si>
    <t>EDISON_CONNECTOR_FULLHEADER</t>
  </si>
  <si>
    <t>DF40C-70DP-0.4(51)</t>
  </si>
  <si>
    <t>U4</t>
  </si>
  <si>
    <t>EDISON_CONNECTOR_FULLMOUNTING_HOLES</t>
  </si>
  <si>
    <t>U1</t>
  </si>
  <si>
    <t>Green LED</t>
  </si>
  <si>
    <t>LEDCHIP-LED0805</t>
  </si>
  <si>
    <t>CHIP-LED0805</t>
  </si>
  <si>
    <t>LED1</t>
  </si>
  <si>
    <t>LED</t>
  </si>
  <si>
    <t>J1011F01P</t>
  </si>
  <si>
    <t>J1</t>
  </si>
  <si>
    <t>X1</t>
  </si>
  <si>
    <t>LAN9512-JZX</t>
  </si>
  <si>
    <t>QFN50P900X900X100-65N</t>
  </si>
  <si>
    <t>U2</t>
  </si>
  <si>
    <t>IC, USB2 - ENET CNTRL 2-PORT HUB, 64VQFN</t>
  </si>
  <si>
    <t>66W1988</t>
  </si>
  <si>
    <t>USB-A-S</t>
  </si>
  <si>
    <t>USB Connectors</t>
  </si>
  <si>
    <t>Newark Part Number</t>
  </si>
  <si>
    <t>Panasonic</t>
  </si>
  <si>
    <t>Vishay</t>
  </si>
  <si>
    <t>Multicomp</t>
  </si>
  <si>
    <t>72M6870</t>
  </si>
  <si>
    <t>CRCW12100000Z0EA</t>
  </si>
  <si>
    <t>0.1uF</t>
  </si>
  <si>
    <t>1uF</t>
  </si>
  <si>
    <t>10 Ohm</t>
  </si>
  <si>
    <t>330 Ohm</t>
  </si>
  <si>
    <t>4.7uF</t>
  </si>
  <si>
    <t>49.9 Ohm</t>
  </si>
  <si>
    <t>0 Ohm</t>
  </si>
  <si>
    <t>CAPACITOR</t>
  </si>
  <si>
    <t>AVX</t>
  </si>
  <si>
    <t>36K3729</t>
  </si>
  <si>
    <t>06035C103KAT2A</t>
  </si>
  <si>
    <t>35K2132</t>
  </si>
  <si>
    <t>08055C223KAT2A</t>
  </si>
  <si>
    <t>96M1117</t>
  </si>
  <si>
    <t>0402ZD104KAT2A</t>
  </si>
  <si>
    <t>06M4041</t>
  </si>
  <si>
    <t>0402ZD105KAT2A</t>
  </si>
  <si>
    <t>RESISTOR</t>
  </si>
  <si>
    <t>96M1150</t>
  </si>
  <si>
    <t>04025A330JAT2A</t>
  </si>
  <si>
    <t>96M1295</t>
  </si>
  <si>
    <t>06036D475KAT2A</t>
  </si>
  <si>
    <t>58K4201</t>
  </si>
  <si>
    <t>MC00625W0402110R</t>
  </si>
  <si>
    <t>94W4696</t>
  </si>
  <si>
    <t>MC0063W0603112K4</t>
  </si>
  <si>
    <t>79M5909</t>
  </si>
  <si>
    <t>MC0603SAF1202T5E</t>
  </si>
  <si>
    <t>58K4211</t>
  </si>
  <si>
    <t>MC00625W040211M</t>
  </si>
  <si>
    <t>MC00625W04021330R</t>
  </si>
  <si>
    <t>79M5889</t>
  </si>
  <si>
    <t>MC0402WGF499JTCE</t>
  </si>
  <si>
    <t>Ferrite Bead</t>
  </si>
  <si>
    <t>Murata</t>
  </si>
  <si>
    <t>73M9109</t>
  </si>
  <si>
    <t>BLM18PG121SN1D</t>
  </si>
  <si>
    <t>25MHz Crystal</t>
  </si>
  <si>
    <t>Hirose</t>
  </si>
  <si>
    <t>DF40C(2.0)-70DS-0.4V(51)</t>
  </si>
  <si>
    <t>68X2583</t>
  </si>
  <si>
    <t>58K4323</t>
  </si>
  <si>
    <t>Hirose Socket (Female)</t>
  </si>
  <si>
    <t>Edison Plug (Male)</t>
  </si>
  <si>
    <t>Digikey Part Number</t>
  </si>
  <si>
    <t>DF40C-70DP-0.4V(51)</t>
  </si>
  <si>
    <t>H11630CT-ND</t>
  </si>
  <si>
    <t>H11908CT-ND</t>
  </si>
  <si>
    <t>Lite-On</t>
  </si>
  <si>
    <t>160-1179-1-ND</t>
  </si>
  <si>
    <t>09J9138</t>
  </si>
  <si>
    <t>LTST-C170GKT/SML-LX0805SGC-TR</t>
  </si>
  <si>
    <t>553-1350-ND</t>
  </si>
  <si>
    <t>J1011F01PNL</t>
  </si>
  <si>
    <t>Microchip/SMSC</t>
  </si>
  <si>
    <t>Pulse Engineering</t>
  </si>
  <si>
    <t>PULSEJACK (TM) 1x1 Tab-UP RJ45 with Integrated Magnetics</t>
  </si>
  <si>
    <t>638-1086-ND</t>
  </si>
  <si>
    <t>31M6798</t>
  </si>
  <si>
    <t>FCI</t>
  </si>
  <si>
    <t>87583-2010BLF</t>
  </si>
  <si>
    <t>MAX4495AAUT</t>
  </si>
  <si>
    <t>MAX4995</t>
  </si>
  <si>
    <t>SOT23</t>
  </si>
  <si>
    <t>U3</t>
  </si>
  <si>
    <t>IC, Current-limited USB control switch</t>
  </si>
  <si>
    <t>Maxim</t>
  </si>
  <si>
    <t>MAX4995A</t>
  </si>
  <si>
    <t>C26</t>
  </si>
  <si>
    <t>C13, C27</t>
  </si>
  <si>
    <t>R-US_R0</t>
  </si>
  <si>
    <t>R15</t>
  </si>
  <si>
    <t>56K</t>
  </si>
  <si>
    <t>C1, C2, C3, C4, C5, C6, C7, C8, C9, C10, C11, C12, C14, C15, C16</t>
  </si>
  <si>
    <t>JP2,</t>
  </si>
  <si>
    <t>R10, R16</t>
  </si>
  <si>
    <t>Mouser Part Number</t>
  </si>
  <si>
    <t>700-MAX4995AAUTT</t>
  </si>
  <si>
    <t>URL</t>
  </si>
  <si>
    <t>Price ea.</t>
  </si>
  <si>
    <t>http://www.newark.com/vishay-dale/crcw12100000z0ea/resistor-chip-jumper-zero-ohm/dp/72M6870?ost=72M6870</t>
  </si>
  <si>
    <t>http://www.newark.com/avx/06035c103kat2a/ceramic-capacitor-0-01uf-50v-x7r/dp/36K3729?ost=36K3729</t>
  </si>
  <si>
    <t>http://www.newark.com/avx/08055c223kat2a/ceramic-capacitor-0-022uf-50v/dp/35K2132?ost=35K2132</t>
  </si>
  <si>
    <t>http://www.newark.com/avx/0402zd104kat2a/ceramic-capacitor-0-1uf-10v-x5r/dp/96M1117?ost=96M1117</t>
  </si>
  <si>
    <t>http://www.newark.com/avx/0402zd105kat2a/ceramic-capacitor-1uf-10v-x5r/dp/06M4041?ost=06M4041</t>
  </si>
  <si>
    <t>http://www.newark.com/multicomp/mc00625w0402110r/resistor-10r-0-063w-1-0402/dp/58K4201?ost=58K4201</t>
  </si>
  <si>
    <t>86T3506</t>
  </si>
  <si>
    <t>MCMR06X1002FTL</t>
  </si>
  <si>
    <t>http://www.newark.com/multicomp/mcmr06x1002ftl/resistor-ceramic-10k-0-1w-1/dp/86T3506</t>
  </si>
  <si>
    <t>http://www.newark.com/multicomp/mc0063w0603112k4/resistor-12k4-0-063w-1-0603/dp/94W4696?ost=94W4696</t>
  </si>
  <si>
    <t>http://www.newark.com/multicomp/mc0603saf1202t5e/thick-film-resistor-12kohm-100mw/dp/79M5909?ost=79M5909</t>
  </si>
  <si>
    <t>http://www.newark.com/multicomp/mc00625w040211m/resistor-1m-0-063w-1-0402/dp/58K4211?ost=58K4211</t>
  </si>
  <si>
    <t>http://www.newark.com/murata/blm18pg121sn1d/ferrite-bead-120-ohm-2a-0603/dp/73M9109?ost=73M9109</t>
  </si>
  <si>
    <t>http://www.newark.com/multicomp/mc00625w04021330r/resistor-330r-0-063w-1-0402/dp/58K4323?ost=58K4323</t>
  </si>
  <si>
    <t>http://www.newark.com/avx/04025a330jat2a/ceramic-capacitor-33pf-50v-c0g/dp/96M1150?ost=96M1150</t>
  </si>
  <si>
    <t>http://www.newark.com/avx/06036d475kat2a/ceramic-capacitor-4-7uf-6-3v-x5r/dp/96M1295?ost=96M1295</t>
  </si>
  <si>
    <t>http://www.newark.com/multicomp/mc0402wgf499jtce/thick-film-resistor-49-9-ohm-63mw/dp/79M5889?ost=79M5889</t>
  </si>
  <si>
    <t>http://www.digikey.com/product-search/en?KeyWords=H11630CT-ND&amp;WT.z_header=search_go</t>
  </si>
  <si>
    <t>http://www.digikey.com/product-search/en?KeyWords=H11908CT-ND&amp;WT.z_header=search_go</t>
  </si>
  <si>
    <t>http://www.newark.com/lumex/sml-lx0805sgc-tr/led-green-1-25mm-x-1-4mm-15mcd/dp/09J9138?ost=09J9138</t>
  </si>
  <si>
    <t>http://www.digikey.com/product-search/en?KeyWords=553-1350-ND&amp;WT.z_header=search_go</t>
  </si>
  <si>
    <t>http://www.newark.com/microchip/lan9512-jzx/usb-hub-ethernet-controller-100mbps/dp/69W9521?ost=66W1988&amp;rpsku=66W1988</t>
  </si>
  <si>
    <t>http://www.mouser.com/ProductDetail/Maxim-Integrated/MAX4995AAUT+T/?qs=%2fha2pyFaduhSMe2qdQb6iOxZF3Hc4rE6tANG4LQrENv6a72d3RT0UA%3d%3d</t>
  </si>
  <si>
    <t>http://www.newark.com/fci/87583-2010blf/usb-2-0-type-a-recetpacle-smt/dp/31M6798?ost=31M6798</t>
  </si>
  <si>
    <t xml:space="preserve">Price Ea. Order: </t>
  </si>
  <si>
    <t>Price ea. Order</t>
  </si>
  <si>
    <t>Final order qty</t>
  </si>
  <si>
    <t># of Orders:</t>
  </si>
  <si>
    <t>Final Order Cost:</t>
  </si>
  <si>
    <t>http://www.newark.com/panasonic-electronic-components/erj-p03f5602v/thick-film-resistor-56kohm-1-0603/dp/05X8647</t>
  </si>
  <si>
    <t>05X8647</t>
  </si>
  <si>
    <t> ERJ-P03F5602V</t>
  </si>
  <si>
    <t>100uF</t>
  </si>
  <si>
    <t>EEF-CXXXXXXX</t>
  </si>
  <si>
    <t>CAP-2917</t>
  </si>
  <si>
    <t>EEF-CX1A101R</t>
  </si>
  <si>
    <t>667-EEF-CX1A101R</t>
  </si>
  <si>
    <t>http://www.mouser.com/ProductDetail/Panasonic/EEF-CX1A101R/?qs=sGAEpiMZZMvR1wrj203KOKhsjLfaaR75JszA1NV3%2f9LbmgKT8PK0BQ%3d%3d</t>
  </si>
  <si>
    <t>56uF</t>
  </si>
  <si>
    <t>CAP-2918</t>
  </si>
  <si>
    <t>EEF-CD0G560R</t>
  </si>
  <si>
    <t>667-EEF-CD0G560R</t>
  </si>
  <si>
    <t>http://www.mouser.com/ProductDetail/Panasonic/EEF-CD0G560R/?qs=sGAEpiMZZMvR1wrj203KOBuc51VRROtGip82Vx7qINQ%3d</t>
  </si>
  <si>
    <t>C28</t>
  </si>
  <si>
    <t>R1, R4</t>
  </si>
  <si>
    <t>XC1142CT-ND</t>
  </si>
  <si>
    <t>http://www.digikey.com/product-detail/en/ECS-250-20-33-TR/XC1142CT-ND/813380</t>
  </si>
  <si>
    <t>ECS Inc</t>
  </si>
  <si>
    <t>ECS-250-20-33-TR</t>
  </si>
  <si>
    <t>SMDCRYSTAL_3.2X2.5</t>
  </si>
  <si>
    <t>CRYSTAL-ESC-32</t>
  </si>
  <si>
    <t>1.0UF-16V-10%(0402)</t>
  </si>
  <si>
    <t>0402-CAP</t>
  </si>
  <si>
    <t>C20, C21</t>
  </si>
  <si>
    <t>GRM155R60J105KE19D</t>
  </si>
  <si>
    <t>490-1320-1-ND</t>
  </si>
  <si>
    <t>http://www.digikey.com/product-detail/en/GRM155R60J105KE19D/490-1320-1-ND/587919</t>
  </si>
  <si>
    <t>.1uF</t>
  </si>
  <si>
    <t>0.1UF-16V(+-10%)(0402)</t>
  </si>
  <si>
    <t>C19</t>
  </si>
  <si>
    <t>TDK</t>
  </si>
  <si>
    <t>C1005X5R1H104K050BB</t>
  </si>
  <si>
    <t>445-5942-1-ND</t>
  </si>
  <si>
    <t>http://www.digikey.com/product-detail/en/C1005X5R1H104K050BB/445-5942-1-ND/2443982</t>
  </si>
  <si>
    <t>MIC5353-XXYMT</t>
  </si>
  <si>
    <t>MIC5353-3.3YMT</t>
  </si>
  <si>
    <t>6-UFDFN</t>
  </si>
  <si>
    <t>U5</t>
  </si>
  <si>
    <t>IC REG LDO 3.3V 0.5A 6TMLF</t>
  </si>
  <si>
    <t>Micrel</t>
  </si>
  <si>
    <t>MIC5353-3.3YMT TR</t>
  </si>
  <si>
    <t>576-3680-1-ND</t>
  </si>
  <si>
    <t>http://www.digikey.com/product-detail/en/MIC5353-3.3YMT%20TR/576-3680-1-ND/2339682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</si>
</sst>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42"/>
    <xf numFmtId="0" fontId="20" fillId="0" borderId="0" xfId="0" applyFont="1"/>
    <xf numFmtId="0" fontId="10" fillId="6" borderId="5" xfId="10"/>
    <xf numFmtId="0" fontId="10" fillId="6" borderId="5" xfId="10" applyFont="1"/>
    <xf numFmtId="0" fontId="0" fillId="0" borderId="0" xfId="0" applyNumberFormat="1"/>
    <xf numFmtId="0" fontId="21" fillId="0" borderId="0" xfId="0" applyFont="1" applyAlignment="1">
      <alignment vertical="center" wrapText="1"/>
    </xf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O30" totalsRowShown="0">
  <autoFilter ref="A1:O30"/>
  <tableColumns count="15">
    <tableColumn id="1" name="Qty"/>
    <tableColumn id="2" name="Value"/>
    <tableColumn id="3" name="Device"/>
    <tableColumn id="4" name="Package"/>
    <tableColumn id="5" name="Parts"/>
    <tableColumn id="6" name="Description"/>
    <tableColumn id="7" name="MF"/>
    <tableColumn id="8" name="MPN"/>
    <tableColumn id="9" name="Digikey Part Number"/>
    <tableColumn id="11" name="Mouser Part Number"/>
    <tableColumn id="10" name="Newark Part Number"/>
    <tableColumn id="13" name="URL"/>
    <tableColumn id="15" name="Price ea." dataCellStyle="Hyperlink"/>
    <tableColumn id="12" name="Price ea. Order">
      <calculatedColumnFormula>BOM[[#This Row],[Price ea.]]*BOM[[#This Row],[Qty]]</calculatedColumnFormula>
    </tableColumn>
    <tableColumn id="16" name="Final order qty" dataDxfId="0">
      <calculatedColumnFormula>N32*BOM[[#This Row],[Qty]]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0063w0603112k4/resistor-12k4-0-063w-1-0603/dp/94W4696?ost=94W4696" TargetMode="External"/><Relationship Id="rId13" Type="http://schemas.openxmlformats.org/officeDocument/2006/relationships/hyperlink" Target="http://www.newark.com/multicomp/mc00625w04021330r/resistor-330r-0-063w-1-0402/dp/58K4323?ost=58K4323" TargetMode="External"/><Relationship Id="rId18" Type="http://schemas.openxmlformats.org/officeDocument/2006/relationships/hyperlink" Target="http://www.digikey.com/product-search/en?KeyWords=H11908CT-ND&amp;WT.z_header=search_go" TargetMode="External"/><Relationship Id="rId3" Type="http://schemas.openxmlformats.org/officeDocument/2006/relationships/hyperlink" Target="http://www.newark.com/avx/0402zd104kat2a/ceramic-capacitor-0-1uf-10v-x5r/dp/96M1117?ost=96M1117" TargetMode="External"/><Relationship Id="rId21" Type="http://schemas.openxmlformats.org/officeDocument/2006/relationships/hyperlink" Target="http://www.newark.com/microchip/lan9512-jzx/usb-hub-ethernet-controller-100mbps/dp/69W9521?ost=66W1988&amp;rpsku=66W1988" TargetMode="External"/><Relationship Id="rId7" Type="http://schemas.openxmlformats.org/officeDocument/2006/relationships/hyperlink" Target="http://www.newark.com/multicomp/mcmr06x1002ftl/resistor-ceramic-10k-0-1w-1/dp/86T3506" TargetMode="External"/><Relationship Id="rId12" Type="http://schemas.openxmlformats.org/officeDocument/2006/relationships/hyperlink" Target="http://www.newark.com/murata/blm18pg121sn1d/ferrite-bead-120-ohm-2a-0603/dp/73M9109?ost=73M9109" TargetMode="External"/><Relationship Id="rId17" Type="http://schemas.openxmlformats.org/officeDocument/2006/relationships/hyperlink" Target="http://www.digikey.com/product-search/en?KeyWords=H11630CT-ND&amp;WT.z_header=search_go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newark.com/avx/0402zd105kat2a/ceramic-capacitor-1uf-10v-x5r/dp/06M4041?ost=06M4041" TargetMode="External"/><Relationship Id="rId16" Type="http://schemas.openxmlformats.org/officeDocument/2006/relationships/hyperlink" Target="http://www.newark.com/multicomp/mc0402wgf499jtce/thick-film-resistor-49-9-ohm-63mw/dp/79M5889?ost=79M5889" TargetMode="External"/><Relationship Id="rId20" Type="http://schemas.openxmlformats.org/officeDocument/2006/relationships/hyperlink" Target="http://www.digikey.com/product-search/en?KeyWords=553-1350-ND&amp;WT.z_header=search_go" TargetMode="External"/><Relationship Id="rId1" Type="http://schemas.openxmlformats.org/officeDocument/2006/relationships/hyperlink" Target="http://www.newark.com/multicomp/mc00625w0402110r/resistor-10r-0-063w-1-0402/dp/58K4201?ost=58K4201" TargetMode="External"/><Relationship Id="rId6" Type="http://schemas.openxmlformats.org/officeDocument/2006/relationships/hyperlink" Target="http://www.newark.com/vishay-dale/crcw12100000z0ea/resistor-chip-jumper-zero-ohm/dp/72M6870?ost=72M6870" TargetMode="External"/><Relationship Id="rId11" Type="http://schemas.openxmlformats.org/officeDocument/2006/relationships/hyperlink" Target="http://www.newark.com/multicomp/mc00625w040211m/resistor-1m-0-063w-1-0402/dp/58K4211?ost=58K421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newark.com/avx/06035c103kat2a/ceramic-capacitor-0-01uf-50v-x7r/dp/36K3729?ost=36K3729" TargetMode="External"/><Relationship Id="rId15" Type="http://schemas.openxmlformats.org/officeDocument/2006/relationships/hyperlink" Target="http://www.newark.com/avx/06036d475kat2a/ceramic-capacitor-4-7uf-6-3v-x5r/dp/96M1295?ost=96M1295" TargetMode="External"/><Relationship Id="rId23" Type="http://schemas.openxmlformats.org/officeDocument/2006/relationships/hyperlink" Target="http://www.newark.com/fci/87583-2010blf/usb-2-0-type-a-recetpacle-smt/dp/31M6798?ost=31M6798" TargetMode="External"/><Relationship Id="rId10" Type="http://schemas.openxmlformats.org/officeDocument/2006/relationships/hyperlink" Target="http://www.newark.com/multicomp/mc0603saf1202t5e/thick-film-resistor-12kohm-100mw/dp/79M5909?ost=79M5909" TargetMode="External"/><Relationship Id="rId19" Type="http://schemas.openxmlformats.org/officeDocument/2006/relationships/hyperlink" Target="http://www.newark.com/lumex/sml-lx0805sgc-tr/led-green-1-25mm-x-1-4mm-15mcd/dp/09J9138?ost=09J9138" TargetMode="External"/><Relationship Id="rId4" Type="http://schemas.openxmlformats.org/officeDocument/2006/relationships/hyperlink" Target="http://www.newark.com/avx/08055c223kat2a/ceramic-capacitor-0-022uf-50v/dp/35K2132?ost=35K2132" TargetMode="External"/><Relationship Id="rId9" Type="http://schemas.openxmlformats.org/officeDocument/2006/relationships/hyperlink" Target="http://www.newark.com/panasonic-electronic-components/erj-p03f5602v/thick-film-resistor-56kohm-1-0603/dp/05X8647" TargetMode="External"/><Relationship Id="rId14" Type="http://schemas.openxmlformats.org/officeDocument/2006/relationships/hyperlink" Target="http://www.newark.com/avx/04025a330jat2a/ceramic-capacitor-33pf-50v-c0g/dp/96M1150?ost=96M1150" TargetMode="External"/><Relationship Id="rId22" Type="http://schemas.openxmlformats.org/officeDocument/2006/relationships/hyperlink" Target="http://www.mouser.com/ProductDetail/Maxim-Integrated/MAX4995AAUT+T/?qs=%2fha2pyFaduhSMe2qdQb6iOxZF3Hc4rE6tANG4LQrENv6a72d3RT0U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3"/>
  <sheetViews>
    <sheetView tabSelected="1" zoomScale="64" zoomScaleNormal="64" workbookViewId="0">
      <selection activeCell="C34" sqref="C34"/>
    </sheetView>
  </sheetViews>
  <sheetFormatPr defaultRowHeight="14.4" x14ac:dyDescent="0.3"/>
  <cols>
    <col min="1" max="1" width="17.109375" customWidth="1"/>
    <col min="2" max="2" width="14.44140625" customWidth="1"/>
    <col min="3" max="3" width="17.109375" customWidth="1"/>
    <col min="4" max="4" width="28.88671875" customWidth="1"/>
    <col min="5" max="5" width="29.109375" customWidth="1"/>
    <col min="6" max="6" width="19.88671875" customWidth="1"/>
    <col min="7" max="7" width="14.33203125" customWidth="1"/>
    <col min="8" max="8" width="24.88671875" customWidth="1"/>
    <col min="9" max="9" width="23.88671875" customWidth="1"/>
    <col min="10" max="10" width="21.109375" customWidth="1"/>
    <col min="11" max="11" width="27.5546875" customWidth="1"/>
    <col min="12" max="13" width="17.5546875" customWidth="1"/>
    <col min="14" max="15" width="19.88671875" customWidth="1"/>
  </cols>
  <sheetData>
    <row r="1" spans="1:1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117</v>
      </c>
      <c r="J1" t="s">
        <v>149</v>
      </c>
      <c r="K1" t="s">
        <v>67</v>
      </c>
      <c r="L1" t="s">
        <v>151</v>
      </c>
      <c r="M1" t="s">
        <v>152</v>
      </c>
      <c r="N1" t="s">
        <v>178</v>
      </c>
      <c r="O1" t="s">
        <v>179</v>
      </c>
    </row>
    <row r="2" spans="1:15" ht="15" x14ac:dyDescent="0.25">
      <c r="A2">
        <v>2</v>
      </c>
      <c r="B2" t="s">
        <v>79</v>
      </c>
      <c r="C2" t="s">
        <v>8</v>
      </c>
      <c r="D2" t="s">
        <v>9</v>
      </c>
      <c r="E2" t="s">
        <v>148</v>
      </c>
      <c r="F2" t="s">
        <v>10</v>
      </c>
      <c r="G2" t="s">
        <v>69</v>
      </c>
      <c r="H2" t="s">
        <v>72</v>
      </c>
      <c r="K2" t="s">
        <v>71</v>
      </c>
      <c r="L2" s="3" t="s">
        <v>153</v>
      </c>
      <c r="M2">
        <v>0.248</v>
      </c>
      <c r="N2">
        <f>BOM[[#This Row],[Price ea.]]*BOM[[#This Row],[Qty]]</f>
        <v>0.496</v>
      </c>
      <c r="O2">
        <f>N32*BOM[[#This Row],[Qty]]</f>
        <v>10</v>
      </c>
    </row>
    <row r="3" spans="1:15" ht="15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80</v>
      </c>
      <c r="G3" t="s">
        <v>81</v>
      </c>
      <c r="H3" t="s">
        <v>83</v>
      </c>
      <c r="K3" t="s">
        <v>82</v>
      </c>
      <c r="L3" s="3" t="s">
        <v>154</v>
      </c>
      <c r="M3">
        <v>2E-3</v>
      </c>
      <c r="N3">
        <f>BOM[[#This Row],[Price ea.]]*BOM[[#This Row],[Qty]]</f>
        <v>2E-3</v>
      </c>
      <c r="O3">
        <f>N32*BOM[[#This Row],[Qty]]</f>
        <v>5</v>
      </c>
    </row>
    <row r="4" spans="1:15" ht="15" x14ac:dyDescent="0.25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80</v>
      </c>
      <c r="G4" t="s">
        <v>81</v>
      </c>
      <c r="H4" t="s">
        <v>85</v>
      </c>
      <c r="K4" t="s">
        <v>84</v>
      </c>
      <c r="L4" s="3" t="s">
        <v>155</v>
      </c>
      <c r="M4">
        <v>0.16200000000000001</v>
      </c>
      <c r="N4">
        <f>BOM[[#This Row],[Price ea.]]*BOM[[#This Row],[Qty]]</f>
        <v>0.16200000000000001</v>
      </c>
      <c r="O4">
        <f>N32*BOM[[#This Row],[Qty]]</f>
        <v>5</v>
      </c>
    </row>
    <row r="5" spans="1:15" ht="15" x14ac:dyDescent="0.25">
      <c r="A5">
        <v>15</v>
      </c>
      <c r="B5" t="s">
        <v>73</v>
      </c>
      <c r="C5" t="s">
        <v>19</v>
      </c>
      <c r="D5" t="s">
        <v>20</v>
      </c>
      <c r="E5" t="s">
        <v>146</v>
      </c>
      <c r="F5" t="s">
        <v>80</v>
      </c>
      <c r="G5" t="s">
        <v>81</v>
      </c>
      <c r="H5" t="s">
        <v>87</v>
      </c>
      <c r="K5" t="s">
        <v>86</v>
      </c>
      <c r="L5" s="3" t="s">
        <v>156</v>
      </c>
      <c r="M5">
        <v>6.0000000000000001E-3</v>
      </c>
      <c r="N5">
        <f>BOM[[#This Row],[Price ea.]]*BOM[[#This Row],[Qty]]</f>
        <v>0.09</v>
      </c>
      <c r="O5">
        <f>N32*BOM[[#This Row],[Qty]]</f>
        <v>75</v>
      </c>
    </row>
    <row r="6" spans="1:15" ht="15" x14ac:dyDescent="0.25">
      <c r="A6">
        <v>2</v>
      </c>
      <c r="B6" t="s">
        <v>74</v>
      </c>
      <c r="C6" t="s">
        <v>19</v>
      </c>
      <c r="D6" t="s">
        <v>20</v>
      </c>
      <c r="E6" t="s">
        <v>142</v>
      </c>
      <c r="F6" t="s">
        <v>80</v>
      </c>
      <c r="G6" t="s">
        <v>81</v>
      </c>
      <c r="H6" t="s">
        <v>89</v>
      </c>
      <c r="K6" t="s">
        <v>88</v>
      </c>
      <c r="L6" s="3" t="s">
        <v>157</v>
      </c>
      <c r="M6">
        <v>0.24</v>
      </c>
      <c r="N6">
        <f>BOM[[#This Row],[Price ea.]]*BOM[[#This Row],[Qty]]</f>
        <v>0.48</v>
      </c>
      <c r="O6">
        <f>N32*BOM[[#This Row],[Qty]]</f>
        <v>10</v>
      </c>
    </row>
    <row r="7" spans="1:15" ht="15" x14ac:dyDescent="0.25">
      <c r="A7">
        <v>1</v>
      </c>
      <c r="B7" t="s">
        <v>75</v>
      </c>
      <c r="C7" t="s">
        <v>21</v>
      </c>
      <c r="D7" t="s">
        <v>22</v>
      </c>
      <c r="E7" t="s">
        <v>23</v>
      </c>
      <c r="F7" t="s">
        <v>90</v>
      </c>
      <c r="G7" t="s">
        <v>70</v>
      </c>
      <c r="H7" t="s">
        <v>96</v>
      </c>
      <c r="K7" t="s">
        <v>95</v>
      </c>
      <c r="L7" s="3" t="s">
        <v>158</v>
      </c>
      <c r="M7">
        <v>2E-3</v>
      </c>
      <c r="N7">
        <f>BOM[[#This Row],[Price ea.]]*BOM[[#This Row],[Qty]]</f>
        <v>2E-3</v>
      </c>
      <c r="O7">
        <f>N32*BOM[[#This Row],[Qty]]</f>
        <v>5</v>
      </c>
    </row>
    <row r="8" spans="1:15" ht="15" x14ac:dyDescent="0.25">
      <c r="A8">
        <v>2</v>
      </c>
      <c r="B8" t="s">
        <v>24</v>
      </c>
      <c r="C8" t="s">
        <v>25</v>
      </c>
      <c r="D8" t="s">
        <v>26</v>
      </c>
      <c r="E8" t="s">
        <v>197</v>
      </c>
      <c r="F8" t="s">
        <v>90</v>
      </c>
      <c r="G8" t="s">
        <v>70</v>
      </c>
      <c r="H8" s="4" t="s">
        <v>160</v>
      </c>
      <c r="K8" s="4" t="s">
        <v>159</v>
      </c>
      <c r="L8" s="3" t="s">
        <v>161</v>
      </c>
      <c r="M8">
        <v>1.6E-2</v>
      </c>
      <c r="N8">
        <f>BOM[[#This Row],[Price ea.]]*BOM[[#This Row],[Qty]]</f>
        <v>3.2000000000000001E-2</v>
      </c>
      <c r="O8">
        <f>N32*BOM[[#This Row],[Qty]]</f>
        <v>10</v>
      </c>
    </row>
    <row r="9" spans="1:15" ht="15" x14ac:dyDescent="0.25">
      <c r="A9">
        <v>1</v>
      </c>
      <c r="B9" t="s">
        <v>27</v>
      </c>
      <c r="C9" t="s">
        <v>25</v>
      </c>
      <c r="D9" t="s">
        <v>26</v>
      </c>
      <c r="E9" t="s">
        <v>28</v>
      </c>
      <c r="F9" t="s">
        <v>90</v>
      </c>
      <c r="G9" t="s">
        <v>70</v>
      </c>
      <c r="H9" t="s">
        <v>98</v>
      </c>
      <c r="K9" t="s">
        <v>97</v>
      </c>
      <c r="L9" s="3" t="s">
        <v>162</v>
      </c>
      <c r="M9">
        <v>1E-3</v>
      </c>
      <c r="N9">
        <f>BOM[[#This Row],[Price ea.]]*BOM[[#This Row],[Qty]]</f>
        <v>1E-3</v>
      </c>
      <c r="O9">
        <f>N32*BOM[[#This Row],[Qty]]</f>
        <v>5</v>
      </c>
    </row>
    <row r="10" spans="1:15" x14ac:dyDescent="0.3">
      <c r="A10">
        <v>1</v>
      </c>
      <c r="B10" t="s">
        <v>145</v>
      </c>
      <c r="C10" t="s">
        <v>143</v>
      </c>
      <c r="D10" t="s">
        <v>26</v>
      </c>
      <c r="E10" t="s">
        <v>144</v>
      </c>
      <c r="F10" t="s">
        <v>90</v>
      </c>
      <c r="G10" t="s">
        <v>68</v>
      </c>
      <c r="H10" s="4" t="s">
        <v>184</v>
      </c>
      <c r="K10" s="4" t="s">
        <v>183</v>
      </c>
      <c r="L10" s="3" t="s">
        <v>182</v>
      </c>
      <c r="M10">
        <v>3.1E-2</v>
      </c>
      <c r="N10">
        <f>BOM[[#This Row],[Price ea.]]*BOM[[#This Row],[Qty]]</f>
        <v>3.1E-2</v>
      </c>
      <c r="O10">
        <f>N32*BOM[[#This Row],[Qty]]</f>
        <v>5</v>
      </c>
    </row>
    <row r="11" spans="1:15" x14ac:dyDescent="0.3">
      <c r="A11">
        <v>1</v>
      </c>
      <c r="B11" t="s">
        <v>29</v>
      </c>
      <c r="C11" t="s">
        <v>25</v>
      </c>
      <c r="D11" t="s">
        <v>26</v>
      </c>
      <c r="E11" t="s">
        <v>30</v>
      </c>
      <c r="F11" t="s">
        <v>90</v>
      </c>
      <c r="G11" t="s">
        <v>70</v>
      </c>
      <c r="H11" t="s">
        <v>100</v>
      </c>
      <c r="K11" t="s">
        <v>99</v>
      </c>
      <c r="L11" s="3" t="s">
        <v>163</v>
      </c>
      <c r="M11">
        <v>6.7000000000000004E-2</v>
      </c>
      <c r="N11">
        <f>BOM[[#This Row],[Price ea.]]*BOM[[#This Row],[Qty]]</f>
        <v>6.7000000000000004E-2</v>
      </c>
      <c r="O11">
        <f>N32*BOM[[#This Row],[Qty]]</f>
        <v>5</v>
      </c>
    </row>
    <row r="12" spans="1:15" x14ac:dyDescent="0.3">
      <c r="A12">
        <v>1</v>
      </c>
      <c r="B12" t="s">
        <v>185</v>
      </c>
      <c r="C12" t="s">
        <v>186</v>
      </c>
      <c r="D12" t="s">
        <v>187</v>
      </c>
      <c r="E12" t="s">
        <v>196</v>
      </c>
      <c r="F12" t="s">
        <v>31</v>
      </c>
      <c r="G12" t="s">
        <v>68</v>
      </c>
      <c r="H12" t="s">
        <v>188</v>
      </c>
      <c r="J12" t="s">
        <v>189</v>
      </c>
      <c r="L12" s="3" t="s">
        <v>190</v>
      </c>
      <c r="M12">
        <v>2.11</v>
      </c>
      <c r="N12">
        <f>BOM[[#This Row],[Price ea.]]*BOM[[#This Row],[Qty]]</f>
        <v>2.11</v>
      </c>
      <c r="O12" s="7">
        <v>5</v>
      </c>
    </row>
    <row r="13" spans="1:15" x14ac:dyDescent="0.3">
      <c r="A13">
        <v>1</v>
      </c>
      <c r="B13" t="s">
        <v>191</v>
      </c>
      <c r="C13" t="s">
        <v>186</v>
      </c>
      <c r="D13" t="s">
        <v>192</v>
      </c>
      <c r="E13" t="s">
        <v>141</v>
      </c>
      <c r="F13" t="s">
        <v>31</v>
      </c>
      <c r="G13" t="s">
        <v>68</v>
      </c>
      <c r="H13" t="s">
        <v>193</v>
      </c>
      <c r="J13" t="s">
        <v>194</v>
      </c>
      <c r="L13" s="3" t="s">
        <v>195</v>
      </c>
      <c r="M13">
        <v>1.58</v>
      </c>
      <c r="N13">
        <f>BOM[[#This Row],[Price ea.]]*BOM[[#This Row],[Qty]]</f>
        <v>1.58</v>
      </c>
      <c r="O13">
        <f>N32*BOM[[#This Row],[Qty]]</f>
        <v>5</v>
      </c>
    </row>
    <row r="14" spans="1:15" x14ac:dyDescent="0.3">
      <c r="A14">
        <v>1</v>
      </c>
      <c r="B14" t="s">
        <v>34</v>
      </c>
      <c r="C14" t="s">
        <v>21</v>
      </c>
      <c r="D14" t="s">
        <v>22</v>
      </c>
      <c r="E14" t="s">
        <v>35</v>
      </c>
      <c r="F14" t="s">
        <v>90</v>
      </c>
      <c r="G14" t="s">
        <v>70</v>
      </c>
      <c r="H14" t="s">
        <v>102</v>
      </c>
      <c r="K14" t="s">
        <v>101</v>
      </c>
      <c r="L14" s="3" t="s">
        <v>164</v>
      </c>
      <c r="M14">
        <v>1E-3</v>
      </c>
      <c r="N14">
        <f>BOM[[#This Row],[Price ea.]]*BOM[[#This Row],[Qty]]</f>
        <v>1E-3</v>
      </c>
      <c r="O14">
        <f>N32*BOM[[#This Row],[Qty]]</f>
        <v>5</v>
      </c>
    </row>
    <row r="15" spans="1:15" x14ac:dyDescent="0.3">
      <c r="A15">
        <v>2</v>
      </c>
      <c r="B15" t="s">
        <v>36</v>
      </c>
      <c r="C15" t="s">
        <v>37</v>
      </c>
      <c r="D15" t="s">
        <v>38</v>
      </c>
      <c r="E15" t="s">
        <v>39</v>
      </c>
      <c r="F15" t="s">
        <v>106</v>
      </c>
      <c r="G15" t="s">
        <v>107</v>
      </c>
      <c r="H15" t="s">
        <v>109</v>
      </c>
      <c r="K15" t="s">
        <v>108</v>
      </c>
      <c r="L15" s="3" t="s">
        <v>165</v>
      </c>
      <c r="M15">
        <v>4.3999999999999997E-2</v>
      </c>
      <c r="N15">
        <f>BOM[[#This Row],[Price ea.]]*BOM[[#This Row],[Qty]]</f>
        <v>8.7999999999999995E-2</v>
      </c>
      <c r="O15">
        <f>N32*BOM[[#This Row],[Qty]]</f>
        <v>10</v>
      </c>
    </row>
    <row r="16" spans="1:15" x14ac:dyDescent="0.3">
      <c r="A16">
        <v>1</v>
      </c>
      <c r="B16" t="s">
        <v>40</v>
      </c>
      <c r="C16" t="s">
        <v>203</v>
      </c>
      <c r="D16" t="s">
        <v>202</v>
      </c>
      <c r="E16" t="s">
        <v>41</v>
      </c>
      <c r="F16" t="s">
        <v>110</v>
      </c>
      <c r="G16" t="s">
        <v>200</v>
      </c>
      <c r="H16" t="s">
        <v>201</v>
      </c>
      <c r="I16" t="s">
        <v>198</v>
      </c>
      <c r="L16" s="3" t="s">
        <v>199</v>
      </c>
      <c r="M16">
        <v>1.54</v>
      </c>
      <c r="N16">
        <f>BOM[[#This Row],[Price ea.]]*BOM[[#This Row],[Qty]]</f>
        <v>1.54</v>
      </c>
      <c r="O16">
        <f>N32*BOM[[#This Row],[Qty]]</f>
        <v>5</v>
      </c>
    </row>
    <row r="17" spans="1:16" x14ac:dyDescent="0.3">
      <c r="A17">
        <v>3</v>
      </c>
      <c r="B17" t="s">
        <v>76</v>
      </c>
      <c r="C17" t="s">
        <v>21</v>
      </c>
      <c r="D17" t="s">
        <v>22</v>
      </c>
      <c r="E17" t="s">
        <v>42</v>
      </c>
      <c r="F17" t="s">
        <v>90</v>
      </c>
      <c r="G17" t="s">
        <v>70</v>
      </c>
      <c r="H17" t="s">
        <v>103</v>
      </c>
      <c r="K17" t="s">
        <v>114</v>
      </c>
      <c r="L17" s="3" t="s">
        <v>166</v>
      </c>
      <c r="M17">
        <v>6.7000000000000004E-2</v>
      </c>
      <c r="N17">
        <f>BOM[[#This Row],[Price ea.]]*BOM[[#This Row],[Qty]]</f>
        <v>0.20100000000000001</v>
      </c>
      <c r="O17">
        <f>N32*BOM[[#This Row],[Qty]]</f>
        <v>15</v>
      </c>
    </row>
    <row r="18" spans="1:16" x14ac:dyDescent="0.3">
      <c r="A18">
        <v>2</v>
      </c>
      <c r="B18" t="s">
        <v>43</v>
      </c>
      <c r="C18" t="s">
        <v>32</v>
      </c>
      <c r="D18" t="s">
        <v>33</v>
      </c>
      <c r="E18" t="s">
        <v>44</v>
      </c>
      <c r="F18" t="s">
        <v>80</v>
      </c>
      <c r="G18" t="s">
        <v>81</v>
      </c>
      <c r="H18" t="s">
        <v>92</v>
      </c>
      <c r="K18" t="s">
        <v>91</v>
      </c>
      <c r="L18" s="3" t="s">
        <v>167</v>
      </c>
      <c r="M18">
        <v>0.11</v>
      </c>
      <c r="N18">
        <f>BOM[[#This Row],[Price ea.]]*BOM[[#This Row],[Qty]]</f>
        <v>0.22</v>
      </c>
      <c r="O18">
        <f>N32*BOM[[#This Row],[Qty]]</f>
        <v>10</v>
      </c>
    </row>
    <row r="19" spans="1:16" x14ac:dyDescent="0.3">
      <c r="A19">
        <v>1</v>
      </c>
      <c r="B19" t="s">
        <v>77</v>
      </c>
      <c r="C19" t="s">
        <v>12</v>
      </c>
      <c r="D19" t="s">
        <v>13</v>
      </c>
      <c r="E19" t="s">
        <v>45</v>
      </c>
      <c r="F19" t="s">
        <v>80</v>
      </c>
      <c r="G19" t="s">
        <v>81</v>
      </c>
      <c r="H19" t="s">
        <v>94</v>
      </c>
      <c r="K19" t="s">
        <v>93</v>
      </c>
      <c r="L19" s="3" t="s">
        <v>168</v>
      </c>
      <c r="M19">
        <v>1.2999999999999999E-2</v>
      </c>
      <c r="N19">
        <f>BOM[[#This Row],[Price ea.]]*BOM[[#This Row],[Qty]]</f>
        <v>1.2999999999999999E-2</v>
      </c>
      <c r="O19">
        <f>N32*BOM[[#This Row],[Qty]]</f>
        <v>5</v>
      </c>
    </row>
    <row r="20" spans="1:16" x14ac:dyDescent="0.3">
      <c r="A20">
        <v>4</v>
      </c>
      <c r="B20" t="s">
        <v>78</v>
      </c>
      <c r="C20" t="s">
        <v>21</v>
      </c>
      <c r="D20" t="s">
        <v>22</v>
      </c>
      <c r="E20" t="s">
        <v>46</v>
      </c>
      <c r="F20" t="s">
        <v>90</v>
      </c>
      <c r="G20" t="s">
        <v>70</v>
      </c>
      <c r="H20" t="s">
        <v>105</v>
      </c>
      <c r="K20" t="s">
        <v>104</v>
      </c>
      <c r="L20" s="3" t="s">
        <v>169</v>
      </c>
      <c r="M20">
        <v>6.7000000000000004E-2</v>
      </c>
      <c r="N20">
        <f>BOM[[#This Row],[Price ea.]]*BOM[[#This Row],[Qty]]</f>
        <v>0.26800000000000002</v>
      </c>
      <c r="O20">
        <f>N32*BOM[[#This Row],[Qty]]</f>
        <v>20</v>
      </c>
    </row>
    <row r="21" spans="1:16" x14ac:dyDescent="0.3">
      <c r="A21">
        <v>1</v>
      </c>
      <c r="B21" t="s">
        <v>47</v>
      </c>
      <c r="C21" t="s">
        <v>116</v>
      </c>
      <c r="D21" t="s">
        <v>48</v>
      </c>
      <c r="E21" t="s">
        <v>49</v>
      </c>
      <c r="G21" t="s">
        <v>111</v>
      </c>
      <c r="H21" t="s">
        <v>118</v>
      </c>
      <c r="I21" t="s">
        <v>119</v>
      </c>
      <c r="L21" s="3" t="s">
        <v>170</v>
      </c>
      <c r="M21">
        <v>1.44</v>
      </c>
      <c r="N21">
        <f>BOM[[#This Row],[Price ea.]]*BOM[[#This Row],[Qty]]</f>
        <v>1.44</v>
      </c>
      <c r="O21">
        <f>N32*BOM[[#This Row],[Qty]]</f>
        <v>5</v>
      </c>
    </row>
    <row r="22" spans="1:16" x14ac:dyDescent="0.3">
      <c r="A22">
        <v>1</v>
      </c>
      <c r="B22" t="s">
        <v>50</v>
      </c>
      <c r="C22" t="s">
        <v>115</v>
      </c>
      <c r="D22" t="s">
        <v>112</v>
      </c>
      <c r="E22" t="s">
        <v>51</v>
      </c>
      <c r="G22" t="s">
        <v>111</v>
      </c>
      <c r="H22" t="s">
        <v>112</v>
      </c>
      <c r="I22" t="s">
        <v>120</v>
      </c>
      <c r="K22" t="s">
        <v>113</v>
      </c>
      <c r="L22" s="3" t="s">
        <v>171</v>
      </c>
      <c r="M22">
        <v>1.37</v>
      </c>
      <c r="N22">
        <f>BOM[[#This Row],[Price ea.]]*BOM[[#This Row],[Qty]]</f>
        <v>1.37</v>
      </c>
      <c r="O22">
        <f>N32*BOM[[#This Row],[Qty]]</f>
        <v>5</v>
      </c>
    </row>
    <row r="23" spans="1:16" x14ac:dyDescent="0.3">
      <c r="A23">
        <v>1</v>
      </c>
      <c r="B23" t="s">
        <v>52</v>
      </c>
      <c r="C23" t="s">
        <v>53</v>
      </c>
      <c r="D23" t="s">
        <v>54</v>
      </c>
      <c r="E23" t="s">
        <v>55</v>
      </c>
      <c r="F23" t="s">
        <v>56</v>
      </c>
      <c r="G23" t="s">
        <v>121</v>
      </c>
      <c r="H23" t="s">
        <v>124</v>
      </c>
      <c r="I23" t="s">
        <v>122</v>
      </c>
      <c r="K23" t="s">
        <v>123</v>
      </c>
      <c r="L23" s="3" t="s">
        <v>172</v>
      </c>
      <c r="M23">
        <v>9.2999999999999999E-2</v>
      </c>
      <c r="N23">
        <f>BOM[[#This Row],[Price ea.]]*BOM[[#This Row],[Qty]]</f>
        <v>9.2999999999999999E-2</v>
      </c>
      <c r="O23">
        <f>N32*BOM[[#This Row],[Qty]]</f>
        <v>5</v>
      </c>
    </row>
    <row r="24" spans="1:16" x14ac:dyDescent="0.3">
      <c r="A24">
        <v>1</v>
      </c>
      <c r="B24" t="s">
        <v>57</v>
      </c>
      <c r="C24" t="s">
        <v>57</v>
      </c>
      <c r="D24" t="s">
        <v>58</v>
      </c>
      <c r="E24" t="s">
        <v>59</v>
      </c>
      <c r="F24" t="s">
        <v>129</v>
      </c>
      <c r="G24" t="s">
        <v>128</v>
      </c>
      <c r="H24" t="s">
        <v>126</v>
      </c>
      <c r="I24" t="s">
        <v>125</v>
      </c>
      <c r="L24" s="3" t="s">
        <v>173</v>
      </c>
      <c r="M24">
        <v>7.87</v>
      </c>
      <c r="N24">
        <f>BOM[[#This Row],[Price ea.]]*BOM[[#This Row],[Qty]]</f>
        <v>7.87</v>
      </c>
      <c r="O24">
        <f>N32*BOM[[#This Row],[Qty]]</f>
        <v>5</v>
      </c>
    </row>
    <row r="25" spans="1:16" x14ac:dyDescent="0.3">
      <c r="A25">
        <v>1</v>
      </c>
      <c r="B25" t="s">
        <v>60</v>
      </c>
      <c r="C25" t="s">
        <v>60</v>
      </c>
      <c r="D25" t="s">
        <v>61</v>
      </c>
      <c r="E25" t="s">
        <v>62</v>
      </c>
      <c r="F25" t="s">
        <v>63</v>
      </c>
      <c r="G25" t="s">
        <v>127</v>
      </c>
      <c r="H25" t="s">
        <v>60</v>
      </c>
      <c r="I25" t="s">
        <v>130</v>
      </c>
      <c r="K25" t="s">
        <v>64</v>
      </c>
      <c r="L25" s="3" t="s">
        <v>174</v>
      </c>
      <c r="M25">
        <v>4.72</v>
      </c>
      <c r="N25">
        <f>BOM[[#This Row],[Price ea.]]*BOM[[#This Row],[Qty]]</f>
        <v>4.72</v>
      </c>
      <c r="O25">
        <f>N32*BOM[[#This Row],[Qty]]</f>
        <v>5</v>
      </c>
    </row>
    <row r="26" spans="1:16" x14ac:dyDescent="0.3">
      <c r="A26">
        <v>1</v>
      </c>
      <c r="B26" t="s">
        <v>134</v>
      </c>
      <c r="C26" t="s">
        <v>135</v>
      </c>
      <c r="D26" t="s">
        <v>136</v>
      </c>
      <c r="E26" t="s">
        <v>137</v>
      </c>
      <c r="F26" t="s">
        <v>138</v>
      </c>
      <c r="G26" t="s">
        <v>139</v>
      </c>
      <c r="H26" t="s">
        <v>140</v>
      </c>
      <c r="J26" t="s">
        <v>150</v>
      </c>
      <c r="L26" s="3" t="s">
        <v>175</v>
      </c>
      <c r="M26">
        <v>2.75</v>
      </c>
      <c r="N26">
        <f>BOM[[#This Row],[Price ea.]]*BOM[[#This Row],[Qty]]</f>
        <v>2.75</v>
      </c>
      <c r="O26">
        <f>N32*BOM[[#This Row],[Qty]]</f>
        <v>5</v>
      </c>
    </row>
    <row r="27" spans="1:16" x14ac:dyDescent="0.3">
      <c r="A27">
        <v>1</v>
      </c>
      <c r="B27" t="s">
        <v>65</v>
      </c>
      <c r="C27" t="s">
        <v>65</v>
      </c>
      <c r="D27" t="s">
        <v>65</v>
      </c>
      <c r="E27" t="s">
        <v>147</v>
      </c>
      <c r="F27" t="s">
        <v>66</v>
      </c>
      <c r="G27" t="s">
        <v>132</v>
      </c>
      <c r="H27" t="s">
        <v>133</v>
      </c>
      <c r="K27" t="s">
        <v>131</v>
      </c>
      <c r="L27" s="3" t="s">
        <v>176</v>
      </c>
      <c r="M27" s="9">
        <v>0.69599999999999995</v>
      </c>
      <c r="N27">
        <f>BOM[[#This Row],[Price ea.]]*BOM[[#This Row],[Qty]]</f>
        <v>0.69599999999999995</v>
      </c>
      <c r="O27">
        <f>N32*BOM[[#This Row],[Qty]]</f>
        <v>5</v>
      </c>
      <c r="P27" s="1"/>
    </row>
    <row r="28" spans="1:16" x14ac:dyDescent="0.3">
      <c r="A28">
        <v>1</v>
      </c>
      <c r="B28" t="s">
        <v>210</v>
      </c>
      <c r="C28" t="s">
        <v>211</v>
      </c>
      <c r="D28" t="s">
        <v>205</v>
      </c>
      <c r="E28" t="s">
        <v>212</v>
      </c>
      <c r="F28" t="s">
        <v>80</v>
      </c>
      <c r="G28" t="s">
        <v>213</v>
      </c>
      <c r="H28" t="s">
        <v>214</v>
      </c>
      <c r="I28" t="s">
        <v>215</v>
      </c>
      <c r="L28" s="3" t="s">
        <v>216</v>
      </c>
      <c r="M28">
        <v>0.13</v>
      </c>
      <c r="N28">
        <f>BOM[[#This Row],[Price ea.]]*BOM[[#This Row],[Qty]]</f>
        <v>0.13</v>
      </c>
      <c r="O28" s="7">
        <f>N58*BOM[[#This Row],[Qty]]</f>
        <v>0</v>
      </c>
      <c r="P28" s="1"/>
    </row>
    <row r="29" spans="1:16" x14ac:dyDescent="0.3">
      <c r="A29">
        <v>2</v>
      </c>
      <c r="B29" t="s">
        <v>74</v>
      </c>
      <c r="C29" t="s">
        <v>204</v>
      </c>
      <c r="D29" t="s">
        <v>205</v>
      </c>
      <c r="E29" t="s">
        <v>206</v>
      </c>
      <c r="F29" t="s">
        <v>80</v>
      </c>
      <c r="G29" t="s">
        <v>107</v>
      </c>
      <c r="H29" t="s">
        <v>207</v>
      </c>
      <c r="I29" t="s">
        <v>208</v>
      </c>
      <c r="L29" s="3" t="s">
        <v>209</v>
      </c>
      <c r="M29" s="9">
        <v>0.1</v>
      </c>
      <c r="N29">
        <f>BOM[[#This Row],[Price ea.]]*BOM[[#This Row],[Qty]]</f>
        <v>0.2</v>
      </c>
      <c r="O29" s="7">
        <f>N58*BOM[[#This Row],[Qty]]</f>
        <v>0</v>
      </c>
    </row>
    <row r="30" spans="1:16" ht="15" x14ac:dyDescent="0.3">
      <c r="A30">
        <v>1</v>
      </c>
      <c r="B30" t="s">
        <v>218</v>
      </c>
      <c r="C30" t="s">
        <v>217</v>
      </c>
      <c r="D30" t="s">
        <v>219</v>
      </c>
      <c r="E30" t="s">
        <v>220</v>
      </c>
      <c r="F30" t="s">
        <v>221</v>
      </c>
      <c r="G30" t="s">
        <v>222</v>
      </c>
      <c r="H30" s="8" t="s">
        <v>223</v>
      </c>
      <c r="I30" t="s">
        <v>224</v>
      </c>
      <c r="L30" s="3" t="s">
        <v>225</v>
      </c>
      <c r="M30">
        <v>0.91</v>
      </c>
      <c r="N30">
        <f>BOM[[#This Row],[Price ea.]]*BOM[[#This Row],[Qty]]</f>
        <v>0.91</v>
      </c>
      <c r="O30" s="7">
        <f>N60*BOM[[#This Row],[Qty]]</f>
        <v>0</v>
      </c>
    </row>
    <row r="31" spans="1:16" x14ac:dyDescent="0.3">
      <c r="A31" s="2"/>
      <c r="M31" s="5" t="s">
        <v>177</v>
      </c>
      <c r="N31" s="5">
        <f>SUM(BOM[Price ea. Order])</f>
        <v>27.562999999999999</v>
      </c>
    </row>
    <row r="32" spans="1:16" x14ac:dyDescent="0.3">
      <c r="M32" s="5" t="s">
        <v>180</v>
      </c>
      <c r="N32" s="5">
        <v>5</v>
      </c>
    </row>
    <row r="33" spans="13:14" x14ac:dyDescent="0.3">
      <c r="M33" s="6" t="s">
        <v>181</v>
      </c>
      <c r="N33" s="5">
        <f>N31*N32</f>
        <v>137.815</v>
      </c>
    </row>
  </sheetData>
  <hyperlinks>
    <hyperlink ref="L7" r:id="rId1"/>
    <hyperlink ref="L6" r:id="rId2"/>
    <hyperlink ref="L5" r:id="rId3"/>
    <hyperlink ref="L4" r:id="rId4"/>
    <hyperlink ref="L3" r:id="rId5"/>
    <hyperlink ref="L2" r:id="rId6"/>
    <hyperlink ref="L8" r:id="rId7"/>
    <hyperlink ref="L9" r:id="rId8"/>
    <hyperlink ref="L10" r:id="rId9"/>
    <hyperlink ref="L11" r:id="rId10"/>
    <hyperlink ref="L14" r:id="rId11"/>
    <hyperlink ref="L15" r:id="rId12"/>
    <hyperlink ref="L17" r:id="rId13"/>
    <hyperlink ref="L18" r:id="rId14"/>
    <hyperlink ref="L19" r:id="rId15"/>
    <hyperlink ref="L20" r:id="rId16"/>
    <hyperlink ref="L21" r:id="rId17"/>
    <hyperlink ref="L22" r:id="rId18"/>
    <hyperlink ref="L23" r:id="rId19"/>
    <hyperlink ref="L24" r:id="rId20"/>
    <hyperlink ref="L25" r:id="rId21"/>
    <hyperlink ref="L26" r:id="rId22"/>
    <hyperlink ref="L27" r:id="rId23"/>
  </hyperlinks>
  <pageMargins left="0.7" right="0.7" top="0.75" bottom="0.75" header="0.3" footer="0.3"/>
  <pageSetup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Asa</dc:creator>
  <cp:lastModifiedBy>LGS Innovations</cp:lastModifiedBy>
  <cp:lastPrinted>2015-06-02T21:10:09Z</cp:lastPrinted>
  <dcterms:created xsi:type="dcterms:W3CDTF">2015-06-02T21:18:11Z</dcterms:created>
  <dcterms:modified xsi:type="dcterms:W3CDTF">2015-08-17T17:42:52Z</dcterms:modified>
</cp:coreProperties>
</file>