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5832" windowWidth="23064" windowHeight="5832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O50" i="1" l="1"/>
  <c r="O49" i="1"/>
  <c r="O48" i="1"/>
  <c r="O47" i="1"/>
  <c r="O46" i="1"/>
  <c r="O45" i="1"/>
  <c r="N46" i="1"/>
  <c r="N47" i="1"/>
  <c r="N48" i="1"/>
  <c r="N49" i="1"/>
  <c r="O44" i="1"/>
  <c r="O43" i="1"/>
  <c r="O42" i="1"/>
  <c r="O41" i="1"/>
  <c r="O40" i="1"/>
  <c r="N40" i="1"/>
  <c r="N41" i="1"/>
  <c r="N42" i="1"/>
  <c r="N43" i="1"/>
  <c r="N44" i="1"/>
  <c r="N45" i="1"/>
  <c r="O51" i="1"/>
  <c r="O39" i="1"/>
  <c r="O38" i="1"/>
  <c r="O37" i="1"/>
  <c r="O36" i="1"/>
  <c r="O35" i="1"/>
  <c r="O34" i="1"/>
  <c r="O33" i="1"/>
  <c r="O32" i="1"/>
  <c r="O31" i="1"/>
  <c r="O30" i="1"/>
  <c r="O29" i="1"/>
  <c r="O28" i="1"/>
  <c r="N30" i="1"/>
  <c r="N31" i="1"/>
  <c r="N32" i="1"/>
  <c r="N33" i="1"/>
  <c r="N34" i="1"/>
  <c r="N35" i="1"/>
  <c r="N36" i="1"/>
  <c r="N37" i="1"/>
  <c r="N38" i="1"/>
  <c r="N39" i="1"/>
  <c r="N50" i="1"/>
  <c r="N28" i="1" l="1"/>
  <c r="N29" i="1"/>
  <c r="N51" i="1"/>
  <c r="O27" i="1" l="1"/>
  <c r="O26" i="1"/>
  <c r="O25" i="1"/>
  <c r="O24" i="1"/>
  <c r="O23" i="1"/>
  <c r="O22" i="1"/>
  <c r="O21" i="1"/>
  <c r="O20" i="1"/>
  <c r="O19" i="1"/>
  <c r="O17" i="1"/>
  <c r="O18" i="1"/>
  <c r="O16" i="1"/>
  <c r="O15" i="1"/>
  <c r="O14" i="1"/>
  <c r="O12" i="1"/>
  <c r="O13" i="1"/>
  <c r="O11" i="1"/>
  <c r="O10" i="1"/>
  <c r="O9" i="1"/>
  <c r="O8" i="1"/>
  <c r="O7" i="1"/>
  <c r="O6" i="1"/>
  <c r="O5" i="1"/>
  <c r="O4" i="1"/>
  <c r="O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N52" i="1" l="1"/>
  <c r="N54" i="1" s="1"/>
</calcChain>
</file>

<file path=xl/sharedStrings.xml><?xml version="1.0" encoding="utf-8"?>
<sst xmlns="http://schemas.openxmlformats.org/spreadsheetml/2006/main" count="451" uniqueCount="354">
  <si>
    <t>Qty</t>
  </si>
  <si>
    <t>Value</t>
  </si>
  <si>
    <t>Device</t>
  </si>
  <si>
    <t>Package</t>
  </si>
  <si>
    <t>Parts</t>
  </si>
  <si>
    <t>Description</t>
  </si>
  <si>
    <t>MF</t>
  </si>
  <si>
    <t>MPN</t>
  </si>
  <si>
    <t>R-US_R1210</t>
  </si>
  <si>
    <t>R1210</t>
  </si>
  <si>
    <t>RESISTOR, American symbol</t>
  </si>
  <si>
    <t>0.01uF</t>
  </si>
  <si>
    <t>C-USC0603K</t>
  </si>
  <si>
    <t>C0603K</t>
  </si>
  <si>
    <t>C18</t>
  </si>
  <si>
    <t>0.022uF</t>
  </si>
  <si>
    <t>C-USC0805</t>
  </si>
  <si>
    <t>C0805</t>
  </si>
  <si>
    <t>C23</t>
  </si>
  <si>
    <t>C-USC0402K</t>
  </si>
  <si>
    <t>C0402K</t>
  </si>
  <si>
    <t>R-US_R0402</t>
  </si>
  <si>
    <t>R0402</t>
  </si>
  <si>
    <t>R9</t>
  </si>
  <si>
    <t>10K</t>
  </si>
  <si>
    <t>R-US_R0603</t>
  </si>
  <si>
    <t>R0603</t>
  </si>
  <si>
    <t>12.4K</t>
  </si>
  <si>
    <t>R3</t>
  </si>
  <si>
    <t>12K</t>
  </si>
  <si>
    <t>R2</t>
  </si>
  <si>
    <t>150uF</t>
  </si>
  <si>
    <t>CAP_POLE</t>
  </si>
  <si>
    <t>PANASONIC_E</t>
  </si>
  <si>
    <t>Capacitor Polarized</t>
  </si>
  <si>
    <t>15pF</t>
  </si>
  <si>
    <t>C-USC0402</t>
  </si>
  <si>
    <t>C0402</t>
  </si>
  <si>
    <t>C19, C20, C21, C22</t>
  </si>
  <si>
    <t>1M</t>
  </si>
  <si>
    <t>R14</t>
  </si>
  <si>
    <t>2.0A 120Ohm</t>
  </si>
  <si>
    <t>L-US0603</t>
  </si>
  <si>
    <t>L0603</t>
  </si>
  <si>
    <t>L1, L2</t>
  </si>
  <si>
    <t>25MHz</t>
  </si>
  <si>
    <t>CRYSTAL-GROUNDED</t>
  </si>
  <si>
    <t>CRYSTAL-SMD-5X3</t>
  </si>
  <si>
    <t>U$1</t>
  </si>
  <si>
    <t>R11, R12, R13</t>
  </si>
  <si>
    <t>33pF</t>
  </si>
  <si>
    <t>C24, C25</t>
  </si>
  <si>
    <t>C17</t>
  </si>
  <si>
    <t>R5, R6, R7, R8</t>
  </si>
  <si>
    <t>EDISON_CONNECTOR_FULLHEADER</t>
  </si>
  <si>
    <t>DF40C-70DP-0.4(51)</t>
  </si>
  <si>
    <t>U4</t>
  </si>
  <si>
    <t>EDISON_CONNECTOR_FULLMOUNTING_HOLES</t>
  </si>
  <si>
    <t>U1</t>
  </si>
  <si>
    <t>Green LED</t>
  </si>
  <si>
    <t>LEDCHIP-LED0805</t>
  </si>
  <si>
    <t>CHIP-LED0805</t>
  </si>
  <si>
    <t>LED1</t>
  </si>
  <si>
    <t>LED</t>
  </si>
  <si>
    <t>X1</t>
  </si>
  <si>
    <t>LAN9512-JZX</t>
  </si>
  <si>
    <t>QFN50P900X900X100-65N</t>
  </si>
  <si>
    <t>U2</t>
  </si>
  <si>
    <t>IC, USB2 - ENET CNTRL 2-PORT HUB, 64VQFN</t>
  </si>
  <si>
    <t>66W1988</t>
  </si>
  <si>
    <t>USB-A-S</t>
  </si>
  <si>
    <t>USB Connectors</t>
  </si>
  <si>
    <t>Newark Part Number</t>
  </si>
  <si>
    <t>EEH-ZC1V151P</t>
  </si>
  <si>
    <t>91T4915</t>
  </si>
  <si>
    <t>Panasonic</t>
  </si>
  <si>
    <t>Vishay</t>
  </si>
  <si>
    <t>Multicomp</t>
  </si>
  <si>
    <t>72M6870</t>
  </si>
  <si>
    <t>CRCW12100000Z0EA</t>
  </si>
  <si>
    <t>0.1uF</t>
  </si>
  <si>
    <t>1uF</t>
  </si>
  <si>
    <t>10 Ohm</t>
  </si>
  <si>
    <t>330 Ohm</t>
  </si>
  <si>
    <t>4.7uF</t>
  </si>
  <si>
    <t>49.9 Ohm</t>
  </si>
  <si>
    <t>0 Ohm</t>
  </si>
  <si>
    <t>CAPACITOR</t>
  </si>
  <si>
    <t>AVX</t>
  </si>
  <si>
    <t>36K3729</t>
  </si>
  <si>
    <t>06035C103KAT2A</t>
  </si>
  <si>
    <t>35K2132</t>
  </si>
  <si>
    <t>08055C223KAT2A</t>
  </si>
  <si>
    <t>96M1117</t>
  </si>
  <si>
    <t>0402ZD104KAT2A</t>
  </si>
  <si>
    <t>06M4041</t>
  </si>
  <si>
    <t>0402ZD105KAT2A</t>
  </si>
  <si>
    <t>RESISTOR</t>
  </si>
  <si>
    <t>96M1134</t>
  </si>
  <si>
    <t>04025A150JAT2A</t>
  </si>
  <si>
    <t>96M1150</t>
  </si>
  <si>
    <t>04025A330JAT2A</t>
  </si>
  <si>
    <t>96M1295</t>
  </si>
  <si>
    <t>06036D475KAT2A</t>
  </si>
  <si>
    <t>58K4201</t>
  </si>
  <si>
    <t>MC00625W0402110R</t>
  </si>
  <si>
    <t>94W4696</t>
  </si>
  <si>
    <t>MC0063W0603112K4</t>
  </si>
  <si>
    <t>79M5909</t>
  </si>
  <si>
    <t>MC0603SAF1202T5E</t>
  </si>
  <si>
    <t>58K4211</t>
  </si>
  <si>
    <t>MC00625W040211M</t>
  </si>
  <si>
    <t>MC00625W04021330R</t>
  </si>
  <si>
    <t>79M5889</t>
  </si>
  <si>
    <t>MC0402WGF499JTCE</t>
  </si>
  <si>
    <t>Ferrite Bead</t>
  </si>
  <si>
    <t>Murata</t>
  </si>
  <si>
    <t>73M9109</t>
  </si>
  <si>
    <t>BLM18PG121SN1D</t>
  </si>
  <si>
    <t>25MHz Crystal</t>
  </si>
  <si>
    <t>Abracon</t>
  </si>
  <si>
    <t>13J1745</t>
  </si>
  <si>
    <t>ABM3B-25.000MHZ-B2-T</t>
  </si>
  <si>
    <t>Hirose</t>
  </si>
  <si>
    <t>DF40C(2.0)-70DS-0.4V(51)</t>
  </si>
  <si>
    <t>68X2583</t>
  </si>
  <si>
    <t>58K4323</t>
  </si>
  <si>
    <t>Hirose Socket (Female)</t>
  </si>
  <si>
    <t>Edison Plug (Male)</t>
  </si>
  <si>
    <t>Digikey Part Number</t>
  </si>
  <si>
    <t>DF40C-70DP-0.4V(51)</t>
  </si>
  <si>
    <t>H11630CT-ND</t>
  </si>
  <si>
    <t>H11908CT-ND</t>
  </si>
  <si>
    <t>Lite-On</t>
  </si>
  <si>
    <t>160-1179-1-ND</t>
  </si>
  <si>
    <t>09J9138</t>
  </si>
  <si>
    <t>LTST-C170GKT/SML-LX0805SGC-TR</t>
  </si>
  <si>
    <t>Microchip/SMSC</t>
  </si>
  <si>
    <t>638-1086-ND</t>
  </si>
  <si>
    <t>31M6798</t>
  </si>
  <si>
    <t>FCI</t>
  </si>
  <si>
    <t>87583-2010BLF</t>
  </si>
  <si>
    <t>MAX4495AAUT</t>
  </si>
  <si>
    <t>MAX4995</t>
  </si>
  <si>
    <t>SOT23</t>
  </si>
  <si>
    <t>U3</t>
  </si>
  <si>
    <t>IC, Current-limited USB control switch</t>
  </si>
  <si>
    <t>Maxim</t>
  </si>
  <si>
    <t>MAX4995A</t>
  </si>
  <si>
    <t>C26</t>
  </si>
  <si>
    <t>C13, C27</t>
  </si>
  <si>
    <t>R-US_R0</t>
  </si>
  <si>
    <t>R15</t>
  </si>
  <si>
    <t>56K</t>
  </si>
  <si>
    <t>JP2,</t>
  </si>
  <si>
    <t>Mouser Part Number</t>
  </si>
  <si>
    <t>700-MAX4995AAUTT</t>
  </si>
  <si>
    <t>URL</t>
  </si>
  <si>
    <t>Price ea.</t>
  </si>
  <si>
    <t>http://www.newark.com/vishay-dale/crcw12100000z0ea/resistor-chip-jumper-zero-ohm/dp/72M6870?ost=72M6870</t>
  </si>
  <si>
    <t>http://www.newark.com/avx/06035c103kat2a/ceramic-capacitor-0-01uf-50v-x7r/dp/36K3729?ost=36K3729</t>
  </si>
  <si>
    <t>http://www.newark.com/avx/08055c223kat2a/ceramic-capacitor-0-022uf-50v/dp/35K2132?ost=35K2132</t>
  </si>
  <si>
    <t>http://www.newark.com/avx/0402zd104kat2a/ceramic-capacitor-0-1uf-10v-x5r/dp/96M1117?ost=96M1117</t>
  </si>
  <si>
    <t>http://www.newark.com/avx/0402zd105kat2a/ceramic-capacitor-1uf-10v-x5r/dp/06M4041?ost=06M4041</t>
  </si>
  <si>
    <t>http://www.newark.com/multicomp/mc00625w0402110r/resistor-10r-0-063w-1-0402/dp/58K4201?ost=58K4201</t>
  </si>
  <si>
    <t>86T3506</t>
  </si>
  <si>
    <t>MCMR06X1002FTL</t>
  </si>
  <si>
    <t>http://www.newark.com/multicomp/mcmr06x1002ftl/resistor-ceramic-10k-0-1w-1/dp/86T3506</t>
  </si>
  <si>
    <t>http://www.newark.com/multicomp/mc0063w0603112k4/resistor-12k4-0-063w-1-0603/dp/94W4696?ost=94W4696</t>
  </si>
  <si>
    <t>http://www.newark.com/multicomp/mc0603saf1202t5e/thick-film-resistor-12kohm-100mw/dp/79M5909?ost=79M5909</t>
  </si>
  <si>
    <t>http://www.newark.com/panasonic-electronic-components/eeh-zc1v151p/aluminum-electrolytic-capacitor/dp/91T4915?ost=91T4915</t>
  </si>
  <si>
    <t>http://www.newark.com/avx/04025a150jat2a/ceramic-capacitor-15pf-50v-c0g/dp/96M1134?ost=96M1134</t>
  </si>
  <si>
    <t>http://www.newark.com/multicomp/mc00625w040211m/resistor-1m-0-063w-1-0402/dp/58K4211?ost=58K4211</t>
  </si>
  <si>
    <t>http://www.newark.com/murata/blm18pg121sn1d/ferrite-bead-120-ohm-2a-0603/dp/73M9109?ost=73M9109</t>
  </si>
  <si>
    <t>http://www.newark.com/abracon/abm3b-25-000mhz-b2-t/crystal-25mhz-18pf-5-x-3-2mm/dp/13J1745?ost=13J1745</t>
  </si>
  <si>
    <t>http://www.newark.com/multicomp/mc00625w04021330r/resistor-330r-0-063w-1-0402/dp/58K4323?ost=58K4323</t>
  </si>
  <si>
    <t>http://www.newark.com/avx/04025a330jat2a/ceramic-capacitor-33pf-50v-c0g/dp/96M1150?ost=96M1150</t>
  </si>
  <si>
    <t>http://www.newark.com/avx/06036d475kat2a/ceramic-capacitor-4-7uf-6-3v-x5r/dp/96M1295?ost=96M1295</t>
  </si>
  <si>
    <t>http://www.newark.com/multicomp/mc0402wgf499jtce/thick-film-resistor-49-9-ohm-63mw/dp/79M5889?ost=79M5889</t>
  </si>
  <si>
    <t>http://www.digikey.com/product-search/en?KeyWords=H11630CT-ND&amp;WT.z_header=search_go</t>
  </si>
  <si>
    <t>http://www.digikey.com/product-search/en?KeyWords=H11908CT-ND&amp;WT.z_header=search_go</t>
  </si>
  <si>
    <t>http://www.newark.com/lumex/sml-lx0805sgc-tr/led-green-1-25mm-x-1-4mm-15mcd/dp/09J9138?ost=09J9138</t>
  </si>
  <si>
    <t>http://www.newark.com/microchip/lan9512-jzx/usb-hub-ethernet-controller-100mbps/dp/69W9521?ost=66W1988&amp;rpsku=66W1988</t>
  </si>
  <si>
    <t>http://www.mouser.com/ProductDetail/Maxim-Integrated/MAX4995AAUT+T/?qs=%2fha2pyFaduhSMe2qdQb6iOxZF3Hc4rE6tANG4LQrENv6a72d3RT0UA%3d%3d</t>
  </si>
  <si>
    <t>http://www.newark.com/fci/87583-2010blf/usb-2-0-type-a-recetpacle-smt/dp/31M6798?ost=31M6798</t>
  </si>
  <si>
    <t xml:space="preserve">Price Ea. Order: </t>
  </si>
  <si>
    <t>Price ea. Order</t>
  </si>
  <si>
    <t>Final order qty</t>
  </si>
  <si>
    <t># of Orders:</t>
  </si>
  <si>
    <t>Final Order Cost:</t>
  </si>
  <si>
    <t>R1, R4, R17</t>
  </si>
  <si>
    <t>http://www.newark.com/panasonic-electronic-components/erj-p03f5602v/thick-film-resistor-56kohm-1-0603/dp/05X8647</t>
  </si>
  <si>
    <t>05X8647</t>
  </si>
  <si>
    <t> ERJ-P03F5602V</t>
  </si>
  <si>
    <t>RB1-125BHQ1A</t>
  </si>
  <si>
    <t>UDE</t>
  </si>
  <si>
    <t>RJ45 1X1 Tab Down PoE</t>
  </si>
  <si>
    <t>http://www.ceviconn.com/engl/rj45-connectors/single-row</t>
  </si>
  <si>
    <t>AG9805MT</t>
  </si>
  <si>
    <t>AG9800_SMT</t>
  </si>
  <si>
    <t>PoE Module</t>
  </si>
  <si>
    <t>Silvertel</t>
  </si>
  <si>
    <t>http://www.semiconductorstore.com/cart/pc/viewPrd.asp?idproduct=50425</t>
  </si>
  <si>
    <t>470uF</t>
  </si>
  <si>
    <t>F12CAP</t>
  </si>
  <si>
    <t>16VPE470M</t>
  </si>
  <si>
    <t>C32</t>
  </si>
  <si>
    <t>16SVPE470M</t>
  </si>
  <si>
    <t>P16477CT-ND</t>
  </si>
  <si>
    <t>http://www.digikey.com/product-detail/en/16SVPE470M/P16477CT-ND/4204272</t>
  </si>
  <si>
    <t>R10, R21, R28</t>
  </si>
  <si>
    <t>C1, C2, C3, C4, C5, C6, C7, C8, C9, C10, C11, C12, C14, C15, C16, C28, C29, C30, C36, C37</t>
  </si>
  <si>
    <t>10uF</t>
  </si>
  <si>
    <t>1206-CAP</t>
  </si>
  <si>
    <t>C31</t>
  </si>
  <si>
    <t>Samsung</t>
  </si>
  <si>
    <t>CL31F106ZOHNNNE</t>
  </si>
  <si>
    <t>1276-1312-1-ND</t>
  </si>
  <si>
    <t>http://www.digikey.com/product-detail/en/CL31F106ZOHNNNE/1276-1312-1-ND/3889398</t>
  </si>
  <si>
    <t>22uF</t>
  </si>
  <si>
    <t>0603-CAP</t>
  </si>
  <si>
    <t>C33, C34</t>
  </si>
  <si>
    <t>GRM188R60G226MEA0D</t>
  </si>
  <si>
    <t>490-5526-1-ND</t>
  </si>
  <si>
    <t>http://www.digikey.com/product-detail/en/GRM188R60G226MEA0D/490-5526-1-ND/2334922</t>
  </si>
  <si>
    <t>CL10C470JB8NNNC</t>
  </si>
  <si>
    <t>1276-1037-1-ND</t>
  </si>
  <si>
    <t>http://www.digikey.com/product-detail/en/CL10C470JB8NNNC/1276-1037-1-ND/3889123</t>
  </si>
  <si>
    <t>47pF</t>
  </si>
  <si>
    <t>C35, C38, C39</t>
  </si>
  <si>
    <t>680K</t>
  </si>
  <si>
    <t>RESISTOR0402 (RESISTOR)</t>
  </si>
  <si>
    <t>0402-RES</t>
  </si>
  <si>
    <t>R16</t>
  </si>
  <si>
    <t>Yageo</t>
  </si>
  <si>
    <t>RC0402JR-07680KL</t>
  </si>
  <si>
    <t>311-680KJRCT-ND</t>
  </si>
  <si>
    <t>http://www.digikey.com/product-detail/en/RC0402JR-07680KL/311-680KJRCT-ND/729448</t>
  </si>
  <si>
    <t>R18</t>
  </si>
  <si>
    <t>120K</t>
  </si>
  <si>
    <t>311-120KJRCT-ND</t>
  </si>
  <si>
    <t>RC0402JR-07120KL</t>
  </si>
  <si>
    <t>http://www.digikey.com/product-detail/en/RC0402JR-07120KL/311-120KJRCT-ND/729368</t>
  </si>
  <si>
    <t>1K</t>
  </si>
  <si>
    <t>1KOHM-1/10W-1%(0603)</t>
  </si>
  <si>
    <t>0603-RES</t>
  </si>
  <si>
    <t>R19</t>
  </si>
  <si>
    <t>PHP01206E20R0BST5</t>
  </si>
  <si>
    <t>PHP20.0ACT-ND</t>
  </si>
  <si>
    <t>http://www.digikey.com/product-detail/en/PHP01206E20R0BST5/PHP20.0ACT-ND/2508155</t>
  </si>
  <si>
    <t>RC0603JR-071KL</t>
  </si>
  <si>
    <t>311-1.0KGRCT-ND</t>
  </si>
  <si>
    <t>http://www.digikey.com/product-detail/en/RC0603JR-071KL/311-1.0KGRCT-ND/729624</t>
  </si>
  <si>
    <t>R-US_R1206 (R-US_)</t>
  </si>
  <si>
    <t>R1206</t>
  </si>
  <si>
    <t>R20</t>
  </si>
  <si>
    <t>R-US_R0402 (R-US_)</t>
  </si>
  <si>
    <t>27 Ohm</t>
  </si>
  <si>
    <t>20 Ohm (1W)</t>
  </si>
  <si>
    <t>R22, R23</t>
  </si>
  <si>
    <t>ERJ-2RKF27R0X</t>
  </si>
  <si>
    <t>P27.0LCT-ND</t>
  </si>
  <si>
    <t>http://www.digikey.com/product-detail/en/ERJ-2RKF27R0X/P27.0LCT-ND/1746665</t>
  </si>
  <si>
    <t>100 Ohm</t>
  </si>
  <si>
    <t>R24, R25</t>
  </si>
  <si>
    <t>ERJ-2RKF1000X</t>
  </si>
  <si>
    <t>P100LCT-ND</t>
  </si>
  <si>
    <t>http://www.digikey.com/product-detail/en/ERJ-2RKF1000X/P100LCT-ND/194126</t>
  </si>
  <si>
    <t>http://www.digikey.com/product-detail/en/ERJ-2RKF1001X/P1.00KLCT-ND/97341</t>
  </si>
  <si>
    <t>R26, R27</t>
  </si>
  <si>
    <t>ERJ-2RKF1001X</t>
  </si>
  <si>
    <t>P1.00KLCT-ND</t>
  </si>
  <si>
    <t>http://www.digikey.com/product-detail/en/LQM32PN1R0MG0L/490-10767-1-ND/5251332</t>
  </si>
  <si>
    <t>1.0uH</t>
  </si>
  <si>
    <t>INDUCTOR1210 (INDUCTOR)</t>
  </si>
  <si>
    <t>L3</t>
  </si>
  <si>
    <t>INDUCTOR</t>
  </si>
  <si>
    <t>LQM32PN1R0MG0L</t>
  </si>
  <si>
    <t>490-10767-1-ND</t>
  </si>
  <si>
    <t>http://www.digikey.com/product-detail/en/LTST-C191TBKT/160-1647-1-ND/573587</t>
  </si>
  <si>
    <t>BLUE</t>
  </si>
  <si>
    <t>LED-BLUE0603 (LED-BLUE)</t>
  </si>
  <si>
    <t>LED-0603</t>
  </si>
  <si>
    <t>D2</t>
  </si>
  <si>
    <t>LTST-C191TBKT</t>
  </si>
  <si>
    <t>160-1647-1-ND</t>
  </si>
  <si>
    <t>http://www.digikey.com/product-detail/en/LTST-C191KRKT/160-1447-1-ND/386836</t>
  </si>
  <si>
    <t>RED</t>
  </si>
  <si>
    <t>LED-RED0603 (LED-RED)</t>
  </si>
  <si>
    <t>D3</t>
  </si>
  <si>
    <t>LTST-C191KRKT</t>
  </si>
  <si>
    <t>160-1447-1-ND</t>
  </si>
  <si>
    <t>http://www.digikey.com/product-detail/en/LTST-C191KSKT/160-1448-1-ND/386838</t>
  </si>
  <si>
    <t>YELLOW</t>
  </si>
  <si>
    <t>LED-YELLOW0603 (LED-YELLOW)</t>
  </si>
  <si>
    <t>D4</t>
  </si>
  <si>
    <t>LTST-C191KSKT</t>
  </si>
  <si>
    <t>160-1448-1-ND</t>
  </si>
  <si>
    <t>http://www.digikey.com/product-detail/en/VS-MBRA140TRPBF/VS-MBRA140TRPBFCT-ND/2687965</t>
  </si>
  <si>
    <t>MBRA140</t>
  </si>
  <si>
    <t>DIODE-SCHOTTKY-MBRA140 (DIODE-SCHOTTKY)</t>
  </si>
  <si>
    <t>SMA-DIODE</t>
  </si>
  <si>
    <t>D5</t>
  </si>
  <si>
    <t>Diode</t>
  </si>
  <si>
    <t>VS-MBRA140TRPBF</t>
  </si>
  <si>
    <t>VS-MBRA140TRPBFCT-ND</t>
  </si>
  <si>
    <t>http://www.digikey.com/product-detail/en/SMAJ58A/SMAJ58ALFCT-ND/762522?WT.srch=1&amp;mkwid=se94TnqKN&amp;pcrid=62954153235&amp;pkw=_cat:circuit+protection&amp;pmt=b&amp;pdv=c</t>
  </si>
  <si>
    <t>TVSSMA (TVS)</t>
  </si>
  <si>
    <t>D1</t>
  </si>
  <si>
    <t>Transorb Diode</t>
  </si>
  <si>
    <t>Littelfuse</t>
  </si>
  <si>
    <t>SMAJ58A</t>
  </si>
  <si>
    <t>SMAJ58ALFCT-ND</t>
  </si>
  <si>
    <t>http://www.digikey.com/product-detail/en/DF1510S-E3%2F77/DF1510S-E3%2F77GICT-ND/3711737</t>
  </si>
  <si>
    <t>DF1510S</t>
  </si>
  <si>
    <t>DFS</t>
  </si>
  <si>
    <t>B1, B2</t>
  </si>
  <si>
    <t xml:space="preserve">Bridge Rectifier </t>
  </si>
  <si>
    <t>DF1510S-E3/77</t>
  </si>
  <si>
    <t>DF1510S-E3/77GICT-ND</t>
  </si>
  <si>
    <t>USB_MICROB_PLUGCONN-11752 (USB_MICROB_PLUG</t>
  </si>
  <si>
    <t>USB-B-MICRO-SMD_V03</t>
  </si>
  <si>
    <t>JP1</t>
  </si>
  <si>
    <t>USB MicroB</t>
  </si>
  <si>
    <t>PRT-08533</t>
  </si>
  <si>
    <t>https://www.sparkfun.com/products/8533</t>
  </si>
  <si>
    <t xml:space="preserve">USD-SOCKETNEW (USD-SOCKET) </t>
  </si>
  <si>
    <t>MICRO-SD-SOCKET-PP</t>
  </si>
  <si>
    <t>U5</t>
  </si>
  <si>
    <t>Micro SD socket</t>
  </si>
  <si>
    <t>https://www.sparkfun.com/products/127</t>
  </si>
  <si>
    <t>PRT-00127</t>
  </si>
  <si>
    <t>U7</t>
  </si>
  <si>
    <t>TPS62065</t>
  </si>
  <si>
    <t>WSON-8-PAD</t>
  </si>
  <si>
    <t>Level Shifter</t>
  </si>
  <si>
    <t>Texas Instruments</t>
  </si>
  <si>
    <t xml:space="preserve">TXB0108 </t>
  </si>
  <si>
    <t>UFDFN-20</t>
  </si>
  <si>
    <t>U6</t>
  </si>
  <si>
    <t>http://shop.clickandbuild.com/cnb/shop/ftdichip?productID=326&amp;op=catalogue-product_info-null&amp;prodCategoryID=152</t>
  </si>
  <si>
    <t>FT231XS-U</t>
  </si>
  <si>
    <t>FT231XS (FT231X)</t>
  </si>
  <si>
    <t>SSOP20_L</t>
  </si>
  <si>
    <t>U8</t>
  </si>
  <si>
    <t>FTDI Chip</t>
  </si>
  <si>
    <t>FTDI</t>
  </si>
  <si>
    <t>FT231XS</t>
  </si>
  <si>
    <t>TXB0108DQSR</t>
  </si>
  <si>
    <t>296-27217-1-ND</t>
  </si>
  <si>
    <t>http://www.digikey.com/product-detail/en/TXB0108DQSR/296-27217-1-ND/2260595</t>
  </si>
  <si>
    <t>TPS62065DSGR</t>
  </si>
  <si>
    <t>296-39441-1-ND</t>
  </si>
  <si>
    <t>http://www.digikey.com/product-detail/en/TPS62065DSGR/296-39441-1-ND/5143389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</si>
</sst>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  <font>
      <sz val="11"/>
      <color rgb="FF33333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42"/>
    <xf numFmtId="0" fontId="20" fillId="0" borderId="0" xfId="0" applyFont="1"/>
    <xf numFmtId="0" fontId="10" fillId="6" borderId="5" xfId="10"/>
    <xf numFmtId="0" fontId="10" fillId="6" borderId="5" xfId="10" applyFont="1"/>
    <xf numFmtId="0" fontId="0" fillId="0" borderId="0" xfId="0" applyNumberFormat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BOM" displayName="BOM" ref="A1:O51" totalsRowShown="0">
  <autoFilter ref="A1:O51"/>
  <tableColumns count="15">
    <tableColumn id="1" name="Qty"/>
    <tableColumn id="2" name="Value"/>
    <tableColumn id="3" name="Device"/>
    <tableColumn id="4" name="Package"/>
    <tableColumn id="5" name="Parts"/>
    <tableColumn id="6" name="Description"/>
    <tableColumn id="7" name="MF"/>
    <tableColumn id="8" name="MPN"/>
    <tableColumn id="9" name="Digikey Part Number"/>
    <tableColumn id="11" name="Mouser Part Number"/>
    <tableColumn id="10" name="Newark Part Number"/>
    <tableColumn id="13" name="URL"/>
    <tableColumn id="15" name="Price ea." dataCellStyle="Hyperlink"/>
    <tableColumn id="12" name="Price ea. Order">
      <calculatedColumnFormula>BOM[[#This Row],[Price ea.]]*BOM[[#This Row],[Qty]]</calculatedColumnFormula>
    </tableColumn>
    <tableColumn id="16" name="Final order qty" dataDxfId="0">
      <calculatedColumnFormula>N53*BOM[[#This Row],[Qty]]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multicomp/mc0063w0603112k4/resistor-12k4-0-063w-1-0603/dp/94W4696?ost=94W4696" TargetMode="External"/><Relationship Id="rId13" Type="http://schemas.openxmlformats.org/officeDocument/2006/relationships/hyperlink" Target="http://www.newark.com/multicomp/mc00625w040211m/resistor-1m-0-063w-1-0402/dp/58K4211?ost=58K4211" TargetMode="External"/><Relationship Id="rId18" Type="http://schemas.openxmlformats.org/officeDocument/2006/relationships/hyperlink" Target="http://www.newark.com/avx/06036d475kat2a/ceramic-capacitor-4-7uf-6-3v-x5r/dp/96M1295?ost=96M1295" TargetMode="External"/><Relationship Id="rId26" Type="http://schemas.openxmlformats.org/officeDocument/2006/relationships/hyperlink" Target="http://www.digikey.com/product-detail/en/LQM32PN1R0MG0L/490-10767-1-ND/5251332" TargetMode="External"/><Relationship Id="rId3" Type="http://schemas.openxmlformats.org/officeDocument/2006/relationships/hyperlink" Target="http://www.newark.com/avx/0402zd104kat2a/ceramic-capacitor-0-1uf-10v-x5r/dp/96M1117?ost=96M1117" TargetMode="External"/><Relationship Id="rId21" Type="http://schemas.openxmlformats.org/officeDocument/2006/relationships/hyperlink" Target="http://www.digikey.com/product-search/en?KeyWords=H11908CT-ND&amp;WT.z_header=search_go" TargetMode="External"/><Relationship Id="rId7" Type="http://schemas.openxmlformats.org/officeDocument/2006/relationships/hyperlink" Target="http://www.newark.com/multicomp/mcmr06x1002ftl/resistor-ceramic-10k-0-1w-1/dp/86T3506" TargetMode="External"/><Relationship Id="rId12" Type="http://schemas.openxmlformats.org/officeDocument/2006/relationships/hyperlink" Target="http://www.newark.com/avx/04025a150jat2a/ceramic-capacitor-15pf-50v-c0g/dp/96M1134?ost=96M1134" TargetMode="External"/><Relationship Id="rId17" Type="http://schemas.openxmlformats.org/officeDocument/2006/relationships/hyperlink" Target="http://www.newark.com/avx/04025a330jat2a/ceramic-capacitor-33pf-50v-c0g/dp/96M1150?ost=96M1150" TargetMode="External"/><Relationship Id="rId25" Type="http://schemas.openxmlformats.org/officeDocument/2006/relationships/hyperlink" Target="http://www.newark.com/fci/87583-2010blf/usb-2-0-type-a-recetpacle-smt/dp/31M6798?ost=31M6798" TargetMode="External"/><Relationship Id="rId2" Type="http://schemas.openxmlformats.org/officeDocument/2006/relationships/hyperlink" Target="http://www.newark.com/avx/0402zd105kat2a/ceramic-capacitor-1uf-10v-x5r/dp/06M4041?ost=06M4041" TargetMode="External"/><Relationship Id="rId16" Type="http://schemas.openxmlformats.org/officeDocument/2006/relationships/hyperlink" Target="http://www.newark.com/multicomp/mc00625w04021330r/resistor-330r-0-063w-1-0402/dp/58K4323?ost=58K4323" TargetMode="External"/><Relationship Id="rId20" Type="http://schemas.openxmlformats.org/officeDocument/2006/relationships/hyperlink" Target="http://www.digikey.com/product-search/en?KeyWords=H11630CT-ND&amp;WT.z_header=search_go" TargetMode="External"/><Relationship Id="rId1" Type="http://schemas.openxmlformats.org/officeDocument/2006/relationships/hyperlink" Target="http://www.newark.com/multicomp/mc00625w0402110r/resistor-10r-0-063w-1-0402/dp/58K4201?ost=58K4201" TargetMode="External"/><Relationship Id="rId6" Type="http://schemas.openxmlformats.org/officeDocument/2006/relationships/hyperlink" Target="http://www.newark.com/vishay-dale/crcw12100000z0ea/resistor-chip-jumper-zero-ohm/dp/72M6870?ost=72M6870" TargetMode="External"/><Relationship Id="rId11" Type="http://schemas.openxmlformats.org/officeDocument/2006/relationships/hyperlink" Target="http://www.newark.com/panasonic-electronic-components/eeh-zc1v151p/aluminum-electrolytic-capacitor/dp/91T4915?ost=91T4915" TargetMode="External"/><Relationship Id="rId24" Type="http://schemas.openxmlformats.org/officeDocument/2006/relationships/hyperlink" Target="http://www.mouser.com/ProductDetail/Maxim-Integrated/MAX4995AAUT+T/?qs=%2fha2pyFaduhSMe2qdQb6iOxZF3Hc4rE6tANG4LQrENv6a72d3RT0UA%3d%3d" TargetMode="External"/><Relationship Id="rId5" Type="http://schemas.openxmlformats.org/officeDocument/2006/relationships/hyperlink" Target="http://www.newark.com/avx/06035c103kat2a/ceramic-capacitor-0-01uf-50v-x7r/dp/36K3729?ost=36K3729" TargetMode="External"/><Relationship Id="rId15" Type="http://schemas.openxmlformats.org/officeDocument/2006/relationships/hyperlink" Target="http://www.newark.com/abracon/abm3b-25-000mhz-b2-t/crystal-25mhz-18pf-5-x-3-2mm/dp/13J1745?ost=13J1745" TargetMode="External"/><Relationship Id="rId23" Type="http://schemas.openxmlformats.org/officeDocument/2006/relationships/hyperlink" Target="http://www.newark.com/microchip/lan9512-jzx/usb-hub-ethernet-controller-100mbps/dp/69W9521?ost=66W1988&amp;rpsku=66W1988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://www.newark.com/multicomp/mc0603saf1202t5e/thick-film-resistor-12kohm-100mw/dp/79M5909?ost=79M5909" TargetMode="External"/><Relationship Id="rId19" Type="http://schemas.openxmlformats.org/officeDocument/2006/relationships/hyperlink" Target="http://www.newark.com/multicomp/mc0402wgf499jtce/thick-film-resistor-49-9-ohm-63mw/dp/79M5889?ost=79M5889" TargetMode="External"/><Relationship Id="rId4" Type="http://schemas.openxmlformats.org/officeDocument/2006/relationships/hyperlink" Target="http://www.newark.com/avx/08055c223kat2a/ceramic-capacitor-0-022uf-50v/dp/35K2132?ost=35K2132" TargetMode="External"/><Relationship Id="rId9" Type="http://schemas.openxmlformats.org/officeDocument/2006/relationships/hyperlink" Target="http://www.newark.com/panasonic-electronic-components/erj-p03f5602v/thick-film-resistor-56kohm-1-0603/dp/05X8647" TargetMode="External"/><Relationship Id="rId14" Type="http://schemas.openxmlformats.org/officeDocument/2006/relationships/hyperlink" Target="http://www.newark.com/murata/blm18pg121sn1d/ferrite-bead-120-ohm-2a-0603/dp/73M9109?ost=73M9109" TargetMode="External"/><Relationship Id="rId22" Type="http://schemas.openxmlformats.org/officeDocument/2006/relationships/hyperlink" Target="http://www.newark.com/lumex/sml-lx0805sgc-tr/led-green-1-25mm-x-1-4mm-15mcd/dp/09J9138?ost=09J9138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4"/>
  <sheetViews>
    <sheetView tabSelected="1" zoomScaleNormal="100" workbookViewId="0">
      <selection activeCell="G55" sqref="G55"/>
    </sheetView>
  </sheetViews>
  <sheetFormatPr defaultRowHeight="14.4" x14ac:dyDescent="0.3"/>
  <cols>
    <col min="1" max="1" width="17.109375" customWidth="1"/>
    <col min="2" max="2" width="14.44140625" customWidth="1"/>
    <col min="3" max="3" width="17.109375" customWidth="1"/>
    <col min="4" max="4" width="28.88671875" customWidth="1"/>
    <col min="5" max="5" width="29.109375" customWidth="1"/>
    <col min="6" max="6" width="19.88671875" customWidth="1"/>
    <col min="7" max="7" width="14.33203125" customWidth="1"/>
    <col min="8" max="8" width="24.88671875" customWidth="1"/>
    <col min="9" max="9" width="23.88671875" customWidth="1"/>
    <col min="10" max="10" width="21.109375" customWidth="1"/>
    <col min="11" max="11" width="27.5546875" customWidth="1"/>
    <col min="12" max="13" width="17.5546875" customWidth="1"/>
    <col min="14" max="15" width="19.88671875" customWidth="1"/>
  </cols>
  <sheetData>
    <row r="1" spans="1:15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129</v>
      </c>
      <c r="J1" t="s">
        <v>155</v>
      </c>
      <c r="K1" t="s">
        <v>72</v>
      </c>
      <c r="L1" t="s">
        <v>157</v>
      </c>
      <c r="M1" t="s">
        <v>158</v>
      </c>
      <c r="N1" t="s">
        <v>186</v>
      </c>
      <c r="O1" t="s">
        <v>187</v>
      </c>
    </row>
    <row r="2" spans="1:15" ht="15" x14ac:dyDescent="0.25">
      <c r="A2">
        <v>3</v>
      </c>
      <c r="B2" t="s">
        <v>86</v>
      </c>
      <c r="C2" t="s">
        <v>8</v>
      </c>
      <c r="D2" t="s">
        <v>9</v>
      </c>
      <c r="E2" t="s">
        <v>210</v>
      </c>
      <c r="F2" t="s">
        <v>10</v>
      </c>
      <c r="G2" t="s">
        <v>76</v>
      </c>
      <c r="H2" t="s">
        <v>79</v>
      </c>
      <c r="K2" t="s">
        <v>78</v>
      </c>
      <c r="L2" s="3" t="s">
        <v>159</v>
      </c>
      <c r="M2">
        <v>0.248</v>
      </c>
      <c r="N2">
        <f>BOM[[#This Row],[Price ea.]]*BOM[[#This Row],[Qty]]</f>
        <v>0.74399999999999999</v>
      </c>
      <c r="O2">
        <f>N53*BOM[[#This Row],[Qty]]</f>
        <v>15</v>
      </c>
    </row>
    <row r="3" spans="1:15" ht="15" x14ac:dyDescent="0.25">
      <c r="A3">
        <v>1</v>
      </c>
      <c r="B3" t="s">
        <v>11</v>
      </c>
      <c r="C3" t="s">
        <v>12</v>
      </c>
      <c r="D3" t="s">
        <v>13</v>
      </c>
      <c r="E3" t="s">
        <v>14</v>
      </c>
      <c r="F3" t="s">
        <v>87</v>
      </c>
      <c r="G3" t="s">
        <v>88</v>
      </c>
      <c r="H3" t="s">
        <v>90</v>
      </c>
      <c r="K3" t="s">
        <v>89</v>
      </c>
      <c r="L3" s="3" t="s">
        <v>160</v>
      </c>
      <c r="M3">
        <v>2E-3</v>
      </c>
      <c r="N3">
        <f>BOM[[#This Row],[Price ea.]]*BOM[[#This Row],[Qty]]</f>
        <v>2E-3</v>
      </c>
      <c r="O3">
        <f>N53*BOM[[#This Row],[Qty]]</f>
        <v>5</v>
      </c>
    </row>
    <row r="4" spans="1:15" ht="15" x14ac:dyDescent="0.25">
      <c r="A4">
        <v>1</v>
      </c>
      <c r="B4" t="s">
        <v>15</v>
      </c>
      <c r="C4" t="s">
        <v>16</v>
      </c>
      <c r="D4" t="s">
        <v>17</v>
      </c>
      <c r="E4" t="s">
        <v>18</v>
      </c>
      <c r="F4" t="s">
        <v>87</v>
      </c>
      <c r="G4" t="s">
        <v>88</v>
      </c>
      <c r="H4" t="s">
        <v>92</v>
      </c>
      <c r="K4" t="s">
        <v>91</v>
      </c>
      <c r="L4" s="3" t="s">
        <v>161</v>
      </c>
      <c r="M4">
        <v>0.16200000000000001</v>
      </c>
      <c r="N4">
        <f>BOM[[#This Row],[Price ea.]]*BOM[[#This Row],[Qty]]</f>
        <v>0.16200000000000001</v>
      </c>
      <c r="O4">
        <f>N53*BOM[[#This Row],[Qty]]</f>
        <v>5</v>
      </c>
    </row>
    <row r="5" spans="1:15" ht="15" x14ac:dyDescent="0.25">
      <c r="A5">
        <v>21</v>
      </c>
      <c r="B5" t="s">
        <v>80</v>
      </c>
      <c r="C5" t="s">
        <v>19</v>
      </c>
      <c r="D5" t="s">
        <v>20</v>
      </c>
      <c r="E5" t="s">
        <v>211</v>
      </c>
      <c r="F5" t="s">
        <v>87</v>
      </c>
      <c r="G5" t="s">
        <v>88</v>
      </c>
      <c r="H5" t="s">
        <v>94</v>
      </c>
      <c r="K5" t="s">
        <v>93</v>
      </c>
      <c r="L5" s="3" t="s">
        <v>162</v>
      </c>
      <c r="M5">
        <v>6.0000000000000001E-3</v>
      </c>
      <c r="N5">
        <f>BOM[[#This Row],[Price ea.]]*BOM[[#This Row],[Qty]]</f>
        <v>0.126</v>
      </c>
      <c r="O5">
        <f>N53*BOM[[#This Row],[Qty]]</f>
        <v>105</v>
      </c>
    </row>
    <row r="6" spans="1:15" ht="15" x14ac:dyDescent="0.25">
      <c r="A6">
        <v>2</v>
      </c>
      <c r="B6" t="s">
        <v>81</v>
      </c>
      <c r="C6" t="s">
        <v>19</v>
      </c>
      <c r="D6" t="s">
        <v>20</v>
      </c>
      <c r="E6" t="s">
        <v>150</v>
      </c>
      <c r="F6" t="s">
        <v>87</v>
      </c>
      <c r="G6" t="s">
        <v>88</v>
      </c>
      <c r="H6" t="s">
        <v>96</v>
      </c>
      <c r="K6" t="s">
        <v>95</v>
      </c>
      <c r="L6" s="3" t="s">
        <v>163</v>
      </c>
      <c r="M6">
        <v>0.24</v>
      </c>
      <c r="N6">
        <f>BOM[[#This Row],[Price ea.]]*BOM[[#This Row],[Qty]]</f>
        <v>0.48</v>
      </c>
      <c r="O6">
        <f>N53*BOM[[#This Row],[Qty]]</f>
        <v>10</v>
      </c>
    </row>
    <row r="7" spans="1:15" ht="15" x14ac:dyDescent="0.25">
      <c r="A7">
        <v>1</v>
      </c>
      <c r="B7" t="s">
        <v>82</v>
      </c>
      <c r="C7" t="s">
        <v>21</v>
      </c>
      <c r="D7" t="s">
        <v>22</v>
      </c>
      <c r="E7" t="s">
        <v>23</v>
      </c>
      <c r="F7" t="s">
        <v>97</v>
      </c>
      <c r="G7" t="s">
        <v>77</v>
      </c>
      <c r="H7" t="s">
        <v>105</v>
      </c>
      <c r="K7" t="s">
        <v>104</v>
      </c>
      <c r="L7" s="3" t="s">
        <v>164</v>
      </c>
      <c r="M7">
        <v>2E-3</v>
      </c>
      <c r="N7">
        <f>BOM[[#This Row],[Price ea.]]*BOM[[#This Row],[Qty]]</f>
        <v>2E-3</v>
      </c>
      <c r="O7">
        <f>N53*BOM[[#This Row],[Qty]]</f>
        <v>5</v>
      </c>
    </row>
    <row r="8" spans="1:15" ht="15" x14ac:dyDescent="0.25">
      <c r="A8">
        <v>2</v>
      </c>
      <c r="B8" t="s">
        <v>24</v>
      </c>
      <c r="C8" t="s">
        <v>25</v>
      </c>
      <c r="D8" t="s">
        <v>26</v>
      </c>
      <c r="E8" t="s">
        <v>190</v>
      </c>
      <c r="F8" t="s">
        <v>97</v>
      </c>
      <c r="G8" t="s">
        <v>77</v>
      </c>
      <c r="H8" s="4" t="s">
        <v>166</v>
      </c>
      <c r="K8" s="4" t="s">
        <v>165</v>
      </c>
      <c r="L8" s="3" t="s">
        <v>167</v>
      </c>
      <c r="M8">
        <v>1.6E-2</v>
      </c>
      <c r="N8">
        <f>BOM[[#This Row],[Price ea.]]*BOM[[#This Row],[Qty]]</f>
        <v>3.2000000000000001E-2</v>
      </c>
      <c r="O8">
        <f>N53*BOM[[#This Row],[Qty]]</f>
        <v>10</v>
      </c>
    </row>
    <row r="9" spans="1:15" ht="15" x14ac:dyDescent="0.25">
      <c r="A9">
        <v>1</v>
      </c>
      <c r="B9" t="s">
        <v>27</v>
      </c>
      <c r="C9" t="s">
        <v>25</v>
      </c>
      <c r="D9" t="s">
        <v>26</v>
      </c>
      <c r="E9" t="s">
        <v>28</v>
      </c>
      <c r="F9" t="s">
        <v>97</v>
      </c>
      <c r="G9" t="s">
        <v>77</v>
      </c>
      <c r="H9" t="s">
        <v>107</v>
      </c>
      <c r="K9" t="s">
        <v>106</v>
      </c>
      <c r="L9" s="3" t="s">
        <v>168</v>
      </c>
      <c r="M9">
        <v>1E-3</v>
      </c>
      <c r="N9">
        <f>BOM[[#This Row],[Price ea.]]*BOM[[#This Row],[Qty]]</f>
        <v>1E-3</v>
      </c>
      <c r="O9">
        <f>N53*BOM[[#This Row],[Qty]]</f>
        <v>5</v>
      </c>
    </row>
    <row r="10" spans="1:15" x14ac:dyDescent="0.3">
      <c r="A10">
        <v>1</v>
      </c>
      <c r="B10" t="s">
        <v>153</v>
      </c>
      <c r="C10" t="s">
        <v>151</v>
      </c>
      <c r="D10" t="s">
        <v>26</v>
      </c>
      <c r="E10" t="s">
        <v>152</v>
      </c>
      <c r="F10" t="s">
        <v>97</v>
      </c>
      <c r="G10" t="s">
        <v>75</v>
      </c>
      <c r="H10" s="4" t="s">
        <v>193</v>
      </c>
      <c r="K10" s="4" t="s">
        <v>192</v>
      </c>
      <c r="L10" s="3" t="s">
        <v>191</v>
      </c>
      <c r="M10">
        <v>3.1E-2</v>
      </c>
      <c r="N10">
        <f>BOM[[#This Row],[Price ea.]]*BOM[[#This Row],[Qty]]</f>
        <v>3.1E-2</v>
      </c>
      <c r="O10">
        <f>N53*BOM[[#This Row],[Qty]]</f>
        <v>5</v>
      </c>
    </row>
    <row r="11" spans="1:15" ht="15" x14ac:dyDescent="0.25">
      <c r="A11">
        <v>1</v>
      </c>
      <c r="B11" t="s">
        <v>29</v>
      </c>
      <c r="C11" t="s">
        <v>25</v>
      </c>
      <c r="D11" t="s">
        <v>26</v>
      </c>
      <c r="E11" t="s">
        <v>30</v>
      </c>
      <c r="F11" t="s">
        <v>97</v>
      </c>
      <c r="G11" t="s">
        <v>77</v>
      </c>
      <c r="H11" t="s">
        <v>109</v>
      </c>
      <c r="K11" t="s">
        <v>108</v>
      </c>
      <c r="L11" s="3" t="s">
        <v>169</v>
      </c>
      <c r="M11">
        <v>6.7000000000000004E-2</v>
      </c>
      <c r="N11">
        <f>BOM[[#This Row],[Price ea.]]*BOM[[#This Row],[Qty]]</f>
        <v>6.7000000000000004E-2</v>
      </c>
      <c r="O11">
        <f>N53*BOM[[#This Row],[Qty]]</f>
        <v>5</v>
      </c>
    </row>
    <row r="12" spans="1:15" ht="15" x14ac:dyDescent="0.25">
      <c r="A12">
        <v>1</v>
      </c>
      <c r="B12" t="s">
        <v>31</v>
      </c>
      <c r="C12" t="s">
        <v>32</v>
      </c>
      <c r="D12" t="s">
        <v>33</v>
      </c>
      <c r="E12" t="s">
        <v>149</v>
      </c>
      <c r="F12" t="s">
        <v>34</v>
      </c>
      <c r="G12" t="s">
        <v>75</v>
      </c>
      <c r="H12" t="s">
        <v>73</v>
      </c>
      <c r="K12" t="s">
        <v>74</v>
      </c>
      <c r="L12" s="3" t="s">
        <v>170</v>
      </c>
      <c r="M12">
        <v>3.39</v>
      </c>
      <c r="N12">
        <f>BOM[[#This Row],[Price ea.]]*BOM[[#This Row],[Qty]]</f>
        <v>3.39</v>
      </c>
      <c r="O12">
        <f>N53*BOM[[#This Row],[Qty]]</f>
        <v>5</v>
      </c>
    </row>
    <row r="13" spans="1:15" ht="15" x14ac:dyDescent="0.25">
      <c r="A13">
        <v>4</v>
      </c>
      <c r="B13" t="s">
        <v>35</v>
      </c>
      <c r="C13" t="s">
        <v>36</v>
      </c>
      <c r="D13" t="s">
        <v>37</v>
      </c>
      <c r="E13" t="s">
        <v>38</v>
      </c>
      <c r="F13" t="s">
        <v>87</v>
      </c>
      <c r="G13" t="s">
        <v>88</v>
      </c>
      <c r="H13" t="s">
        <v>99</v>
      </c>
      <c r="K13" t="s">
        <v>98</v>
      </c>
      <c r="L13" s="3" t="s">
        <v>171</v>
      </c>
      <c r="M13">
        <v>2E-3</v>
      </c>
      <c r="N13">
        <f>BOM[[#This Row],[Price ea.]]*BOM[[#This Row],[Qty]]</f>
        <v>8.0000000000000002E-3</v>
      </c>
      <c r="O13">
        <f>N53*BOM[[#This Row],[Qty]]</f>
        <v>20</v>
      </c>
    </row>
    <row r="14" spans="1:15" ht="15" x14ac:dyDescent="0.25">
      <c r="A14">
        <v>1</v>
      </c>
      <c r="B14" t="s">
        <v>39</v>
      </c>
      <c r="C14" t="s">
        <v>21</v>
      </c>
      <c r="D14" t="s">
        <v>22</v>
      </c>
      <c r="E14" t="s">
        <v>40</v>
      </c>
      <c r="F14" t="s">
        <v>97</v>
      </c>
      <c r="G14" t="s">
        <v>77</v>
      </c>
      <c r="H14" t="s">
        <v>111</v>
      </c>
      <c r="K14" t="s">
        <v>110</v>
      </c>
      <c r="L14" s="3" t="s">
        <v>172</v>
      </c>
      <c r="M14">
        <v>1E-3</v>
      </c>
      <c r="N14">
        <f>BOM[[#This Row],[Price ea.]]*BOM[[#This Row],[Qty]]</f>
        <v>1E-3</v>
      </c>
      <c r="O14">
        <f>N53*BOM[[#This Row],[Qty]]</f>
        <v>5</v>
      </c>
    </row>
    <row r="15" spans="1:15" ht="15" x14ac:dyDescent="0.25">
      <c r="A15">
        <v>2</v>
      </c>
      <c r="B15" t="s">
        <v>41</v>
      </c>
      <c r="C15" t="s">
        <v>42</v>
      </c>
      <c r="D15" t="s">
        <v>43</v>
      </c>
      <c r="E15" t="s">
        <v>44</v>
      </c>
      <c r="F15" t="s">
        <v>115</v>
      </c>
      <c r="G15" t="s">
        <v>116</v>
      </c>
      <c r="H15" t="s">
        <v>118</v>
      </c>
      <c r="K15" t="s">
        <v>117</v>
      </c>
      <c r="L15" s="3" t="s">
        <v>173</v>
      </c>
      <c r="M15">
        <v>4.3999999999999997E-2</v>
      </c>
      <c r="N15">
        <f>BOM[[#This Row],[Price ea.]]*BOM[[#This Row],[Qty]]</f>
        <v>8.7999999999999995E-2</v>
      </c>
      <c r="O15">
        <f>N53*BOM[[#This Row],[Qty]]</f>
        <v>10</v>
      </c>
    </row>
    <row r="16" spans="1:15" ht="15" x14ac:dyDescent="0.25">
      <c r="A16">
        <v>1</v>
      </c>
      <c r="B16" t="s">
        <v>45</v>
      </c>
      <c r="C16" t="s">
        <v>46</v>
      </c>
      <c r="D16" t="s">
        <v>47</v>
      </c>
      <c r="E16" t="s">
        <v>48</v>
      </c>
      <c r="F16" t="s">
        <v>119</v>
      </c>
      <c r="G16" t="s">
        <v>120</v>
      </c>
      <c r="H16" t="s">
        <v>122</v>
      </c>
      <c r="K16" t="s">
        <v>121</v>
      </c>
      <c r="L16" s="3" t="s">
        <v>174</v>
      </c>
      <c r="M16">
        <v>0.69099999999999995</v>
      </c>
      <c r="N16">
        <f>BOM[[#This Row],[Price ea.]]*BOM[[#This Row],[Qty]]</f>
        <v>0.69099999999999995</v>
      </c>
      <c r="O16">
        <f>N53*BOM[[#This Row],[Qty]]</f>
        <v>5</v>
      </c>
    </row>
    <row r="17" spans="1:16" ht="15" x14ac:dyDescent="0.25">
      <c r="A17">
        <v>3</v>
      </c>
      <c r="B17" t="s">
        <v>83</v>
      </c>
      <c r="C17" t="s">
        <v>21</v>
      </c>
      <c r="D17" t="s">
        <v>22</v>
      </c>
      <c r="E17" t="s">
        <v>49</v>
      </c>
      <c r="F17" t="s">
        <v>97</v>
      </c>
      <c r="G17" t="s">
        <v>77</v>
      </c>
      <c r="H17" t="s">
        <v>112</v>
      </c>
      <c r="K17" t="s">
        <v>126</v>
      </c>
      <c r="L17" s="3" t="s">
        <v>175</v>
      </c>
      <c r="M17">
        <v>6.7000000000000004E-2</v>
      </c>
      <c r="N17">
        <f>BOM[[#This Row],[Price ea.]]*BOM[[#This Row],[Qty]]</f>
        <v>0.20100000000000001</v>
      </c>
      <c r="O17">
        <f>N53*BOM[[#This Row],[Qty]]</f>
        <v>15</v>
      </c>
    </row>
    <row r="18" spans="1:16" ht="15" x14ac:dyDescent="0.25">
      <c r="A18">
        <v>2</v>
      </c>
      <c r="B18" t="s">
        <v>50</v>
      </c>
      <c r="C18" t="s">
        <v>36</v>
      </c>
      <c r="D18" t="s">
        <v>37</v>
      </c>
      <c r="E18" t="s">
        <v>51</v>
      </c>
      <c r="F18" t="s">
        <v>87</v>
      </c>
      <c r="G18" t="s">
        <v>88</v>
      </c>
      <c r="H18" t="s">
        <v>101</v>
      </c>
      <c r="K18" t="s">
        <v>100</v>
      </c>
      <c r="L18" s="3" t="s">
        <v>176</v>
      </c>
      <c r="M18">
        <v>0.11</v>
      </c>
      <c r="N18">
        <f>BOM[[#This Row],[Price ea.]]*BOM[[#This Row],[Qty]]</f>
        <v>0.22</v>
      </c>
      <c r="O18">
        <f>N53*BOM[[#This Row],[Qty]]</f>
        <v>10</v>
      </c>
    </row>
    <row r="19" spans="1:16" ht="15" x14ac:dyDescent="0.25">
      <c r="A19">
        <v>1</v>
      </c>
      <c r="B19" t="s">
        <v>84</v>
      </c>
      <c r="C19" t="s">
        <v>12</v>
      </c>
      <c r="D19" t="s">
        <v>13</v>
      </c>
      <c r="E19" t="s">
        <v>52</v>
      </c>
      <c r="F19" t="s">
        <v>87</v>
      </c>
      <c r="G19" t="s">
        <v>88</v>
      </c>
      <c r="H19" t="s">
        <v>103</v>
      </c>
      <c r="K19" t="s">
        <v>102</v>
      </c>
      <c r="L19" s="3" t="s">
        <v>177</v>
      </c>
      <c r="M19">
        <v>1.2999999999999999E-2</v>
      </c>
      <c r="N19">
        <f>BOM[[#This Row],[Price ea.]]*BOM[[#This Row],[Qty]]</f>
        <v>1.2999999999999999E-2</v>
      </c>
      <c r="O19">
        <f>N53*BOM[[#This Row],[Qty]]</f>
        <v>5</v>
      </c>
    </row>
    <row r="20" spans="1:16" ht="15" x14ac:dyDescent="0.25">
      <c r="A20">
        <v>4</v>
      </c>
      <c r="B20" t="s">
        <v>85</v>
      </c>
      <c r="C20" t="s">
        <v>21</v>
      </c>
      <c r="D20" t="s">
        <v>22</v>
      </c>
      <c r="E20" t="s">
        <v>53</v>
      </c>
      <c r="F20" t="s">
        <v>97</v>
      </c>
      <c r="G20" t="s">
        <v>77</v>
      </c>
      <c r="H20" t="s">
        <v>114</v>
      </c>
      <c r="K20" t="s">
        <v>113</v>
      </c>
      <c r="L20" s="3" t="s">
        <v>178</v>
      </c>
      <c r="M20">
        <v>6.7000000000000004E-2</v>
      </c>
      <c r="N20">
        <f>BOM[[#This Row],[Price ea.]]*BOM[[#This Row],[Qty]]</f>
        <v>0.26800000000000002</v>
      </c>
      <c r="O20">
        <f>N53*BOM[[#This Row],[Qty]]</f>
        <v>20</v>
      </c>
    </row>
    <row r="21" spans="1:16" ht="15" x14ac:dyDescent="0.25">
      <c r="A21">
        <v>1</v>
      </c>
      <c r="B21" t="s">
        <v>54</v>
      </c>
      <c r="C21" t="s">
        <v>128</v>
      </c>
      <c r="D21" t="s">
        <v>55</v>
      </c>
      <c r="E21" t="s">
        <v>56</v>
      </c>
      <c r="G21" t="s">
        <v>123</v>
      </c>
      <c r="H21" t="s">
        <v>130</v>
      </c>
      <c r="I21" t="s">
        <v>131</v>
      </c>
      <c r="L21" s="3" t="s">
        <v>179</v>
      </c>
      <c r="M21">
        <v>1.44</v>
      </c>
      <c r="N21">
        <f>BOM[[#This Row],[Price ea.]]*BOM[[#This Row],[Qty]]</f>
        <v>1.44</v>
      </c>
      <c r="O21">
        <f>N53*BOM[[#This Row],[Qty]]</f>
        <v>5</v>
      </c>
    </row>
    <row r="22" spans="1:16" ht="15" x14ac:dyDescent="0.25">
      <c r="A22">
        <v>1</v>
      </c>
      <c r="B22" t="s">
        <v>57</v>
      </c>
      <c r="C22" t="s">
        <v>127</v>
      </c>
      <c r="D22" t="s">
        <v>124</v>
      </c>
      <c r="E22" t="s">
        <v>58</v>
      </c>
      <c r="G22" t="s">
        <v>123</v>
      </c>
      <c r="H22" t="s">
        <v>124</v>
      </c>
      <c r="I22" t="s">
        <v>132</v>
      </c>
      <c r="K22" t="s">
        <v>125</v>
      </c>
      <c r="L22" s="3" t="s">
        <v>180</v>
      </c>
      <c r="M22">
        <v>1.37</v>
      </c>
      <c r="N22">
        <f>BOM[[#This Row],[Price ea.]]*BOM[[#This Row],[Qty]]</f>
        <v>1.37</v>
      </c>
      <c r="O22">
        <f>N53*BOM[[#This Row],[Qty]]</f>
        <v>5</v>
      </c>
    </row>
    <row r="23" spans="1:16" ht="15" x14ac:dyDescent="0.25">
      <c r="A23">
        <v>1</v>
      </c>
      <c r="B23" t="s">
        <v>59</v>
      </c>
      <c r="C23" t="s">
        <v>60</v>
      </c>
      <c r="D23" t="s">
        <v>61</v>
      </c>
      <c r="E23" t="s">
        <v>62</v>
      </c>
      <c r="F23" t="s">
        <v>63</v>
      </c>
      <c r="G23" t="s">
        <v>133</v>
      </c>
      <c r="H23" t="s">
        <v>136</v>
      </c>
      <c r="I23" t="s">
        <v>134</v>
      </c>
      <c r="K23" t="s">
        <v>135</v>
      </c>
      <c r="L23" s="3" t="s">
        <v>181</v>
      </c>
      <c r="M23">
        <v>9.2999999999999999E-2</v>
      </c>
      <c r="N23">
        <f>BOM[[#This Row],[Price ea.]]*BOM[[#This Row],[Qty]]</f>
        <v>9.2999999999999999E-2</v>
      </c>
      <c r="O23">
        <f>N53*BOM[[#This Row],[Qty]]</f>
        <v>5</v>
      </c>
    </row>
    <row r="24" spans="1:16" ht="15" x14ac:dyDescent="0.25">
      <c r="A24">
        <v>1</v>
      </c>
      <c r="C24" t="s">
        <v>194</v>
      </c>
      <c r="D24" t="s">
        <v>194</v>
      </c>
      <c r="E24" t="s">
        <v>64</v>
      </c>
      <c r="F24" t="s">
        <v>196</v>
      </c>
      <c r="G24" t="s">
        <v>195</v>
      </c>
      <c r="H24" t="s">
        <v>194</v>
      </c>
      <c r="L24" s="3" t="s">
        <v>197</v>
      </c>
      <c r="M24">
        <v>0.85</v>
      </c>
      <c r="N24">
        <f>BOM[[#This Row],[Price ea.]]*BOM[[#This Row],[Qty]]</f>
        <v>0.85</v>
      </c>
      <c r="O24">
        <f>N53*BOM[[#This Row],[Qty]]</f>
        <v>5</v>
      </c>
    </row>
    <row r="25" spans="1:16" ht="15" x14ac:dyDescent="0.25">
      <c r="A25">
        <v>1</v>
      </c>
      <c r="B25" t="s">
        <v>65</v>
      </c>
      <c r="C25" t="s">
        <v>65</v>
      </c>
      <c r="D25" t="s">
        <v>66</v>
      </c>
      <c r="E25" t="s">
        <v>67</v>
      </c>
      <c r="F25" t="s">
        <v>68</v>
      </c>
      <c r="G25" t="s">
        <v>137</v>
      </c>
      <c r="H25" t="s">
        <v>65</v>
      </c>
      <c r="I25" t="s">
        <v>138</v>
      </c>
      <c r="K25" t="s">
        <v>69</v>
      </c>
      <c r="L25" s="3" t="s">
        <v>182</v>
      </c>
      <c r="M25">
        <v>4.72</v>
      </c>
      <c r="N25">
        <f>BOM[[#This Row],[Price ea.]]*BOM[[#This Row],[Qty]]</f>
        <v>4.72</v>
      </c>
      <c r="O25">
        <f>N53*BOM[[#This Row],[Qty]]</f>
        <v>5</v>
      </c>
    </row>
    <row r="26" spans="1:16" ht="15" x14ac:dyDescent="0.25">
      <c r="A26">
        <v>1</v>
      </c>
      <c r="B26" t="s">
        <v>142</v>
      </c>
      <c r="C26" t="s">
        <v>143</v>
      </c>
      <c r="D26" t="s">
        <v>144</v>
      </c>
      <c r="E26" t="s">
        <v>145</v>
      </c>
      <c r="F26" t="s">
        <v>146</v>
      </c>
      <c r="G26" t="s">
        <v>147</v>
      </c>
      <c r="H26" t="s">
        <v>148</v>
      </c>
      <c r="J26" t="s">
        <v>156</v>
      </c>
      <c r="L26" s="3" t="s">
        <v>183</v>
      </c>
      <c r="M26">
        <v>2.75</v>
      </c>
      <c r="N26">
        <f>BOM[[#This Row],[Price ea.]]*BOM[[#This Row],[Qty]]</f>
        <v>2.75</v>
      </c>
      <c r="O26">
        <f>N53*BOM[[#This Row],[Qty]]</f>
        <v>5</v>
      </c>
    </row>
    <row r="27" spans="1:16" x14ac:dyDescent="0.3">
      <c r="A27">
        <v>1</v>
      </c>
      <c r="B27" t="s">
        <v>70</v>
      </c>
      <c r="C27" t="s">
        <v>70</v>
      </c>
      <c r="D27" t="s">
        <v>70</v>
      </c>
      <c r="E27" t="s">
        <v>154</v>
      </c>
      <c r="F27" t="s">
        <v>71</v>
      </c>
      <c r="G27" t="s">
        <v>140</v>
      </c>
      <c r="H27" t="s">
        <v>141</v>
      </c>
      <c r="K27" t="s">
        <v>139</v>
      </c>
      <c r="L27" s="3" t="s">
        <v>184</v>
      </c>
      <c r="M27" s="8">
        <v>0.69599999999999995</v>
      </c>
      <c r="N27">
        <f>BOM[[#This Row],[Price ea.]]*BOM[[#This Row],[Qty]]</f>
        <v>0.69599999999999995</v>
      </c>
      <c r="O27">
        <f>N53*BOM[[#This Row],[Qty]]</f>
        <v>5</v>
      </c>
      <c r="P27" s="1"/>
    </row>
    <row r="28" spans="1:16" x14ac:dyDescent="0.3">
      <c r="A28">
        <v>1</v>
      </c>
      <c r="B28" t="s">
        <v>203</v>
      </c>
      <c r="C28" t="s">
        <v>204</v>
      </c>
      <c r="D28" t="s">
        <v>205</v>
      </c>
      <c r="E28" t="s">
        <v>206</v>
      </c>
      <c r="F28" t="s">
        <v>87</v>
      </c>
      <c r="G28" t="s">
        <v>75</v>
      </c>
      <c r="H28" t="s">
        <v>207</v>
      </c>
      <c r="I28" t="s">
        <v>208</v>
      </c>
      <c r="L28" s="3" t="s">
        <v>209</v>
      </c>
      <c r="M28" s="8">
        <v>2.63</v>
      </c>
      <c r="N28">
        <f>BOM[[#This Row],[Price ea.]]*BOM[[#This Row],[Qty]]</f>
        <v>2.63</v>
      </c>
      <c r="O28" s="7">
        <f>N53*BOM[[#This Row],[Qty]]</f>
        <v>5</v>
      </c>
      <c r="P28" s="1"/>
    </row>
    <row r="29" spans="1:16" x14ac:dyDescent="0.3">
      <c r="A29">
        <v>1</v>
      </c>
      <c r="B29" t="s">
        <v>212</v>
      </c>
      <c r="D29" t="s">
        <v>213</v>
      </c>
      <c r="E29" t="s">
        <v>214</v>
      </c>
      <c r="F29" t="s">
        <v>87</v>
      </c>
      <c r="G29" t="s">
        <v>215</v>
      </c>
      <c r="H29" t="s">
        <v>216</v>
      </c>
      <c r="I29" t="s">
        <v>217</v>
      </c>
      <c r="L29" s="3" t="s">
        <v>218</v>
      </c>
      <c r="M29" s="8">
        <v>0.21</v>
      </c>
      <c r="N29">
        <f>BOM[[#This Row],[Price ea.]]*BOM[[#This Row],[Qty]]</f>
        <v>0.21</v>
      </c>
      <c r="O29" s="7">
        <f>N53*BOM[[#This Row],[Qty]]</f>
        <v>5</v>
      </c>
      <c r="P29" s="1"/>
    </row>
    <row r="30" spans="1:16" x14ac:dyDescent="0.3">
      <c r="A30">
        <v>2</v>
      </c>
      <c r="B30" t="s">
        <v>219</v>
      </c>
      <c r="D30" t="s">
        <v>220</v>
      </c>
      <c r="E30" t="s">
        <v>221</v>
      </c>
      <c r="F30" t="s">
        <v>87</v>
      </c>
      <c r="G30" t="s">
        <v>116</v>
      </c>
      <c r="H30" t="s">
        <v>222</v>
      </c>
      <c r="I30" t="s">
        <v>223</v>
      </c>
      <c r="L30" s="3" t="s">
        <v>224</v>
      </c>
      <c r="M30" s="8">
        <v>0.38</v>
      </c>
      <c r="N30">
        <f>BOM[[#This Row],[Price ea.]]*BOM[[#This Row],[Qty]]</f>
        <v>0.76</v>
      </c>
      <c r="O30" s="7">
        <f>N53*BOM[[#This Row],[Qty]]</f>
        <v>10</v>
      </c>
    </row>
    <row r="31" spans="1:16" x14ac:dyDescent="0.3">
      <c r="A31">
        <v>3</v>
      </c>
      <c r="B31" t="s">
        <v>228</v>
      </c>
      <c r="D31" t="s">
        <v>220</v>
      </c>
      <c r="E31" t="s">
        <v>229</v>
      </c>
      <c r="F31" t="s">
        <v>87</v>
      </c>
      <c r="G31" t="s">
        <v>215</v>
      </c>
      <c r="H31" t="s">
        <v>225</v>
      </c>
      <c r="I31" t="s">
        <v>226</v>
      </c>
      <c r="L31" s="3" t="s">
        <v>227</v>
      </c>
      <c r="M31" s="8">
        <v>0.1</v>
      </c>
      <c r="N31">
        <f>BOM[[#This Row],[Price ea.]]*BOM[[#This Row],[Qty]]</f>
        <v>0.30000000000000004</v>
      </c>
      <c r="O31" s="7">
        <f>N53*BOM[[#This Row],[Qty]]</f>
        <v>15</v>
      </c>
    </row>
    <row r="32" spans="1:16" x14ac:dyDescent="0.3">
      <c r="A32">
        <v>1</v>
      </c>
      <c r="B32" t="s">
        <v>230</v>
      </c>
      <c r="C32" t="s">
        <v>231</v>
      </c>
      <c r="D32" t="s">
        <v>232</v>
      </c>
      <c r="E32" t="s">
        <v>233</v>
      </c>
      <c r="F32" t="s">
        <v>97</v>
      </c>
      <c r="G32" t="s">
        <v>234</v>
      </c>
      <c r="H32" t="s">
        <v>235</v>
      </c>
      <c r="I32" t="s">
        <v>236</v>
      </c>
      <c r="L32" s="3" t="s">
        <v>237</v>
      </c>
      <c r="M32" s="8">
        <v>0.1</v>
      </c>
      <c r="N32">
        <f>BOM[[#This Row],[Price ea.]]*BOM[[#This Row],[Qty]]</f>
        <v>0.1</v>
      </c>
      <c r="O32" s="7">
        <f>N53*BOM[[#This Row],[Qty]]</f>
        <v>5</v>
      </c>
    </row>
    <row r="33" spans="1:15" x14ac:dyDescent="0.3">
      <c r="A33">
        <v>1</v>
      </c>
      <c r="B33" t="s">
        <v>239</v>
      </c>
      <c r="C33" t="s">
        <v>231</v>
      </c>
      <c r="D33" t="s">
        <v>232</v>
      </c>
      <c r="E33" t="s">
        <v>238</v>
      </c>
      <c r="F33" t="s">
        <v>97</v>
      </c>
      <c r="G33" t="s">
        <v>234</v>
      </c>
      <c r="H33" t="s">
        <v>241</v>
      </c>
      <c r="I33" t="s">
        <v>240</v>
      </c>
      <c r="L33" s="3" t="s">
        <v>242</v>
      </c>
      <c r="M33" s="8">
        <v>0.1</v>
      </c>
      <c r="N33">
        <f>BOM[[#This Row],[Price ea.]]*BOM[[#This Row],[Qty]]</f>
        <v>0.1</v>
      </c>
      <c r="O33" s="7">
        <f>N53*BOM[[#This Row],[Qty]]</f>
        <v>5</v>
      </c>
    </row>
    <row r="34" spans="1:15" x14ac:dyDescent="0.3">
      <c r="A34">
        <v>1</v>
      </c>
      <c r="B34" t="s">
        <v>243</v>
      </c>
      <c r="C34" t="s">
        <v>244</v>
      </c>
      <c r="D34" t="s">
        <v>245</v>
      </c>
      <c r="E34" t="s">
        <v>246</v>
      </c>
      <c r="F34" t="s">
        <v>97</v>
      </c>
      <c r="G34" t="s">
        <v>234</v>
      </c>
      <c r="H34" t="s">
        <v>250</v>
      </c>
      <c r="I34" t="s">
        <v>251</v>
      </c>
      <c r="L34" s="3" t="s">
        <v>252</v>
      </c>
      <c r="M34" s="8">
        <v>0.1</v>
      </c>
      <c r="N34">
        <f>BOM[[#This Row],[Price ea.]]*BOM[[#This Row],[Qty]]</f>
        <v>0.1</v>
      </c>
      <c r="O34" s="7">
        <f>N53*BOM[[#This Row],[Qty]]</f>
        <v>5</v>
      </c>
    </row>
    <row r="35" spans="1:15" x14ac:dyDescent="0.3">
      <c r="A35">
        <v>1</v>
      </c>
      <c r="B35" t="s">
        <v>258</v>
      </c>
      <c r="C35" t="s">
        <v>253</v>
      </c>
      <c r="D35" t="s">
        <v>254</v>
      </c>
      <c r="E35" t="s">
        <v>255</v>
      </c>
      <c r="F35" t="s">
        <v>97</v>
      </c>
      <c r="G35" t="s">
        <v>76</v>
      </c>
      <c r="H35" t="s">
        <v>247</v>
      </c>
      <c r="I35" t="s">
        <v>248</v>
      </c>
      <c r="L35" s="3" t="s">
        <v>249</v>
      </c>
      <c r="M35" s="8">
        <v>3.53</v>
      </c>
      <c r="N35">
        <f>BOM[[#This Row],[Price ea.]]*BOM[[#This Row],[Qty]]</f>
        <v>3.53</v>
      </c>
      <c r="O35" s="7">
        <f>N53*BOM[[#This Row],[Qty]]</f>
        <v>5</v>
      </c>
    </row>
    <row r="36" spans="1:15" x14ac:dyDescent="0.3">
      <c r="A36">
        <v>2</v>
      </c>
      <c r="B36" t="s">
        <v>257</v>
      </c>
      <c r="C36" t="s">
        <v>256</v>
      </c>
      <c r="D36" t="s">
        <v>22</v>
      </c>
      <c r="E36" t="s">
        <v>259</v>
      </c>
      <c r="F36" t="s">
        <v>97</v>
      </c>
      <c r="G36" t="s">
        <v>75</v>
      </c>
      <c r="H36" t="s">
        <v>260</v>
      </c>
      <c r="I36" t="s">
        <v>261</v>
      </c>
      <c r="L36" s="3" t="s">
        <v>262</v>
      </c>
      <c r="M36" s="8">
        <v>0.1</v>
      </c>
      <c r="N36">
        <f>BOM[[#This Row],[Price ea.]]*BOM[[#This Row],[Qty]]</f>
        <v>0.2</v>
      </c>
      <c r="O36" s="7">
        <f>N53*BOM[[#This Row],[Qty]]</f>
        <v>10</v>
      </c>
    </row>
    <row r="37" spans="1:15" x14ac:dyDescent="0.3">
      <c r="A37">
        <v>2</v>
      </c>
      <c r="B37" t="s">
        <v>263</v>
      </c>
      <c r="C37" t="s">
        <v>256</v>
      </c>
      <c r="D37" t="s">
        <v>22</v>
      </c>
      <c r="E37" t="s">
        <v>264</v>
      </c>
      <c r="F37" t="s">
        <v>97</v>
      </c>
      <c r="G37" t="s">
        <v>75</v>
      </c>
      <c r="H37" t="s">
        <v>265</v>
      </c>
      <c r="I37" t="s">
        <v>266</v>
      </c>
      <c r="L37" s="3" t="s">
        <v>267</v>
      </c>
      <c r="M37" s="8">
        <v>0.1</v>
      </c>
      <c r="N37">
        <f>BOM[[#This Row],[Price ea.]]*BOM[[#This Row],[Qty]]</f>
        <v>0.2</v>
      </c>
      <c r="O37" s="7">
        <f>N53*BOM[[#This Row],[Qty]]</f>
        <v>10</v>
      </c>
    </row>
    <row r="38" spans="1:15" x14ac:dyDescent="0.3">
      <c r="A38">
        <v>2</v>
      </c>
      <c r="B38" t="s">
        <v>243</v>
      </c>
      <c r="C38" t="s">
        <v>256</v>
      </c>
      <c r="D38" t="s">
        <v>22</v>
      </c>
      <c r="E38" t="s">
        <v>269</v>
      </c>
      <c r="F38" t="s">
        <v>97</v>
      </c>
      <c r="G38" t="s">
        <v>75</v>
      </c>
      <c r="H38" t="s">
        <v>270</v>
      </c>
      <c r="I38" t="s">
        <v>271</v>
      </c>
      <c r="L38" s="3" t="s">
        <v>268</v>
      </c>
      <c r="M38" s="8">
        <v>0.1</v>
      </c>
      <c r="N38">
        <f>BOM[[#This Row],[Price ea.]]*BOM[[#This Row],[Qty]]</f>
        <v>0.2</v>
      </c>
      <c r="O38" s="7">
        <f>N53*BOM[[#This Row],[Qty]]</f>
        <v>10</v>
      </c>
    </row>
    <row r="39" spans="1:15" x14ac:dyDescent="0.3">
      <c r="A39">
        <v>1</v>
      </c>
      <c r="B39" t="s">
        <v>273</v>
      </c>
      <c r="C39" t="s">
        <v>274</v>
      </c>
      <c r="D39">
        <v>1210</v>
      </c>
      <c r="E39" t="s">
        <v>275</v>
      </c>
      <c r="F39" t="s">
        <v>276</v>
      </c>
      <c r="G39" t="s">
        <v>116</v>
      </c>
      <c r="H39" t="s">
        <v>277</v>
      </c>
      <c r="I39" t="s">
        <v>278</v>
      </c>
      <c r="L39" s="3" t="s">
        <v>272</v>
      </c>
      <c r="M39" s="8">
        <v>1.1100000000000001</v>
      </c>
      <c r="N39">
        <f>BOM[[#This Row],[Price ea.]]*BOM[[#This Row],[Qty]]</f>
        <v>1.1100000000000001</v>
      </c>
      <c r="O39" s="7">
        <f>N53*BOM[[#This Row],[Qty]]</f>
        <v>5</v>
      </c>
    </row>
    <row r="40" spans="1:15" x14ac:dyDescent="0.3">
      <c r="A40">
        <v>1</v>
      </c>
      <c r="B40" t="s">
        <v>280</v>
      </c>
      <c r="C40" t="s">
        <v>281</v>
      </c>
      <c r="D40" t="s">
        <v>282</v>
      </c>
      <c r="E40" t="s">
        <v>283</v>
      </c>
      <c r="F40" t="s">
        <v>63</v>
      </c>
      <c r="G40" t="s">
        <v>133</v>
      </c>
      <c r="H40" t="s">
        <v>284</v>
      </c>
      <c r="I40" t="s">
        <v>285</v>
      </c>
      <c r="L40" s="3" t="s">
        <v>279</v>
      </c>
      <c r="M40" s="8">
        <v>0.46</v>
      </c>
      <c r="N40">
        <f>BOM[[#This Row],[Price ea.]]*BOM[[#This Row],[Qty]]</f>
        <v>0.46</v>
      </c>
      <c r="O40" s="7">
        <f>N53*BOM[[#This Row],[Qty]]</f>
        <v>5</v>
      </c>
    </row>
    <row r="41" spans="1:15" x14ac:dyDescent="0.3">
      <c r="A41">
        <v>1</v>
      </c>
      <c r="B41" t="s">
        <v>287</v>
      </c>
      <c r="C41" t="s">
        <v>288</v>
      </c>
      <c r="D41" t="s">
        <v>282</v>
      </c>
      <c r="E41" t="s">
        <v>289</v>
      </c>
      <c r="F41" t="s">
        <v>63</v>
      </c>
      <c r="G41" t="s">
        <v>133</v>
      </c>
      <c r="H41" t="s">
        <v>290</v>
      </c>
      <c r="I41" t="s">
        <v>291</v>
      </c>
      <c r="L41" s="3" t="s">
        <v>286</v>
      </c>
      <c r="M41" s="8">
        <v>0.3</v>
      </c>
      <c r="N41">
        <f>BOM[[#This Row],[Price ea.]]*BOM[[#This Row],[Qty]]</f>
        <v>0.3</v>
      </c>
      <c r="O41" s="7">
        <f>N53*BOM[[#This Row],[Qty]]</f>
        <v>5</v>
      </c>
    </row>
    <row r="42" spans="1:15" x14ac:dyDescent="0.3">
      <c r="A42">
        <v>1</v>
      </c>
      <c r="B42" t="s">
        <v>293</v>
      </c>
      <c r="C42" t="s">
        <v>294</v>
      </c>
      <c r="D42" t="s">
        <v>282</v>
      </c>
      <c r="E42" t="s">
        <v>295</v>
      </c>
      <c r="F42" t="s">
        <v>63</v>
      </c>
      <c r="G42" t="s">
        <v>133</v>
      </c>
      <c r="H42" t="s">
        <v>296</v>
      </c>
      <c r="I42" t="s">
        <v>297</v>
      </c>
      <c r="L42" s="3" t="s">
        <v>292</v>
      </c>
      <c r="M42" s="8">
        <v>0.32</v>
      </c>
      <c r="N42">
        <f>BOM[[#This Row],[Price ea.]]*BOM[[#This Row],[Qty]]</f>
        <v>0.32</v>
      </c>
      <c r="O42" s="7">
        <f>N53*BOM[[#This Row],[Qty]]</f>
        <v>5</v>
      </c>
    </row>
    <row r="43" spans="1:15" x14ac:dyDescent="0.3">
      <c r="A43">
        <v>1</v>
      </c>
      <c r="B43" t="s">
        <v>299</v>
      </c>
      <c r="C43" t="s">
        <v>300</v>
      </c>
      <c r="D43" t="s">
        <v>301</v>
      </c>
      <c r="E43" t="s">
        <v>302</v>
      </c>
      <c r="F43" t="s">
        <v>303</v>
      </c>
      <c r="G43" t="s">
        <v>76</v>
      </c>
      <c r="H43" t="s">
        <v>304</v>
      </c>
      <c r="I43" t="s">
        <v>305</v>
      </c>
      <c r="L43" s="3" t="s">
        <v>298</v>
      </c>
      <c r="M43" s="8">
        <v>0.51</v>
      </c>
      <c r="N43">
        <f>BOM[[#This Row],[Price ea.]]*BOM[[#This Row],[Qty]]</f>
        <v>0.51</v>
      </c>
      <c r="O43" s="7">
        <f>N53*BOM[[#This Row],[Qty]]</f>
        <v>5</v>
      </c>
    </row>
    <row r="44" spans="1:15" x14ac:dyDescent="0.3">
      <c r="A44">
        <v>1</v>
      </c>
      <c r="C44" t="s">
        <v>307</v>
      </c>
      <c r="D44" t="s">
        <v>301</v>
      </c>
      <c r="E44" t="s">
        <v>308</v>
      </c>
      <c r="F44" t="s">
        <v>309</v>
      </c>
      <c r="G44" t="s">
        <v>310</v>
      </c>
      <c r="H44" t="s">
        <v>311</v>
      </c>
      <c r="I44" t="s">
        <v>312</v>
      </c>
      <c r="L44" s="3" t="s">
        <v>306</v>
      </c>
      <c r="M44" s="8">
        <v>0.43</v>
      </c>
      <c r="N44">
        <f>BOM[[#This Row],[Price ea.]]*BOM[[#This Row],[Qty]]</f>
        <v>0.43</v>
      </c>
      <c r="O44" s="7">
        <f>N53*BOM[[#This Row],[Qty]]</f>
        <v>5</v>
      </c>
    </row>
    <row r="45" spans="1:15" x14ac:dyDescent="0.3">
      <c r="A45">
        <v>2</v>
      </c>
      <c r="B45" t="s">
        <v>314</v>
      </c>
      <c r="C45" t="s">
        <v>314</v>
      </c>
      <c r="D45" t="s">
        <v>315</v>
      </c>
      <c r="E45" t="s">
        <v>316</v>
      </c>
      <c r="F45" t="s">
        <v>317</v>
      </c>
      <c r="G45" t="s">
        <v>76</v>
      </c>
      <c r="H45" t="s">
        <v>318</v>
      </c>
      <c r="I45" t="s">
        <v>319</v>
      </c>
      <c r="L45" s="3" t="s">
        <v>313</v>
      </c>
      <c r="M45" s="8">
        <v>0.69</v>
      </c>
      <c r="N45">
        <f>BOM[[#This Row],[Price ea.]]*BOM[[#This Row],[Qty]]</f>
        <v>1.38</v>
      </c>
      <c r="O45" s="7">
        <f>N53*BOM[[#This Row],[Qty]]</f>
        <v>10</v>
      </c>
    </row>
    <row r="46" spans="1:15" x14ac:dyDescent="0.3">
      <c r="A46">
        <v>1</v>
      </c>
      <c r="C46" t="s">
        <v>320</v>
      </c>
      <c r="D46" t="s">
        <v>321</v>
      </c>
      <c r="E46" t="s">
        <v>322</v>
      </c>
      <c r="F46" t="s">
        <v>323</v>
      </c>
      <c r="H46" t="s">
        <v>324</v>
      </c>
      <c r="L46" s="3" t="s">
        <v>325</v>
      </c>
      <c r="M46" s="8">
        <v>1.5</v>
      </c>
      <c r="N46">
        <f>BOM[[#This Row],[Price ea.]]*BOM[[#This Row],[Qty]]</f>
        <v>1.5</v>
      </c>
      <c r="O46" s="7">
        <f>N53*BOM[[#This Row],[Qty]]</f>
        <v>5</v>
      </c>
    </row>
    <row r="47" spans="1:15" x14ac:dyDescent="0.3">
      <c r="A47">
        <v>1</v>
      </c>
      <c r="C47" t="s">
        <v>326</v>
      </c>
      <c r="D47" t="s">
        <v>327</v>
      </c>
      <c r="E47" t="s">
        <v>328</v>
      </c>
      <c r="F47" t="s">
        <v>329</v>
      </c>
      <c r="H47" t="s">
        <v>331</v>
      </c>
      <c r="L47" s="3" t="s">
        <v>330</v>
      </c>
      <c r="M47" s="8">
        <v>3.95</v>
      </c>
      <c r="N47">
        <f>BOM[[#This Row],[Price ea.]]*BOM[[#This Row],[Qty]]</f>
        <v>3.95</v>
      </c>
      <c r="O47" s="7">
        <f>N53*BOM[[#This Row],[Qty]]</f>
        <v>5</v>
      </c>
    </row>
    <row r="48" spans="1:15" x14ac:dyDescent="0.3">
      <c r="A48">
        <v>1</v>
      </c>
      <c r="C48" t="s">
        <v>337</v>
      </c>
      <c r="D48" t="s">
        <v>338</v>
      </c>
      <c r="E48" t="s">
        <v>339</v>
      </c>
      <c r="F48" t="s">
        <v>335</v>
      </c>
      <c r="G48" t="s">
        <v>336</v>
      </c>
      <c r="H48" t="s">
        <v>348</v>
      </c>
      <c r="I48" t="s">
        <v>349</v>
      </c>
      <c r="L48" s="3" t="s">
        <v>350</v>
      </c>
      <c r="M48">
        <v>2.2999999999999998</v>
      </c>
      <c r="N48">
        <f>BOM[[#This Row],[Price ea.]]*BOM[[#This Row],[Qty]]</f>
        <v>2.2999999999999998</v>
      </c>
      <c r="O48">
        <f>N53*BOM[[#This Row],[Qty]]</f>
        <v>5</v>
      </c>
    </row>
    <row r="49" spans="1:15" x14ac:dyDescent="0.3">
      <c r="A49">
        <v>1</v>
      </c>
      <c r="C49" t="s">
        <v>333</v>
      </c>
      <c r="D49" t="s">
        <v>334</v>
      </c>
      <c r="E49" t="s">
        <v>332</v>
      </c>
      <c r="F49" t="s">
        <v>335</v>
      </c>
      <c r="G49" t="s">
        <v>336</v>
      </c>
      <c r="H49" t="s">
        <v>351</v>
      </c>
      <c r="I49" t="s">
        <v>352</v>
      </c>
      <c r="L49" t="s">
        <v>353</v>
      </c>
      <c r="M49">
        <v>2.44</v>
      </c>
      <c r="N49">
        <f>BOM[[#This Row],[Price ea.]]*BOM[[#This Row],[Qty]]</f>
        <v>2.44</v>
      </c>
      <c r="O49">
        <f>N53*BOM[[#This Row],[Qty]]</f>
        <v>5</v>
      </c>
    </row>
    <row r="50" spans="1:15" x14ac:dyDescent="0.3">
      <c r="A50">
        <v>1</v>
      </c>
      <c r="B50" t="s">
        <v>341</v>
      </c>
      <c r="C50" t="s">
        <v>342</v>
      </c>
      <c r="D50" t="s">
        <v>343</v>
      </c>
      <c r="E50" t="s">
        <v>344</v>
      </c>
      <c r="F50" t="s">
        <v>345</v>
      </c>
      <c r="G50" t="s">
        <v>346</v>
      </c>
      <c r="H50" t="s">
        <v>347</v>
      </c>
      <c r="L50" s="3" t="s">
        <v>340</v>
      </c>
      <c r="M50" s="8">
        <v>2.29</v>
      </c>
      <c r="N50">
        <f>BOM[[#This Row],[Price ea.]]*BOM[[#This Row],[Qty]]</f>
        <v>2.29</v>
      </c>
      <c r="O50" s="7">
        <f>N53*BOM[[#This Row],[Qty]]</f>
        <v>5</v>
      </c>
    </row>
    <row r="51" spans="1:15" x14ac:dyDescent="0.3">
      <c r="A51">
        <v>1</v>
      </c>
      <c r="C51" t="s">
        <v>198</v>
      </c>
      <c r="D51" t="s">
        <v>199</v>
      </c>
      <c r="E51" t="s">
        <v>198</v>
      </c>
      <c r="F51" t="s">
        <v>200</v>
      </c>
      <c r="G51" t="s">
        <v>201</v>
      </c>
      <c r="H51" t="s">
        <v>198</v>
      </c>
      <c r="L51" s="3" t="s">
        <v>202</v>
      </c>
      <c r="M51">
        <v>7.76</v>
      </c>
      <c r="N51">
        <f>BOM[[#This Row],[Price ea.]]*BOM[[#This Row],[Qty]]</f>
        <v>7.76</v>
      </c>
      <c r="O51" s="7">
        <f>N53*BOM[[#This Row],[Qty]]</f>
        <v>5</v>
      </c>
    </row>
    <row r="52" spans="1:15" x14ac:dyDescent="0.3">
      <c r="A52" s="2"/>
      <c r="M52" s="5" t="s">
        <v>185</v>
      </c>
      <c r="N52" s="5">
        <f>SUM(BOM[Price ea. Order])</f>
        <v>51.526000000000003</v>
      </c>
    </row>
    <row r="53" spans="1:15" x14ac:dyDescent="0.3">
      <c r="M53" s="5" t="s">
        <v>188</v>
      </c>
      <c r="N53" s="5">
        <v>5</v>
      </c>
    </row>
    <row r="54" spans="1:15" x14ac:dyDescent="0.3">
      <c r="M54" s="6" t="s">
        <v>189</v>
      </c>
      <c r="N54" s="5">
        <f>N52*N53</f>
        <v>257.63</v>
      </c>
    </row>
  </sheetData>
  <hyperlinks>
    <hyperlink ref="L7" r:id="rId1"/>
    <hyperlink ref="L6" r:id="rId2"/>
    <hyperlink ref="L5" r:id="rId3"/>
    <hyperlink ref="L4" r:id="rId4"/>
    <hyperlink ref="L3" r:id="rId5"/>
    <hyperlink ref="L2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5" r:id="rId23"/>
    <hyperlink ref="L26" r:id="rId24"/>
    <hyperlink ref="L27" r:id="rId25"/>
    <hyperlink ref="L39" r:id="rId26"/>
  </hyperlinks>
  <pageMargins left="0.7" right="0.7" top="0.75" bottom="0.75" header="0.3" footer="0.3"/>
  <pageSetup orientation="portrait" r:id="rId27"/>
  <ignoredErrors>
    <ignoredError sqref="N24" evalError="1"/>
  </ignoredErrors>
  <tableParts count="1"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Graf, Asa</dc:creator>
  <cp:lastModifiedBy>LGS Innovations</cp:lastModifiedBy>
  <cp:lastPrinted>2015-06-02T21:10:09Z</cp:lastPrinted>
  <dcterms:created xsi:type="dcterms:W3CDTF">2015-06-02T21:18:11Z</dcterms:created>
  <dcterms:modified xsi:type="dcterms:W3CDTF">2015-08-07T21:26:19Z</dcterms:modified>
</cp:coreProperties>
</file>