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rc\Desktop\"/>
    </mc:Choice>
  </mc:AlternateContent>
  <xr:revisionPtr revIDLastSave="0" documentId="8_{99DB7FBA-F28C-4704-B1C1-E89420508854}" xr6:coauthVersionLast="47" xr6:coauthVersionMax="47" xr10:uidLastSave="{00000000-0000-0000-0000-000000000000}"/>
  <bookViews>
    <workbookView xWindow="-120" yWindow="-120" windowWidth="38640" windowHeight="15720" xr2:uid="{0E883EF4-77AF-4A90-9CDB-21D1401B31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3" i="1"/>
  <c r="I22" i="1"/>
  <c r="I21" i="1"/>
  <c r="D14" i="1"/>
  <c r="I24" i="1"/>
  <c r="G11" i="1"/>
  <c r="G18" i="1" s="1"/>
  <c r="F11" i="1"/>
  <c r="F15" i="1" s="1"/>
  <c r="D11" i="1"/>
  <c r="D17" i="1" s="1"/>
  <c r="C11" i="1"/>
  <c r="C18" i="1" s="1"/>
  <c r="E11" i="1"/>
  <c r="E16" i="1" s="1"/>
  <c r="D16" i="1" l="1"/>
  <c r="C17" i="1"/>
  <c r="D15" i="1"/>
  <c r="C14" i="1"/>
  <c r="C16" i="1"/>
  <c r="G17" i="1"/>
  <c r="E15" i="1"/>
  <c r="F18" i="1"/>
  <c r="F14" i="1"/>
  <c r="F17" i="1"/>
  <c r="G14" i="1"/>
  <c r="D18" i="1"/>
  <c r="E17" i="1"/>
  <c r="H17" i="1" s="1"/>
  <c r="F16" i="1"/>
  <c r="G15" i="1"/>
  <c r="C15" i="1"/>
  <c r="E18" i="1"/>
  <c r="G16" i="1"/>
  <c r="E14" i="1"/>
  <c r="H14" i="1" l="1"/>
  <c r="C21" i="1" s="1"/>
  <c r="H15" i="1"/>
  <c r="D25" i="1" s="1"/>
  <c r="H18" i="1"/>
  <c r="G21" i="1" s="1"/>
  <c r="H16" i="1"/>
  <c r="E24" i="1" s="1"/>
  <c r="F23" i="1"/>
  <c r="F25" i="1"/>
  <c r="F24" i="1"/>
  <c r="F21" i="1"/>
  <c r="F22" i="1"/>
  <c r="C22" i="1"/>
  <c r="C23" i="1"/>
  <c r="C24" i="1"/>
  <c r="C25" i="1"/>
  <c r="D21" i="1"/>
  <c r="D24" i="1" l="1"/>
  <c r="G23" i="1"/>
  <c r="D23" i="1"/>
  <c r="E22" i="1"/>
  <c r="G25" i="1"/>
  <c r="E25" i="1"/>
  <c r="H25" i="1" s="1"/>
  <c r="G24" i="1"/>
  <c r="H24" i="1" s="1"/>
  <c r="D22" i="1"/>
  <c r="G22" i="1"/>
  <c r="E23" i="1"/>
  <c r="E21" i="1"/>
  <c r="H21" i="1" s="1"/>
  <c r="H22" i="1"/>
  <c r="H23" i="1" l="1"/>
  <c r="I27" i="1"/>
  <c r="I28" i="1" s="1"/>
</calcChain>
</file>

<file path=xl/sharedStrings.xml><?xml version="1.0" encoding="utf-8"?>
<sst xmlns="http://schemas.openxmlformats.org/spreadsheetml/2006/main" count="48" uniqueCount="15">
  <si>
    <t>AHP</t>
  </si>
  <si>
    <t>P</t>
  </si>
  <si>
    <t>E</t>
  </si>
  <si>
    <t>D</t>
  </si>
  <si>
    <t>U</t>
  </si>
  <si>
    <t>T</t>
  </si>
  <si>
    <t>sum</t>
  </si>
  <si>
    <t>PESO</t>
  </si>
  <si>
    <t>SUM</t>
  </si>
  <si>
    <t>Lm</t>
  </si>
  <si>
    <t>CI</t>
  </si>
  <si>
    <t>CR</t>
  </si>
  <si>
    <t>ID</t>
  </si>
  <si>
    <t>Importância</t>
  </si>
  <si>
    <t>SUM/PESO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</si>
</sst>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C2F4-1AE1-4776-96E0-FBB10A003ABE}">
  <dimension ref="B1:R28"/>
  <sheetViews>
    <sheetView tabSelected="1" topLeftCell="A7" workbookViewId="0">
      <selection activeCell="I27" sqref="I27"/>
    </sheetView>
  </sheetViews>
  <sheetFormatPr defaultRowHeight="15" x14ac:dyDescent="0.25"/>
  <cols>
    <col min="1" max="1" width="0.85546875" style="2" customWidth="1"/>
    <col min="2" max="8" width="9.140625" style="2"/>
    <col min="9" max="9" width="10.5703125" style="2" customWidth="1"/>
    <col min="10" max="16384" width="9.140625" style="2"/>
  </cols>
  <sheetData>
    <row r="1" spans="2:18" s="2" customFormat="1" ht="4.5" customHeight="1" x14ac:dyDescent="0.25"/>
    <row r="2" spans="2:18" s="2" customFormat="1" x14ac:dyDescent="0.25">
      <c r="B2" s="3" t="s">
        <v>12</v>
      </c>
      <c r="C2" s="4" t="s">
        <v>13</v>
      </c>
      <c r="D2" s="4"/>
      <c r="E2" s="4"/>
      <c r="F2" s="4"/>
      <c r="G2" s="4"/>
      <c r="H2" s="4"/>
      <c r="I2" s="4"/>
      <c r="J2" s="4"/>
      <c r="K2" s="4"/>
      <c r="L2" s="4"/>
      <c r="M2" s="3" t="s">
        <v>11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</row>
    <row r="3" spans="2:18" s="2" customFormat="1" x14ac:dyDescent="0.25">
      <c r="B3" s="3">
        <v>1</v>
      </c>
      <c r="C3" s="5">
        <v>7</v>
      </c>
      <c r="D3" s="5">
        <v>5</v>
      </c>
      <c r="E3" s="5">
        <v>1</v>
      </c>
      <c r="F3" s="5">
        <v>7</v>
      </c>
      <c r="G3" s="5">
        <v>0.33333333333333331</v>
      </c>
      <c r="H3" s="5">
        <v>0.14285714285714285</v>
      </c>
      <c r="I3" s="5">
        <v>0.33333333333333331</v>
      </c>
      <c r="J3" s="5">
        <v>0.2</v>
      </c>
      <c r="K3" s="5">
        <v>1</v>
      </c>
      <c r="L3" s="5">
        <v>7</v>
      </c>
      <c r="M3" s="7">
        <v>3.5483994211864663E-2</v>
      </c>
      <c r="N3" s="8">
        <v>0.39531657395909753</v>
      </c>
      <c r="O3" s="8">
        <v>4.2052981133170492E-2</v>
      </c>
      <c r="P3" s="8">
        <v>9.0467984965594037E-2</v>
      </c>
      <c r="Q3" s="8">
        <v>0.39531657395909753</v>
      </c>
      <c r="R3" s="8">
        <v>7.6845885983040471E-2</v>
      </c>
    </row>
    <row r="4" spans="2:18" s="2" customFormat="1" x14ac:dyDescent="0.25"/>
    <row r="5" spans="2:18" s="2" customFormat="1" x14ac:dyDescent="0.25"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</row>
    <row r="6" spans="2:18" s="2" customFormat="1" x14ac:dyDescent="0.25">
      <c r="B6" s="6" t="s">
        <v>1</v>
      </c>
      <c r="C6" s="6">
        <v>1</v>
      </c>
      <c r="D6" s="6">
        <v>7</v>
      </c>
      <c r="E6" s="6">
        <v>5</v>
      </c>
      <c r="F6" s="6">
        <v>1</v>
      </c>
      <c r="G6" s="6">
        <v>7</v>
      </c>
    </row>
    <row r="7" spans="2:18" s="2" customFormat="1" x14ac:dyDescent="0.25">
      <c r="B7" s="6" t="s">
        <v>2</v>
      </c>
      <c r="C7" s="6">
        <v>0.14285714285714285</v>
      </c>
      <c r="D7" s="6">
        <v>1</v>
      </c>
      <c r="E7" s="6">
        <v>0.33333333333333331</v>
      </c>
      <c r="F7" s="6">
        <v>0.14285714285714285</v>
      </c>
      <c r="G7" s="6">
        <v>0.33333333333333331</v>
      </c>
    </row>
    <row r="8" spans="2:18" s="2" customFormat="1" x14ac:dyDescent="0.25">
      <c r="B8" s="6" t="s">
        <v>3</v>
      </c>
      <c r="C8" s="6">
        <v>0.2</v>
      </c>
      <c r="D8" s="6">
        <v>3</v>
      </c>
      <c r="E8" s="6">
        <v>1</v>
      </c>
      <c r="F8" s="6">
        <v>0.2</v>
      </c>
      <c r="G8" s="6">
        <v>1</v>
      </c>
    </row>
    <row r="9" spans="2:18" s="2" customFormat="1" x14ac:dyDescent="0.25">
      <c r="B9" s="6" t="s">
        <v>4</v>
      </c>
      <c r="C9" s="6">
        <v>1</v>
      </c>
      <c r="D9" s="6">
        <v>7</v>
      </c>
      <c r="E9" s="6">
        <v>5</v>
      </c>
      <c r="F9" s="6">
        <v>1</v>
      </c>
      <c r="G9" s="6">
        <v>7</v>
      </c>
    </row>
    <row r="10" spans="2:18" s="2" customFormat="1" x14ac:dyDescent="0.25">
      <c r="B10" s="6" t="s">
        <v>5</v>
      </c>
      <c r="C10" s="6">
        <v>0.14285714285714285</v>
      </c>
      <c r="D10" s="6">
        <v>3</v>
      </c>
      <c r="E10" s="6">
        <v>1</v>
      </c>
      <c r="F10" s="6">
        <v>0.14285714285714285</v>
      </c>
      <c r="G10" s="6">
        <v>1</v>
      </c>
    </row>
    <row r="11" spans="2:18" s="2" customFormat="1" x14ac:dyDescent="0.25">
      <c r="B11" s="6" t="s">
        <v>6</v>
      </c>
      <c r="C11" s="6">
        <f>SUM(C6:C10)</f>
        <v>2.4857142857142853</v>
      </c>
      <c r="D11" s="6">
        <f>SUM(D6:D10)</f>
        <v>21</v>
      </c>
      <c r="E11" s="6">
        <f t="shared" ref="E11" si="0">SUM(E6:E10)</f>
        <v>12.333333333333332</v>
      </c>
      <c r="F11" s="6">
        <f>SUM(F6:F10)</f>
        <v>2.4857142857142853</v>
      </c>
      <c r="G11" s="6">
        <f>SUM(G6:G10)</f>
        <v>16.333333333333332</v>
      </c>
    </row>
    <row r="13" spans="2:18" s="2" customFormat="1" x14ac:dyDescent="0.25">
      <c r="B13" s="6" t="s">
        <v>0</v>
      </c>
      <c r="C13" s="6" t="s">
        <v>1</v>
      </c>
      <c r="D13" s="6" t="s">
        <v>2</v>
      </c>
      <c r="E13" s="6" t="s">
        <v>3</v>
      </c>
      <c r="F13" s="6" t="s">
        <v>4</v>
      </c>
      <c r="G13" s="6" t="s">
        <v>5</v>
      </c>
      <c r="H13" s="6" t="s">
        <v>7</v>
      </c>
      <c r="I13" s="1"/>
    </row>
    <row r="14" spans="2:18" s="2" customFormat="1" x14ac:dyDescent="0.25">
      <c r="B14" s="6" t="s">
        <v>1</v>
      </c>
      <c r="C14" s="6">
        <f>C6/$C$11</f>
        <v>0.40229885057471271</v>
      </c>
      <c r="D14" s="6">
        <f>D6/$D$11</f>
        <v>0.33333333333333331</v>
      </c>
      <c r="E14" s="6">
        <f>E6/$E$11</f>
        <v>0.40540540540540543</v>
      </c>
      <c r="F14" s="6">
        <f>F6/$F$11</f>
        <v>0.40229885057471271</v>
      </c>
      <c r="G14" s="6">
        <f>G6/$G$11</f>
        <v>0.4285714285714286</v>
      </c>
      <c r="H14" s="6">
        <f>SUM(C14:G14)/5</f>
        <v>0.39438157369191856</v>
      </c>
      <c r="I14" s="1"/>
    </row>
    <row r="15" spans="2:18" s="2" customFormat="1" x14ac:dyDescent="0.25">
      <c r="B15" s="6" t="s">
        <v>2</v>
      </c>
      <c r="C15" s="6">
        <f t="shared" ref="C15:C18" si="1">C7/$C$11</f>
        <v>5.7471264367816098E-2</v>
      </c>
      <c r="D15" s="6">
        <f t="shared" ref="D15:D18" si="2">D7/$D$11</f>
        <v>4.7619047619047616E-2</v>
      </c>
      <c r="E15" s="6">
        <f t="shared" ref="E15:E18" si="3">E7/$E$11</f>
        <v>2.7027027027027029E-2</v>
      </c>
      <c r="F15" s="6">
        <f t="shared" ref="F15:F18" si="4">F7/$F$11</f>
        <v>5.7471264367816098E-2</v>
      </c>
      <c r="G15" s="6">
        <f t="shared" ref="G15:G18" si="5">G7/$G$11</f>
        <v>2.0408163265306124E-2</v>
      </c>
      <c r="H15" s="6">
        <f t="shared" ref="H15:H18" si="6">SUM(C15:G15)/5</f>
        <v>4.1999353329402592E-2</v>
      </c>
      <c r="I15" s="1"/>
    </row>
    <row r="16" spans="2:18" s="2" customFormat="1" x14ac:dyDescent="0.25">
      <c r="B16" s="6" t="s">
        <v>3</v>
      </c>
      <c r="C16" s="6">
        <f t="shared" si="1"/>
        <v>8.0459770114942541E-2</v>
      </c>
      <c r="D16" s="6">
        <f t="shared" si="2"/>
        <v>0.14285714285714285</v>
      </c>
      <c r="E16" s="6">
        <f t="shared" si="3"/>
        <v>8.1081081081081086E-2</v>
      </c>
      <c r="F16" s="6">
        <f t="shared" si="4"/>
        <v>8.0459770114942541E-2</v>
      </c>
      <c r="G16" s="6">
        <f t="shared" si="5"/>
        <v>6.1224489795918373E-2</v>
      </c>
      <c r="H16" s="6">
        <f t="shared" si="6"/>
        <v>8.9216450792805477E-2</v>
      </c>
      <c r="I16" s="1"/>
    </row>
    <row r="17" spans="2:9" x14ac:dyDescent="0.25">
      <c r="B17" s="6" t="s">
        <v>4</v>
      </c>
      <c r="C17" s="6">
        <f t="shared" si="1"/>
        <v>0.40229885057471271</v>
      </c>
      <c r="D17" s="6">
        <f t="shared" si="2"/>
        <v>0.33333333333333331</v>
      </c>
      <c r="E17" s="6">
        <f t="shared" si="3"/>
        <v>0.40540540540540543</v>
      </c>
      <c r="F17" s="6">
        <f t="shared" si="4"/>
        <v>0.40229885057471271</v>
      </c>
      <c r="G17" s="6">
        <f t="shared" si="5"/>
        <v>0.4285714285714286</v>
      </c>
      <c r="H17" s="6">
        <f t="shared" si="6"/>
        <v>0.39438157369191856</v>
      </c>
      <c r="I17" s="1"/>
    </row>
    <row r="18" spans="2:9" x14ac:dyDescent="0.25">
      <c r="B18" s="6" t="s">
        <v>5</v>
      </c>
      <c r="C18" s="6">
        <f t="shared" si="1"/>
        <v>5.7471264367816098E-2</v>
      </c>
      <c r="D18" s="6">
        <f t="shared" si="2"/>
        <v>0.14285714285714285</v>
      </c>
      <c r="E18" s="6">
        <f t="shared" si="3"/>
        <v>8.1081081081081086E-2</v>
      </c>
      <c r="F18" s="6">
        <f t="shared" si="4"/>
        <v>5.7471264367816098E-2</v>
      </c>
      <c r="G18" s="6">
        <f t="shared" si="5"/>
        <v>6.1224489795918373E-2</v>
      </c>
      <c r="H18" s="6">
        <f t="shared" si="6"/>
        <v>8.0021048493954902E-2</v>
      </c>
      <c r="I18" s="1"/>
    </row>
    <row r="19" spans="2:9" x14ac:dyDescent="0.25">
      <c r="B19" s="1"/>
      <c r="C19" s="1"/>
      <c r="D19" s="1"/>
      <c r="E19" s="1"/>
      <c r="F19" s="1"/>
      <c r="G19" s="1"/>
      <c r="H19" s="1"/>
      <c r="I19" s="1"/>
    </row>
    <row r="20" spans="2:9" x14ac:dyDescent="0.25">
      <c r="B20" s="6" t="s">
        <v>0</v>
      </c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  <c r="H20" s="6" t="s">
        <v>8</v>
      </c>
      <c r="I20" s="6" t="s">
        <v>14</v>
      </c>
    </row>
    <row r="21" spans="2:9" x14ac:dyDescent="0.25">
      <c r="B21" s="6" t="s">
        <v>1</v>
      </c>
      <c r="C21" s="6">
        <f>C6*$H$14</f>
        <v>0.39438157369191856</v>
      </c>
      <c r="D21" s="6">
        <f>D6*$H$15</f>
        <v>0.29399547330581816</v>
      </c>
      <c r="E21" s="6">
        <f>E6*$H$16</f>
        <v>0.4460822539640274</v>
      </c>
      <c r="F21" s="6">
        <f>F6*$H$17</f>
        <v>0.39438157369191856</v>
      </c>
      <c r="G21" s="6">
        <f>G6*$H$18</f>
        <v>0.56014733945768436</v>
      </c>
      <c r="H21" s="6">
        <f>SUM(C21:G21)</f>
        <v>2.0889882141113669</v>
      </c>
      <c r="I21" s="6">
        <f>H21/H14</f>
        <v>5.2968707299272415</v>
      </c>
    </row>
    <row r="22" spans="2:9" x14ac:dyDescent="0.25">
      <c r="B22" s="6" t="s">
        <v>2</v>
      </c>
      <c r="C22" s="6">
        <f t="shared" ref="C22:C25" si="7">C7*$H$14</f>
        <v>5.6340224813131223E-2</v>
      </c>
      <c r="D22" s="6">
        <f t="shared" ref="D22:D25" si="8">D7*$H$15</f>
        <v>4.1999353329402592E-2</v>
      </c>
      <c r="E22" s="6">
        <f t="shared" ref="E22:E25" si="9">E7*$H$16</f>
        <v>2.9738816930935157E-2</v>
      </c>
      <c r="F22" s="6">
        <f t="shared" ref="F22:F25" si="10">F7*$H$17</f>
        <v>5.6340224813131223E-2</v>
      </c>
      <c r="G22" s="6">
        <f t="shared" ref="G22:G25" si="11">G7*$H$18</f>
        <v>2.66736828313183E-2</v>
      </c>
      <c r="H22" s="6">
        <f>SUM(C22:G22)</f>
        <v>0.21109230271791848</v>
      </c>
      <c r="I22" s="6">
        <f>H22/H15</f>
        <v>5.0260845937867948</v>
      </c>
    </row>
    <row r="23" spans="2:9" x14ac:dyDescent="0.25">
      <c r="B23" s="6" t="s">
        <v>3</v>
      </c>
      <c r="C23" s="6">
        <f t="shared" si="7"/>
        <v>7.8876314738383718E-2</v>
      </c>
      <c r="D23" s="6">
        <f t="shared" si="8"/>
        <v>0.12599805998820779</v>
      </c>
      <c r="E23" s="6">
        <f t="shared" si="9"/>
        <v>8.9216450792805477E-2</v>
      </c>
      <c r="F23" s="6">
        <f t="shared" si="10"/>
        <v>7.8876314738383718E-2</v>
      </c>
      <c r="G23" s="6">
        <f t="shared" si="11"/>
        <v>8.0021048493954902E-2</v>
      </c>
      <c r="H23" s="6">
        <f>SUM(C23:G23)</f>
        <v>0.45298818875173558</v>
      </c>
      <c r="I23" s="6">
        <f>H23/H16</f>
        <v>5.077406517815267</v>
      </c>
    </row>
    <row r="24" spans="2:9" x14ac:dyDescent="0.25">
      <c r="B24" s="6" t="s">
        <v>4</v>
      </c>
      <c r="C24" s="6">
        <f t="shared" si="7"/>
        <v>0.39438157369191856</v>
      </c>
      <c r="D24" s="6">
        <f t="shared" si="8"/>
        <v>0.29399547330581816</v>
      </c>
      <c r="E24" s="6">
        <f t="shared" si="9"/>
        <v>0.4460822539640274</v>
      </c>
      <c r="F24" s="6">
        <f t="shared" si="10"/>
        <v>0.39438157369191856</v>
      </c>
      <c r="G24" s="6">
        <f t="shared" si="11"/>
        <v>0.56014733945768436</v>
      </c>
      <c r="H24" s="6">
        <f>SUM(C24:G24)</f>
        <v>2.0889882141113669</v>
      </c>
      <c r="I24" s="6">
        <f>H24/H17</f>
        <v>5.2968707299272415</v>
      </c>
    </row>
    <row r="25" spans="2:9" x14ac:dyDescent="0.25">
      <c r="B25" s="6" t="s">
        <v>5</v>
      </c>
      <c r="C25" s="6">
        <f t="shared" si="7"/>
        <v>5.6340224813131223E-2</v>
      </c>
      <c r="D25" s="6">
        <f t="shared" si="8"/>
        <v>0.12599805998820779</v>
      </c>
      <c r="E25" s="6">
        <f t="shared" si="9"/>
        <v>8.9216450792805477E-2</v>
      </c>
      <c r="F25" s="6">
        <f t="shared" si="10"/>
        <v>5.6340224813131223E-2</v>
      </c>
      <c r="G25" s="6">
        <f t="shared" si="11"/>
        <v>8.0021048493954902E-2</v>
      </c>
      <c r="H25" s="6">
        <f>SUM(C25:G25)</f>
        <v>0.40791600890123064</v>
      </c>
      <c r="I25" s="6">
        <f>H25/H18</f>
        <v>5.0976088988892236</v>
      </c>
    </row>
    <row r="26" spans="2:9" x14ac:dyDescent="0.25">
      <c r="B26" s="1"/>
      <c r="C26" s="1"/>
      <c r="D26" s="1"/>
      <c r="E26" s="1"/>
      <c r="F26" s="1"/>
      <c r="G26" s="1"/>
      <c r="H26" s="6" t="s">
        <v>9</v>
      </c>
      <c r="I26" s="6">
        <f>SUM(I21:I25)/5</f>
        <v>5.1589682940691537</v>
      </c>
    </row>
    <row r="27" spans="2:9" x14ac:dyDescent="0.25">
      <c r="B27" s="1"/>
      <c r="C27" s="1"/>
      <c r="D27" s="1"/>
      <c r="E27" s="1"/>
      <c r="F27" s="1"/>
      <c r="G27" s="1"/>
      <c r="H27" s="6" t="s">
        <v>10</v>
      </c>
      <c r="I27" s="6">
        <f>(I26-5)/4</f>
        <v>3.9742073517288423E-2</v>
      </c>
    </row>
    <row r="28" spans="2:9" x14ac:dyDescent="0.25">
      <c r="B28" s="1"/>
      <c r="C28" s="1"/>
      <c r="D28" s="1"/>
      <c r="E28" s="1"/>
      <c r="F28" s="1"/>
      <c r="G28" s="1"/>
      <c r="H28" s="6" t="s">
        <v>11</v>
      </c>
      <c r="I28" s="6">
        <f>I27/1.12</f>
        <v>3.5483994211864663E-2</v>
      </c>
    </row>
  </sheetData>
  <mergeCells count="1">
    <mergeCell ref="C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Rodrigues</dc:creator>
  <cp:lastModifiedBy>Renan Rodrigues</cp:lastModifiedBy>
  <dcterms:created xsi:type="dcterms:W3CDTF">2025-07-07T20:19:06Z</dcterms:created>
  <dcterms:modified xsi:type="dcterms:W3CDTF">2025-07-07T20:24:18Z</dcterms:modified>
</cp:coreProperties>
</file>