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OSIÇÃO VEÍCULOS" sheetId="9" r:id="rId3"/>
  </sheets>
  <definedNames>
    <definedName name="_xlnm._FilterDatabase" localSheetId="0" hidden="1">BaseVeiculos!$A$1:$I$1</definedName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I26" i="5" l="1"/>
  <c r="I21" i="5"/>
  <c r="I17" i="5" l="1"/>
  <c r="I18" i="5"/>
  <c r="I19" i="5"/>
  <c r="I5" i="5" l="1"/>
  <c r="I3" i="5"/>
  <c r="I9" i="5"/>
  <c r="I13" i="5"/>
  <c r="I10" i="5"/>
  <c r="I4" i="5"/>
  <c r="I6" i="5"/>
  <c r="I11" i="5"/>
  <c r="I2" i="5"/>
  <c r="I7" i="5"/>
  <c r="I8" i="5"/>
  <c r="I12" i="5"/>
  <c r="I14" i="5"/>
  <c r="I15" i="5"/>
  <c r="I16" i="5"/>
  <c r="I20" i="5"/>
  <c r="I23" i="5" l="1"/>
  <c r="J38" i="8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</calcChain>
</file>

<file path=xl/sharedStrings.xml><?xml version="1.0" encoding="utf-8"?>
<sst xmlns="http://schemas.openxmlformats.org/spreadsheetml/2006/main" count="743" uniqueCount="223">
  <si>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</si>
  <si>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</si>
  <si>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</si>
  <si>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</si>
  <si>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</si>
  <si>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</si>
  <si>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</si>
  <si>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</si>
  <si>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</si>
  <si>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</si>
  <si>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</si>
  <si>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</si>
  <si>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</si>
  <si>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REB/RANDON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</si>
  <si>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</si>
  <si>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</si>
  <si>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</si>
  <si>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</si>
  <si>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</si>
  <si>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</si>
  <si>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</si>
  <si>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</si>
  <si>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</si>
  <si>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</si>
  <si>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</si>
  <si>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</si>
  <si>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</si>
  <si>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</si>
  <si>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</si>
  <si>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</si>
  <si>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</si>
  <si>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</si>
  <si>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</si>
  <si>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</si>
  <si>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</si>
  <si>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</si>
  <si>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</si>
  <si>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</si>
  <si>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</si>
  <si>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</si>
  <si>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</si>
  <si>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</si>
  <si>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</si>
  <si>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</si>
  <si>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</si>
  <si>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</si>
  <si>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</si>
  <si>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</si>
  <si>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COMPRA DE PNEU SEMINOVO POR URGÊNCIA</t>
  </si>
  <si>
    <t>ROSÁRIO OESTE-MT</t>
  </si>
  <si>
    <t>MANUTENÇÃO NECESSÁRIA</t>
  </si>
  <si>
    <t>SITUAÇÃO</t>
  </si>
  <si>
    <t>NÃO REALIZADO</t>
  </si>
  <si>
    <t>REALIZADO</t>
  </si>
  <si>
    <t>ENVIADO P/ APROVAÇÃO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</si>
  <si>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</si>
  <si>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</si>
  <si>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</si>
  <si>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</si>
  <si>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</si>
  <si>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</si>
  <si>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</si>
  <si>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</si>
  <si>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REALIZAR ALINHAMENTO E BALANCEAMENTO</t>
  </si>
  <si>
    <t>COMPRA DE 2 PNEUS NOVOS PARA TRAÇÃO</t>
  </si>
  <si>
    <t>CAMBAGEM DIANTEIRA, ALINHAMENTO E ABALANCEAMENTO</t>
  </si>
  <si>
    <t>NQR-9I21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</si>
  <si>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</si>
  <si>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</si>
  <si>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</si>
  <si>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</si>
  <si>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</si>
  <si>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</si>
  <si>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</si>
  <si>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</si>
  <si>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</si>
  <si>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</si>
  <si>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</si>
  <si>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</si>
  <si>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</si>
  <si>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</si>
  <si>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</si>
  <si>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</si>
  <si>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</si>
  <si>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</si>
  <si>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</si>
  <si>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</si>
  <si>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</si>
  <si>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</si>
  <si>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</si>
  <si>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</si>
  <si>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</si>
  <si>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</si>
  <si>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</si>
  <si>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</si>
  <si>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</si>
  <si>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</si>
  <si>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</si>
  <si>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</si>
  <si>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</si>
  <si>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</si>
  <si>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</si>
  <si>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</si>
  <si>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</si>
  <si>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</si>
  <si>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</si>
  <si>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</si>
  <si>
    <t>SANGRAMENTO DO CAMINHÃO EM SINOP</t>
  </si>
  <si>
    <t>TROCA DOS FARÓIS ANTIGOS PELOS NOVOS!</t>
  </si>
  <si>
    <t>GUINCHO CHAMADO PARA SOCORRER O CAMINHÃO E ATENDER EVENTO</t>
  </si>
  <si>
    <t>QTD PNEUS</t>
  </si>
  <si>
    <t>MEDIDAS DO PNEUS</t>
  </si>
  <si>
    <t>VALOR POR UNIDADE</t>
  </si>
  <si>
    <t>225/75R16C</t>
  </si>
  <si>
    <t>275/80R22.5</t>
  </si>
  <si>
    <t>QTD URGENTE</t>
  </si>
  <si>
    <t>295/80R 22.5</t>
  </si>
  <si>
    <t>175/75R13 84T</t>
  </si>
  <si>
    <t>215/75R17.5</t>
  </si>
  <si>
    <t>175/70R 14</t>
  </si>
  <si>
    <t>VALOR TOTAL POR VEÍCULO:</t>
  </si>
  <si>
    <t>VALOR TOTAL DE REPOSIÇÃO FROTA:</t>
  </si>
  <si>
    <t>175/65R 14 82T</t>
  </si>
  <si>
    <t>PALIO</t>
  </si>
  <si>
    <t>NUG-2J85</t>
  </si>
  <si>
    <t>TROCADO ROLAMENTOS DO PALIO DO PAULINHO</t>
  </si>
  <si>
    <t>CONSERTO DA MOLA DO CAMINHÃO QUE ESTAVA TODA QUEBRADA!</t>
  </si>
  <si>
    <t>TROCA DE LAMPADAS TRASEIRAS E LATERAIS</t>
  </si>
  <si>
    <t>COMPRA DE 2 PNEUS NOVOS PARA TRASEIRA</t>
  </si>
  <si>
    <t>TROCA DA BOMBA D'AGUA , ADITIVOS, RESERVATORIO E CORREIA</t>
  </si>
  <si>
    <t>CONSERTO COMPLETO DOS FREIOS + MÃO DE OBRA E NOVAS CUICAS, ESTIRANTES E BALNÇAS DE FREIO</t>
  </si>
  <si>
    <t>CONSERTO BÁSICO DE FREIOS DO TITAN 19.320</t>
  </si>
  <si>
    <t>COMPRA DE CABEÇOTE NOVO, REGULAGEM E MONTAGEM COMPLETA</t>
  </si>
  <si>
    <t>PRIMAVERA - MT</t>
  </si>
  <si>
    <t>CONSERTO E MÃO DE OBRA DO TORNO E ROLAMENTO DAS RODAS + CONSERTO DOS FREIOS TRASEIROS</t>
  </si>
  <si>
    <t>COMPRA DE PEÇAS E CUICÁS DE FREIO TRASEIRO PARA ARRUMAR OS FREIOS DO CAMINHÃO</t>
  </si>
  <si>
    <t>REPARO PARTE ELÉTRICA TINHA DADO CURTO NA PARTE ELÉTRICA</t>
  </si>
  <si>
    <t>DIFERENCIAL NOVO ORIGINAL, CONSERTO DO CÂMBIO COMPLETO E EMBREAGEM + MÃO DE OBRA</t>
  </si>
  <si>
    <t>QBF-3H75</t>
  </si>
  <si>
    <t>QCD-5I78</t>
  </si>
  <si>
    <t>RTG-0A02</t>
  </si>
  <si>
    <t>HSJ-7331</t>
  </si>
  <si>
    <t>FIAT UNO MILLE WAY</t>
  </si>
  <si>
    <t>TROCA DA CAIXA DA CÂMBIO DE REGULAGENS NA EMBREAGEM ALÉM DE AJUSTE DE CÂMBIO E MÃO DE OBRA</t>
  </si>
  <si>
    <t>MANUTENÇÃO NAS MANÇANETAS DAS PORTAS, TROCA DE FARÓIS E PARACHOQUE CENTRAL + LATERAIS</t>
  </si>
  <si>
    <t>TROCA DO FLEXIVEL E AJUSTE DO MOTOR DE PARTIDA</t>
  </si>
  <si>
    <t>VOLVO FH-400</t>
  </si>
  <si>
    <t>COMPRA DE 2 BATERIAS PARA O VOLVO FH</t>
  </si>
  <si>
    <t>CONSERTO DE PNEUS, CAMARA PROTETOR E COMPRA DE PNEUS SEMI-NOVOS</t>
  </si>
  <si>
    <t>MÃO DE OOBRA + MOTOR DE PARTIDA REALIZAR TROCA ok</t>
  </si>
  <si>
    <t>PRECISA DE 4 PNEUS NOVOS URGENTES R295.80 R225 LISO ok</t>
  </si>
  <si>
    <t>TROCA DOS FARÓIS ANTIGOS PELOS NOVOS! Ok</t>
  </si>
  <si>
    <t>CONSERTO DE COIFAS, SUSPENSÃO, SANFONAS, VÁLVULAS, ROLAMENTO DE RODA, FREIOS E CAIXA DE DIREÇÃO    ok estética</t>
  </si>
  <si>
    <t>M.BENZ/L 1113 (1978)</t>
  </si>
  <si>
    <t>FIAT/UNO MILLE WAY (2014)</t>
  </si>
  <si>
    <t>FIAT STRADA 1.4 (2022)</t>
  </si>
  <si>
    <t>FIAT STRADA 1.4 (2013)</t>
  </si>
  <si>
    <t>FIAT STRADA 1.4 (2016)</t>
  </si>
  <si>
    <t>REBOQUE SR NOME CARGA SECA (2014)</t>
  </si>
  <si>
    <t>REBOQUE SR NOMA CARGA SECA (2014)</t>
  </si>
  <si>
    <t>VOLVO FH/400 (2017)</t>
  </si>
  <si>
    <t>MERCEDES BENZ 914 (1985)</t>
  </si>
  <si>
    <t>REBOQUE RECRUSUL 03 EIXOS (2011)</t>
  </si>
  <si>
    <t>VOLVO/VM 270 6X2 (2012)</t>
  </si>
  <si>
    <t>VW/9.170 4X2 (2020)</t>
  </si>
  <si>
    <t>M.BENZ/ATEGO 1418 (2009)</t>
  </si>
  <si>
    <t>FIAT/UNO MILLE WAY (2011)</t>
  </si>
  <si>
    <t>FIAT/UNO VIVACE (2014)</t>
  </si>
  <si>
    <t>REB/RANDON (1997)</t>
  </si>
  <si>
    <t>WV/19.320 (2008)</t>
  </si>
  <si>
    <t>M.BENZ/710 (2009)</t>
  </si>
  <si>
    <t>I/M.BENZ-MARTICAR MI (2012)</t>
  </si>
  <si>
    <t>M.BENZ/L 1114 (1987)</t>
  </si>
  <si>
    <t>ENGRAXAMENTO DOS EIXOS</t>
  </si>
  <si>
    <t>DESMONTAGEM E MONTAGEM DE PEÇAS REALIZADAS PARA ORÇAMENTO DO 1113 ALÉM DE BATERIA PROVISÓRIA</t>
  </si>
  <si>
    <t>REGULAGEM DOS FREIOS NAS 10 RODAS</t>
  </si>
  <si>
    <t>TOYOTA COROLLA HIBRYD (2023)</t>
  </si>
  <si>
    <t>225/45R 17</t>
  </si>
  <si>
    <t xml:space="preserve">COMPRA DE NOVO MOTOR DO CAMINHÃO A BASE DE TROCA </t>
  </si>
  <si>
    <t>NOVOS ROLAMENTOS, ABS, CUBOS TRASEIROS, CORREÇÃO DE EIXO CENTRAL E GABARITAGEM PARA CORRIGIR VIBRAÇÃO, DESEMPENO DE RODAS</t>
  </si>
  <si>
    <t>CONSERTO DE PARTE DE FUNILARIA PÓS BATIDA (PARACHOQUE DIANTEIRO E FARÓL DIANTEIRO LD)</t>
  </si>
  <si>
    <t>CONSERTO DE PARTE MECÂNICA E FREIOS QUE ESTAVAM COM PROBLEMA</t>
  </si>
  <si>
    <t>CONSERTO FINAL DOS FREIOS E OBSERVAÇÃO IDENTIFICADA NO DIFERENCIAL DO CAMINHÃO!</t>
  </si>
  <si>
    <t>CIDADE ATUAL</t>
  </si>
  <si>
    <t>KM RODADOS NO DIA</t>
  </si>
  <si>
    <t>MOTORISTA</t>
  </si>
  <si>
    <t>ATIVIDADES EXERCICIDAS</t>
  </si>
  <si>
    <t>FIAT STRADA</t>
  </si>
  <si>
    <t>COMPRA DE PNEU PRO STEP</t>
  </si>
  <si>
    <t>SINOP - MT</t>
  </si>
  <si>
    <t>ROSÁRIO OESTE -MT</t>
  </si>
  <si>
    <t>SANTA RITA DO TRIVELATO - MT</t>
  </si>
  <si>
    <t>DATA : 21/05/2025</t>
  </si>
  <si>
    <t>JOSÉ WALQUES</t>
  </si>
  <si>
    <t>S/MOTORISTA</t>
  </si>
  <si>
    <t>EMERSON</t>
  </si>
  <si>
    <t>(REBOQUE)</t>
  </si>
  <si>
    <t>ZÉ GILSON</t>
  </si>
  <si>
    <t>(MANUTENÇÃO!)</t>
  </si>
  <si>
    <t>PAULINHO</t>
  </si>
  <si>
    <t>NOEL</t>
  </si>
  <si>
    <t>ARTUR</t>
  </si>
  <si>
    <t>DEVA</t>
  </si>
  <si>
    <t>7,6 KM</t>
  </si>
  <si>
    <t>BUSCOU O CAMINHÃO NA OFICINA E LEVOU AO BARRACÃO!</t>
  </si>
  <si>
    <t>0 KM</t>
  </si>
  <si>
    <t>30,6 KM</t>
  </si>
  <si>
    <t>ALLAN</t>
  </si>
  <si>
    <t>VEÍCULO PARADO NA CIDADE</t>
  </si>
  <si>
    <t>ATENDENDO DEMANDAS NA CIDADE</t>
  </si>
  <si>
    <t>62,1 KM</t>
  </si>
  <si>
    <t>PARADO NO BARRACÃO</t>
  </si>
  <si>
    <t>16,3 KM</t>
  </si>
  <si>
    <t>O KM</t>
  </si>
  <si>
    <t>NA OFICINA ESPERANDO NOVO MOTOR</t>
  </si>
  <si>
    <t>NA OFICINA FINALIZANDO SERVIÇO</t>
  </si>
  <si>
    <t>SINOP X ROSÁRIO INDO ATENDER DEMANDAS</t>
  </si>
  <si>
    <t>257,9 KM</t>
  </si>
  <si>
    <t>184 KM</t>
  </si>
  <si>
    <t>40,6 KM</t>
  </si>
  <si>
    <t>S/ INFORMAÇÕES</t>
  </si>
  <si>
    <t>ATENDENDO DEMANDAS NA CIDADE -  ROSÁRIO X SINOP</t>
  </si>
  <si>
    <t>CONSERTO DE PARTE ELÉTRICA E BUZINA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</si>
</sst>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  <font>
      <b/>
      <sz val="18"/>
      <color rgb="FFFF0000"/>
      <name val="Tahoma"/>
      <family val="2"/>
    </font>
    <font>
      <b/>
      <sz val="16"/>
      <color theme="1"/>
      <name val="Tahoma"/>
      <family val="2"/>
    </font>
    <font>
      <b/>
      <sz val="28"/>
      <color theme="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/>
        <bgColor rgb="FF93C47D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93C47D"/>
      </patternFill>
    </fill>
    <fill>
      <patternFill patternType="solid">
        <fgColor theme="6" tint="0.79998168889431442"/>
        <bgColor rgb="FF93C47D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B2F3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0">
    <xf numFmtId="0" fontId="0" fillId="0" borderId="0" xfId="0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21" fillId="3" borderId="3" xfId="1" applyFont="1" applyFill="1" applyBorder="1" applyAlignment="1">
      <alignment horizontal="center" vertical="center"/>
    </xf>
    <xf numFmtId="44" fontId="10" fillId="3" borderId="3" xfId="1" applyFont="1" applyFill="1" applyBorder="1" applyAlignment="1">
      <alignment horizontal="center" vertical="center"/>
    </xf>
    <xf numFmtId="44" fontId="19" fillId="3" borderId="3" xfId="0" applyNumberFormat="1" applyFont="1" applyFill="1" applyBorder="1" applyAlignment="1">
      <alignment horizontal="left" vertical="center"/>
    </xf>
    <xf numFmtId="44" fontId="20" fillId="3" borderId="3" xfId="1" applyFont="1" applyFill="1" applyBorder="1" applyAlignment="1">
      <alignment vertical="center"/>
    </xf>
    <xf numFmtId="165" fontId="3" fillId="3" borderId="3" xfId="0" applyNumberFormat="1" applyFont="1" applyFill="1" applyBorder="1" applyAlignment="1">
      <alignment vertical="center"/>
    </xf>
    <xf numFmtId="165" fontId="3" fillId="3" borderId="3" xfId="0" applyNumberFormat="1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4" fontId="14" fillId="2" borderId="3" xfId="0" applyNumberFormat="1" applyFont="1" applyFill="1" applyBorder="1" applyAlignment="1">
      <alignment horizontal="center" vertical="center" wrapText="1"/>
    </xf>
    <xf numFmtId="44" fontId="13" fillId="2" borderId="3" xfId="1" applyNumberFormat="1" applyFont="1" applyFill="1" applyBorder="1" applyAlignment="1">
      <alignment horizontal="center" vertical="center" wrapText="1"/>
    </xf>
    <xf numFmtId="44" fontId="14" fillId="2" borderId="3" xfId="1" applyNumberFormat="1" applyFont="1" applyFill="1" applyBorder="1" applyAlignment="1">
      <alignment horizontal="center" vertical="center" wrapText="1"/>
    </xf>
    <xf numFmtId="44" fontId="14" fillId="2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44" fontId="4" fillId="0" borderId="3" xfId="1" applyNumberFormat="1" applyFont="1" applyBorder="1" applyAlignment="1">
      <alignment horizontal="center" vertical="center"/>
    </xf>
    <xf numFmtId="44" fontId="4" fillId="0" borderId="3" xfId="1" applyNumberFormat="1" applyFont="1" applyBorder="1" applyAlignment="1">
      <alignment vertical="center" wrapText="1"/>
    </xf>
    <xf numFmtId="44" fontId="15" fillId="0" borderId="3" xfId="1" applyNumberFormat="1" applyFont="1" applyBorder="1" applyAlignment="1">
      <alignment horizontal="center" vertical="center"/>
    </xf>
    <xf numFmtId="44" fontId="8" fillId="0" borderId="3" xfId="1" applyNumberFormat="1" applyFont="1" applyBorder="1" applyAlignment="1">
      <alignment horizontal="center" vertical="center"/>
    </xf>
    <xf numFmtId="0" fontId="6" fillId="9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44" fontId="4" fillId="2" borderId="3" xfId="1" applyNumberFormat="1" applyFont="1" applyFill="1" applyBorder="1" applyAlignment="1">
      <alignment horizontal="center" vertical="center"/>
    </xf>
    <xf numFmtId="44" fontId="4" fillId="2" borderId="3" xfId="1" applyNumberFormat="1" applyFont="1" applyFill="1" applyBorder="1" applyAlignment="1">
      <alignment vertical="center" wrapText="1"/>
    </xf>
    <xf numFmtId="44" fontId="15" fillId="2" borderId="3" xfId="1" applyNumberFormat="1" applyFont="1" applyFill="1" applyBorder="1" applyAlignment="1">
      <alignment horizontal="center" vertical="center"/>
    </xf>
    <xf numFmtId="44" fontId="4" fillId="10" borderId="3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4" fontId="17" fillId="0" borderId="3" xfId="1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44" fontId="4" fillId="10" borderId="3" xfId="1" applyNumberFormat="1" applyFont="1" applyFill="1" applyBorder="1" applyAlignment="1">
      <alignment vertical="center" wrapText="1"/>
    </xf>
    <xf numFmtId="44" fontId="15" fillId="10" borderId="3" xfId="1" applyNumberFormat="1" applyFont="1" applyFill="1" applyBorder="1" applyAlignment="1">
      <alignment horizontal="center" vertical="center"/>
    </xf>
    <xf numFmtId="44" fontId="18" fillId="10" borderId="3" xfId="1" applyNumberFormat="1" applyFont="1" applyFill="1" applyBorder="1" applyAlignment="1">
      <alignment horizontal="center" vertical="center"/>
    </xf>
    <xf numFmtId="44" fontId="4" fillId="0" borderId="3" xfId="1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4" fontId="4" fillId="2" borderId="3" xfId="0" applyNumberFormat="1" applyFont="1" applyFill="1" applyBorder="1" applyAlignment="1">
      <alignment horizontal="center" vertical="center"/>
    </xf>
    <xf numFmtId="44" fontId="17" fillId="2" borderId="3" xfId="1" applyNumberFormat="1" applyFont="1" applyFill="1" applyBorder="1" applyAlignment="1">
      <alignment horizontal="center" vertical="center"/>
    </xf>
    <xf numFmtId="44" fontId="4" fillId="2" borderId="3" xfId="1" applyNumberFormat="1" applyFont="1" applyFill="1" applyBorder="1" applyAlignment="1">
      <alignment horizontal="left" vertical="center"/>
    </xf>
    <xf numFmtId="44" fontId="4" fillId="10" borderId="3" xfId="1" applyNumberFormat="1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14" fontId="6" fillId="7" borderId="3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/>
    <xf numFmtId="44" fontId="4" fillId="0" borderId="3" xfId="1" applyNumberFormat="1" applyFont="1" applyFill="1" applyBorder="1" applyAlignment="1">
      <alignment horizontal="center" vertical="center"/>
    </xf>
    <xf numFmtId="0" fontId="0" fillId="0" borderId="0" xfId="0" applyFill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4" fontId="4" fillId="0" borderId="3" xfId="1" applyNumberFormat="1" applyFont="1" applyFill="1" applyBorder="1" applyAlignment="1">
      <alignment vertical="center" wrapText="1"/>
    </xf>
    <xf numFmtId="44" fontId="15" fillId="0" borderId="3" xfId="1" applyNumberFormat="1" applyFont="1" applyFill="1" applyBorder="1" applyAlignment="1">
      <alignment horizontal="center" vertical="center"/>
    </xf>
    <xf numFmtId="44" fontId="18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44" fontId="17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44" fontId="6" fillId="2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  <xf numFmtId="44" fontId="4" fillId="0" borderId="3" xfId="1" applyNumberFormat="1" applyFont="1" applyFill="1" applyBorder="1" applyAlignment="1">
      <alignment horizontal="left" vertical="center"/>
    </xf>
    <xf numFmtId="44" fontId="6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44" fontId="5" fillId="0" borderId="3" xfId="1" applyNumberFormat="1" applyFont="1" applyFill="1" applyBorder="1" applyAlignment="1">
      <alignment horizontal="center" vertical="center"/>
    </xf>
    <xf numFmtId="44" fontId="15" fillId="0" borderId="3" xfId="1" applyNumberFormat="1" applyFont="1" applyFill="1" applyBorder="1" applyAlignment="1">
      <alignment vertical="center" wrapText="1"/>
    </xf>
    <xf numFmtId="14" fontId="6" fillId="0" borderId="3" xfId="0" applyNumberFormat="1" applyFont="1" applyFill="1" applyBorder="1" applyAlignment="1">
      <alignment horizontal="center"/>
    </xf>
    <xf numFmtId="44" fontId="8" fillId="0" borderId="3" xfId="1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/>
    </xf>
    <xf numFmtId="44" fontId="8" fillId="2" borderId="3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/>
    </xf>
    <xf numFmtId="44" fontId="15" fillId="2" borderId="3" xfId="1" applyNumberFormat="1" applyFont="1" applyFill="1" applyBorder="1" applyAlignment="1">
      <alignment vertical="center" wrapText="1"/>
    </xf>
    <xf numFmtId="44" fontId="4" fillId="2" borderId="3" xfId="1" applyNumberFormat="1" applyFont="1" applyFill="1" applyBorder="1" applyAlignment="1">
      <alignment vertical="center"/>
    </xf>
    <xf numFmtId="44" fontId="6" fillId="2" borderId="3" xfId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44" fontId="5" fillId="2" borderId="3" xfId="1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44" fontId="18" fillId="0" borderId="3" xfId="1" applyNumberFormat="1" applyFont="1" applyBorder="1" applyAlignment="1">
      <alignment horizontal="center" vertical="center"/>
    </xf>
    <xf numFmtId="44" fontId="17" fillId="10" borderId="3" xfId="1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44" fontId="4" fillId="0" borderId="3" xfId="1" applyFont="1" applyFill="1" applyBorder="1" applyAlignment="1">
      <alignment vertical="center" wrapText="1"/>
    </xf>
    <xf numFmtId="44" fontId="15" fillId="0" borderId="3" xfId="1" applyFont="1" applyFill="1" applyBorder="1" applyAlignment="1">
      <alignment horizontal="center" vertical="center"/>
    </xf>
    <xf numFmtId="44" fontId="4" fillId="0" borderId="3" xfId="1" applyFont="1" applyFill="1" applyBorder="1" applyAlignment="1">
      <alignment horizontal="center" vertical="center"/>
    </xf>
    <xf numFmtId="44" fontId="4" fillId="2" borderId="3" xfId="1" applyFont="1" applyFill="1" applyBorder="1" applyAlignment="1">
      <alignment vertical="center" wrapText="1"/>
    </xf>
    <xf numFmtId="44" fontId="15" fillId="2" borderId="3" xfId="1" applyFont="1" applyFill="1" applyBorder="1" applyAlignment="1">
      <alignment horizontal="center" vertical="center"/>
    </xf>
    <xf numFmtId="44" fontId="4" fillId="2" borderId="3" xfId="1" applyFont="1" applyFill="1" applyBorder="1" applyAlignment="1">
      <alignment horizontal="center" vertical="center"/>
    </xf>
    <xf numFmtId="44" fontId="4" fillId="0" borderId="3" xfId="1" applyFont="1" applyBorder="1" applyAlignment="1">
      <alignment vertical="center" wrapText="1"/>
    </xf>
    <xf numFmtId="44" fontId="15" fillId="0" borderId="3" xfId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10" borderId="3" xfId="1" applyFont="1" applyFill="1" applyBorder="1" applyAlignment="1">
      <alignment vertical="center" wrapText="1"/>
    </xf>
    <xf numFmtId="44" fontId="15" fillId="10" borderId="3" xfId="1" applyFont="1" applyFill="1" applyBorder="1" applyAlignment="1">
      <alignment horizontal="center" vertical="center"/>
    </xf>
    <xf numFmtId="44" fontId="4" fillId="10" borderId="3" xfId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6" borderId="6" xfId="0" applyFont="1" applyFill="1" applyBorder="1" applyAlignment="1">
      <alignment horizontal="center"/>
    </xf>
    <xf numFmtId="44" fontId="7" fillId="0" borderId="1" xfId="1" applyFont="1" applyFill="1" applyBorder="1" applyAlignment="1">
      <alignment horizontal="center" vertical="center"/>
    </xf>
    <xf numFmtId="44" fontId="9" fillId="5" borderId="1" xfId="1" applyFont="1" applyFill="1" applyBorder="1" applyAlignment="1">
      <alignment horizontal="center" vertical="center"/>
    </xf>
    <xf numFmtId="44" fontId="9" fillId="2" borderId="1" xfId="1" applyFont="1" applyFill="1" applyBorder="1" applyAlignment="1">
      <alignment horizontal="center" vertical="center"/>
    </xf>
    <xf numFmtId="44" fontId="9" fillId="9" borderId="1" xfId="1" applyFont="1" applyFill="1" applyBorder="1" applyAlignment="1">
      <alignment horizontal="center" vertical="center"/>
    </xf>
    <xf numFmtId="44" fontId="9" fillId="0" borderId="1" xfId="1" applyFont="1" applyFill="1" applyBorder="1" applyAlignment="1">
      <alignment horizontal="center" vertical="center"/>
    </xf>
    <xf numFmtId="44" fontId="7" fillId="2" borderId="1" xfId="1" applyFont="1" applyFill="1" applyBorder="1" applyAlignment="1">
      <alignment horizontal="center" vertical="center"/>
    </xf>
    <xf numFmtId="44" fontId="9" fillId="0" borderId="1" xfId="0" applyNumberFormat="1" applyFont="1" applyFill="1" applyBorder="1" applyAlignment="1">
      <alignment horizontal="center" vertical="center"/>
    </xf>
    <xf numFmtId="44" fontId="9" fillId="2" borderId="1" xfId="0" applyNumberFormat="1" applyFont="1" applyFill="1" applyBorder="1" applyAlignment="1">
      <alignment horizontal="center" vertical="center"/>
    </xf>
    <xf numFmtId="44" fontId="22" fillId="2" borderId="1" xfId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4" fontId="8" fillId="10" borderId="3" xfId="1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wrapText="1"/>
    </xf>
    <xf numFmtId="0" fontId="16" fillId="3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left"/>
    </xf>
    <xf numFmtId="0" fontId="6" fillId="15" borderId="3" xfId="0" applyFont="1" applyFill="1" applyBorder="1" applyAlignment="1">
      <alignment horizontal="left"/>
    </xf>
    <xf numFmtId="0" fontId="6" fillId="13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44" fontId="9" fillId="13" borderId="3" xfId="1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left"/>
    </xf>
    <xf numFmtId="0" fontId="6" fillId="16" borderId="3" xfId="0" applyFont="1" applyFill="1" applyBorder="1" applyAlignment="1">
      <alignment horizontal="left"/>
    </xf>
    <xf numFmtId="0" fontId="6" fillId="11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44" fontId="9" fillId="11" borderId="3" xfId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left"/>
    </xf>
    <xf numFmtId="0" fontId="6" fillId="14" borderId="3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44" fontId="7" fillId="14" borderId="3" xfId="1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left"/>
    </xf>
    <xf numFmtId="0" fontId="6" fillId="12" borderId="3" xfId="0" applyFont="1" applyFill="1" applyBorder="1" applyAlignment="1">
      <alignment horizontal="center" vertical="center"/>
    </xf>
    <xf numFmtId="44" fontId="9" fillId="12" borderId="3" xfId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center" vertical="center"/>
    </xf>
    <xf numFmtId="44" fontId="7" fillId="12" borderId="3" xfId="1" applyFont="1" applyFill="1" applyBorder="1" applyAlignment="1">
      <alignment horizontal="center" vertical="center"/>
    </xf>
    <xf numFmtId="44" fontId="8" fillId="14" borderId="3" xfId="1" applyFont="1" applyFill="1" applyBorder="1" applyAlignment="1">
      <alignment horizontal="center" vertical="center"/>
    </xf>
    <xf numFmtId="0" fontId="0" fillId="17" borderId="0" xfId="0" applyFill="1"/>
    <xf numFmtId="0" fontId="4" fillId="12" borderId="5" xfId="0" applyFont="1" applyFill="1" applyBorder="1" applyAlignment="1">
      <alignment horizontal="left"/>
    </xf>
    <xf numFmtId="0" fontId="6" fillId="12" borderId="5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44" fontId="8" fillId="12" borderId="5" xfId="1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0" fillId="17" borderId="10" xfId="0" applyFill="1" applyBorder="1"/>
    <xf numFmtId="0" fontId="12" fillId="6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left"/>
    </xf>
    <xf numFmtId="0" fontId="6" fillId="11" borderId="14" xfId="0" applyFont="1" applyFill="1" applyBorder="1" applyAlignment="1">
      <alignment horizontal="left"/>
    </xf>
    <xf numFmtId="0" fontId="4" fillId="14" borderId="14" xfId="0" applyFont="1" applyFill="1" applyBorder="1" applyAlignment="1">
      <alignment horizontal="left"/>
    </xf>
    <xf numFmtId="0" fontId="6" fillId="14" borderId="14" xfId="0" applyFont="1" applyFill="1" applyBorder="1" applyAlignment="1">
      <alignment horizontal="left"/>
    </xf>
    <xf numFmtId="0" fontId="6" fillId="12" borderId="14" xfId="0" applyFont="1" applyFill="1" applyBorder="1" applyAlignment="1">
      <alignment horizontal="left"/>
    </xf>
    <xf numFmtId="0" fontId="6" fillId="11" borderId="15" xfId="0" applyFont="1" applyFill="1" applyBorder="1" applyAlignment="1">
      <alignment horizontal="left"/>
    </xf>
    <xf numFmtId="0" fontId="12" fillId="18" borderId="13" xfId="0" applyFont="1" applyFill="1" applyBorder="1" applyAlignment="1">
      <alignment horizontal="center"/>
    </xf>
    <xf numFmtId="0" fontId="24" fillId="17" borderId="16" xfId="0" applyFont="1" applyFill="1" applyBorder="1" applyAlignment="1">
      <alignment horizontal="center" vertical="center"/>
    </xf>
    <xf numFmtId="0" fontId="24" fillId="17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9"/>
  <sheetViews>
    <sheetView zoomScale="70" zoomScaleNormal="70" workbookViewId="0">
      <selection activeCell="C28" sqref="C28"/>
    </sheetView>
  </sheetViews>
  <sheetFormatPr defaultRowHeight="14.4"/>
  <cols>
    <col min="1" max="1" width="4.5546875" bestFit="1" customWidth="1"/>
    <col min="2" max="2" width="11.6640625" bestFit="1" customWidth="1"/>
    <col min="3" max="3" width="43.21875" customWidth="1"/>
    <col min="4" max="4" width="19.33203125" customWidth="1"/>
    <col min="5" max="5" width="16.6640625" bestFit="1" customWidth="1"/>
    <col min="6" max="6" width="36.5546875" customWidth="1"/>
    <col min="7" max="7" width="35" bestFit="1" customWidth="1"/>
    <col min="8" max="8" width="25.21875" bestFit="1" customWidth="1"/>
    <col min="9" max="9" width="40.44140625" bestFit="1" customWidth="1"/>
  </cols>
  <sheetData>
    <row r="1" spans="1:9" ht="19.8" customHeight="1">
      <c r="A1" s="109" t="s">
        <v>17</v>
      </c>
      <c r="B1" s="109" t="s">
        <v>22</v>
      </c>
      <c r="C1" s="109" t="s">
        <v>18</v>
      </c>
      <c r="D1" s="109" t="s">
        <v>26</v>
      </c>
      <c r="E1" s="109" t="s">
        <v>110</v>
      </c>
      <c r="F1" s="109" t="s">
        <v>111</v>
      </c>
      <c r="G1" s="109" t="s">
        <v>112</v>
      </c>
      <c r="H1" s="109" t="s">
        <v>115</v>
      </c>
      <c r="I1" s="119" t="s">
        <v>120</v>
      </c>
    </row>
    <row r="2" spans="1:9" ht="15.6">
      <c r="A2" s="134">
        <v>1</v>
      </c>
      <c r="B2" s="137" t="s">
        <v>0</v>
      </c>
      <c r="C2" s="134" t="s">
        <v>163</v>
      </c>
      <c r="D2" s="134" t="s">
        <v>27</v>
      </c>
      <c r="E2" s="110">
        <v>12</v>
      </c>
      <c r="F2" s="111" t="s">
        <v>116</v>
      </c>
      <c r="G2" s="121">
        <v>1701.02</v>
      </c>
      <c r="H2" s="110">
        <v>4</v>
      </c>
      <c r="I2" s="126">
        <f t="shared" ref="I2:I21" si="0">G2*E2</f>
        <v>20412.239999999998</v>
      </c>
    </row>
    <row r="3" spans="1:9" ht="15.6">
      <c r="A3" s="131">
        <v>3</v>
      </c>
      <c r="B3" s="138" t="s">
        <v>2</v>
      </c>
      <c r="C3" s="131" t="s">
        <v>164</v>
      </c>
      <c r="D3" s="131" t="s">
        <v>27</v>
      </c>
      <c r="E3" s="110">
        <v>6</v>
      </c>
      <c r="F3" s="111" t="s">
        <v>118</v>
      </c>
      <c r="G3" s="121">
        <v>800.67</v>
      </c>
      <c r="H3" s="110">
        <v>4</v>
      </c>
      <c r="I3" s="126">
        <f t="shared" si="0"/>
        <v>4804.0199999999995</v>
      </c>
    </row>
    <row r="4" spans="1:9" ht="15.6">
      <c r="A4" s="134">
        <v>4</v>
      </c>
      <c r="B4" s="137" t="s">
        <v>66</v>
      </c>
      <c r="C4" s="134" t="s">
        <v>165</v>
      </c>
      <c r="D4" s="134" t="s">
        <v>27</v>
      </c>
      <c r="E4" s="112">
        <v>10</v>
      </c>
      <c r="F4" s="113" t="s">
        <v>114</v>
      </c>
      <c r="G4" s="123">
        <v>1615.1</v>
      </c>
      <c r="H4" s="112">
        <v>4</v>
      </c>
      <c r="I4" s="127">
        <f t="shared" si="0"/>
        <v>16151</v>
      </c>
    </row>
    <row r="5" spans="1:9" ht="15.6">
      <c r="A5" s="134">
        <v>5</v>
      </c>
      <c r="B5" s="137" t="s">
        <v>3</v>
      </c>
      <c r="C5" s="134" t="s">
        <v>166</v>
      </c>
      <c r="D5" s="134" t="s">
        <v>28</v>
      </c>
      <c r="E5" s="110">
        <v>4</v>
      </c>
      <c r="F5" s="111" t="s">
        <v>117</v>
      </c>
      <c r="G5" s="121">
        <v>273.64999999999998</v>
      </c>
      <c r="H5" s="110">
        <v>2</v>
      </c>
      <c r="I5" s="126">
        <f t="shared" si="0"/>
        <v>1094.5999999999999</v>
      </c>
    </row>
    <row r="6" spans="1:9" ht="15.6">
      <c r="A6" s="134">
        <v>6</v>
      </c>
      <c r="B6" s="137" t="s">
        <v>4</v>
      </c>
      <c r="C6" s="134" t="s">
        <v>167</v>
      </c>
      <c r="D6" s="134" t="s">
        <v>28</v>
      </c>
      <c r="E6" s="112">
        <v>4</v>
      </c>
      <c r="F6" s="113" t="s">
        <v>122</v>
      </c>
      <c r="G6" s="123">
        <v>1615.1</v>
      </c>
      <c r="H6" s="112">
        <v>2</v>
      </c>
      <c r="I6" s="127">
        <f t="shared" si="0"/>
        <v>6460.4</v>
      </c>
    </row>
    <row r="7" spans="1:9" ht="15.6">
      <c r="A7" s="134">
        <v>7</v>
      </c>
      <c r="B7" s="135" t="s">
        <v>6</v>
      </c>
      <c r="C7" s="135" t="s">
        <v>168</v>
      </c>
      <c r="D7" s="136" t="s">
        <v>27</v>
      </c>
      <c r="E7" s="110">
        <v>8</v>
      </c>
      <c r="F7" s="114" t="s">
        <v>116</v>
      </c>
      <c r="G7" s="121">
        <v>1701.02</v>
      </c>
      <c r="H7" s="115">
        <v>4</v>
      </c>
      <c r="I7" s="126">
        <f t="shared" si="0"/>
        <v>13608.16</v>
      </c>
    </row>
    <row r="8" spans="1:9" ht="15.6">
      <c r="A8" s="134">
        <v>8</v>
      </c>
      <c r="B8" s="135" t="s">
        <v>7</v>
      </c>
      <c r="C8" s="135" t="s">
        <v>169</v>
      </c>
      <c r="D8" s="136" t="s">
        <v>27</v>
      </c>
      <c r="E8" s="112">
        <v>10</v>
      </c>
      <c r="F8" s="116" t="s">
        <v>116</v>
      </c>
      <c r="G8" s="125">
        <v>1701.02</v>
      </c>
      <c r="H8" s="117">
        <v>4</v>
      </c>
      <c r="I8" s="127">
        <f t="shared" si="0"/>
        <v>17010.2</v>
      </c>
    </row>
    <row r="9" spans="1:9" ht="15.6">
      <c r="A9" s="134">
        <v>9</v>
      </c>
      <c r="B9" s="135" t="s">
        <v>8</v>
      </c>
      <c r="C9" s="135" t="s">
        <v>170</v>
      </c>
      <c r="D9" s="136" t="s">
        <v>27</v>
      </c>
      <c r="E9" s="110">
        <v>6</v>
      </c>
      <c r="F9" s="114" t="s">
        <v>118</v>
      </c>
      <c r="G9" s="121">
        <v>800.67</v>
      </c>
      <c r="H9" s="115">
        <v>2</v>
      </c>
      <c r="I9" s="126">
        <f t="shared" si="0"/>
        <v>4804.0199999999995</v>
      </c>
    </row>
    <row r="10" spans="1:9" ht="15.6">
      <c r="A10" s="131">
        <v>10</v>
      </c>
      <c r="B10" s="133" t="s">
        <v>9</v>
      </c>
      <c r="C10" s="133" t="s">
        <v>171</v>
      </c>
      <c r="D10" s="133" t="s">
        <v>27</v>
      </c>
      <c r="E10" s="112">
        <v>4</v>
      </c>
      <c r="F10" s="117" t="s">
        <v>113</v>
      </c>
      <c r="G10" s="122">
        <v>996.87</v>
      </c>
      <c r="H10" s="117">
        <v>0</v>
      </c>
      <c r="I10" s="127">
        <f t="shared" si="0"/>
        <v>3987.48</v>
      </c>
    </row>
    <row r="11" spans="1:9" ht="15.6">
      <c r="A11" s="134">
        <v>11</v>
      </c>
      <c r="B11" s="136" t="s">
        <v>10</v>
      </c>
      <c r="C11" s="136" t="s">
        <v>172</v>
      </c>
      <c r="D11" s="136" t="s">
        <v>27</v>
      </c>
      <c r="E11" s="110">
        <v>6</v>
      </c>
      <c r="F11" s="115" t="s">
        <v>114</v>
      </c>
      <c r="G11" s="124">
        <v>1615.1</v>
      </c>
      <c r="H11" s="115">
        <v>2</v>
      </c>
      <c r="I11" s="126">
        <f t="shared" si="0"/>
        <v>9690.5999999999985</v>
      </c>
    </row>
    <row r="12" spans="1:9" ht="15.6">
      <c r="A12" s="134">
        <v>13</v>
      </c>
      <c r="B12" s="136" t="s">
        <v>11</v>
      </c>
      <c r="C12" s="135" t="s">
        <v>162</v>
      </c>
      <c r="D12" s="136" t="s">
        <v>27</v>
      </c>
      <c r="E12" s="112">
        <v>12</v>
      </c>
      <c r="F12" s="116" t="s">
        <v>116</v>
      </c>
      <c r="G12" s="125">
        <v>1701.02</v>
      </c>
      <c r="H12" s="117">
        <v>6</v>
      </c>
      <c r="I12" s="127">
        <f t="shared" si="0"/>
        <v>20412.239999999998</v>
      </c>
    </row>
    <row r="13" spans="1:9" ht="15.6">
      <c r="A13" s="135">
        <v>14</v>
      </c>
      <c r="B13" s="135" t="s">
        <v>44</v>
      </c>
      <c r="C13" s="135" t="s">
        <v>161</v>
      </c>
      <c r="D13" s="135" t="s">
        <v>27</v>
      </c>
      <c r="E13" s="118">
        <v>6</v>
      </c>
      <c r="F13" s="114" t="s">
        <v>118</v>
      </c>
      <c r="G13" s="121">
        <v>800.67</v>
      </c>
      <c r="H13" s="114">
        <v>0</v>
      </c>
      <c r="I13" s="126">
        <f t="shared" si="0"/>
        <v>4804.0199999999995</v>
      </c>
    </row>
    <row r="14" spans="1:9" ht="15.6">
      <c r="A14" s="131">
        <v>15</v>
      </c>
      <c r="B14" s="132" t="s">
        <v>14</v>
      </c>
      <c r="C14" s="132" t="s">
        <v>160</v>
      </c>
      <c r="D14" s="133" t="s">
        <v>27</v>
      </c>
      <c r="E14" s="112">
        <v>10</v>
      </c>
      <c r="F14" s="116" t="s">
        <v>116</v>
      </c>
      <c r="G14" s="125">
        <v>1701.02</v>
      </c>
      <c r="H14" s="117">
        <v>4</v>
      </c>
      <c r="I14" s="127">
        <f t="shared" si="0"/>
        <v>17010.2</v>
      </c>
    </row>
    <row r="15" spans="1:9" ht="15.6">
      <c r="A15" s="134">
        <v>16</v>
      </c>
      <c r="B15" s="135" t="s">
        <v>15</v>
      </c>
      <c r="C15" s="135" t="s">
        <v>159</v>
      </c>
      <c r="D15" s="136" t="s">
        <v>27</v>
      </c>
      <c r="E15" s="110">
        <v>8</v>
      </c>
      <c r="F15" s="114" t="s">
        <v>116</v>
      </c>
      <c r="G15" s="121">
        <v>1701.02</v>
      </c>
      <c r="H15" s="115">
        <v>4</v>
      </c>
      <c r="I15" s="126">
        <f t="shared" si="0"/>
        <v>13608.16</v>
      </c>
    </row>
    <row r="16" spans="1:9" ht="15.6">
      <c r="A16" s="134">
        <v>17</v>
      </c>
      <c r="B16" s="135" t="s">
        <v>85</v>
      </c>
      <c r="C16" s="135" t="s">
        <v>158</v>
      </c>
      <c r="D16" s="136" t="s">
        <v>27</v>
      </c>
      <c r="E16" s="112">
        <v>8</v>
      </c>
      <c r="F16" s="116" t="s">
        <v>116</v>
      </c>
      <c r="G16" s="125">
        <v>1701.02</v>
      </c>
      <c r="H16" s="117">
        <v>4</v>
      </c>
      <c r="I16" s="127">
        <f t="shared" si="0"/>
        <v>13608.16</v>
      </c>
    </row>
    <row r="17" spans="1:9" ht="15.6">
      <c r="A17" s="136">
        <v>18</v>
      </c>
      <c r="B17" s="135" t="s">
        <v>141</v>
      </c>
      <c r="C17" s="135" t="s">
        <v>154</v>
      </c>
      <c r="D17" s="136" t="s">
        <v>28</v>
      </c>
      <c r="E17" s="115">
        <v>4</v>
      </c>
      <c r="F17" s="111" t="s">
        <v>117</v>
      </c>
      <c r="G17" s="121">
        <v>273.64999999999998</v>
      </c>
      <c r="H17" s="110">
        <v>2</v>
      </c>
      <c r="I17" s="126">
        <f t="shared" si="0"/>
        <v>1094.5999999999999</v>
      </c>
    </row>
    <row r="18" spans="1:9" ht="15.6">
      <c r="A18" s="131">
        <v>19</v>
      </c>
      <c r="B18" s="132" t="s">
        <v>140</v>
      </c>
      <c r="C18" s="132" t="s">
        <v>155</v>
      </c>
      <c r="D18" s="133" t="s">
        <v>28</v>
      </c>
      <c r="E18" s="112">
        <v>4</v>
      </c>
      <c r="F18" s="116" t="s">
        <v>119</v>
      </c>
      <c r="G18" s="125">
        <v>298.67</v>
      </c>
      <c r="H18" s="117">
        <v>0</v>
      </c>
      <c r="I18" s="127">
        <f t="shared" si="0"/>
        <v>1194.68</v>
      </c>
    </row>
    <row r="19" spans="1:9" ht="15.6">
      <c r="A19" s="133">
        <v>20</v>
      </c>
      <c r="B19" s="132" t="s">
        <v>138</v>
      </c>
      <c r="C19" s="132" t="s">
        <v>156</v>
      </c>
      <c r="D19" s="133" t="s">
        <v>28</v>
      </c>
      <c r="E19" s="115">
        <v>4</v>
      </c>
      <c r="F19" s="114" t="s">
        <v>119</v>
      </c>
      <c r="G19" s="120">
        <v>298.67</v>
      </c>
      <c r="H19" s="115">
        <v>0</v>
      </c>
      <c r="I19" s="126">
        <f t="shared" si="0"/>
        <v>1194.68</v>
      </c>
    </row>
    <row r="20" spans="1:9" ht="15.6">
      <c r="A20" s="131">
        <v>21</v>
      </c>
      <c r="B20" s="132" t="s">
        <v>139</v>
      </c>
      <c r="C20" s="132" t="s">
        <v>157</v>
      </c>
      <c r="D20" s="133" t="s">
        <v>28</v>
      </c>
      <c r="E20" s="112">
        <v>4</v>
      </c>
      <c r="F20" s="116" t="s">
        <v>119</v>
      </c>
      <c r="G20" s="125">
        <v>298.67</v>
      </c>
      <c r="H20" s="117">
        <v>0</v>
      </c>
      <c r="I20" s="127">
        <f t="shared" si="0"/>
        <v>1194.68</v>
      </c>
    </row>
    <row r="21" spans="1:9" ht="15.6">
      <c r="A21" s="133">
        <v>22</v>
      </c>
      <c r="B21" s="132" t="s">
        <v>71</v>
      </c>
      <c r="C21" s="132" t="s">
        <v>176</v>
      </c>
      <c r="D21" s="133" t="s">
        <v>28</v>
      </c>
      <c r="E21" s="115">
        <v>4</v>
      </c>
      <c r="F21" s="114" t="s">
        <v>177</v>
      </c>
      <c r="G21" s="120">
        <v>550</v>
      </c>
      <c r="H21" s="115">
        <v>0</v>
      </c>
      <c r="I21" s="126">
        <f t="shared" si="0"/>
        <v>2200</v>
      </c>
    </row>
    <row r="22" spans="1:9" ht="30" customHeight="1">
      <c r="A22" s="139"/>
      <c r="B22" s="140"/>
      <c r="C22" s="140"/>
      <c r="D22" s="140"/>
      <c r="E22" s="140"/>
      <c r="F22" s="140"/>
      <c r="G22" s="140"/>
      <c r="H22" s="140"/>
      <c r="I22" s="141"/>
    </row>
    <row r="23" spans="1:9" ht="22.2">
      <c r="A23" s="139"/>
      <c r="B23" s="140"/>
      <c r="C23" s="140"/>
      <c r="D23" s="140"/>
      <c r="E23" s="140"/>
      <c r="F23" s="141"/>
      <c r="G23" s="142" t="s">
        <v>121</v>
      </c>
      <c r="H23" s="143"/>
      <c r="I23" s="128">
        <f>SUM(I2:I21)</f>
        <v>174344.13999999998</v>
      </c>
    </row>
    <row r="26" spans="1:9" ht="15.6">
      <c r="A26" s="134">
        <v>2</v>
      </c>
      <c r="B26" s="137" t="s">
        <v>1</v>
      </c>
      <c r="C26" s="134" t="s">
        <v>153</v>
      </c>
      <c r="D26" s="134" t="s">
        <v>27</v>
      </c>
      <c r="E26" s="112">
        <v>6</v>
      </c>
      <c r="F26" s="113" t="s">
        <v>114</v>
      </c>
      <c r="G26" s="123">
        <v>1615.1</v>
      </c>
      <c r="H26" s="112">
        <v>4</v>
      </c>
      <c r="I26" s="127">
        <f t="shared" ref="I26" si="1">G26*E26</f>
        <v>9690.5999999999985</v>
      </c>
    </row>
    <row r="29" spans="1:9">
      <c r="D29" s="54"/>
    </row>
  </sheetData>
  <mergeCells count="3">
    <mergeCell ref="A22:I22"/>
    <mergeCell ref="A23:F23"/>
    <mergeCell ref="G23:H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41" zoomScale="70" zoomScaleNormal="70" workbookViewId="0">
      <selection activeCell="E63" sqref="E63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3.88671875" customWidth="1"/>
    <col min="5" max="5" width="154.21875" bestFit="1" customWidth="1"/>
    <col min="6" max="6" width="23.88671875" bestFit="1" customWidth="1"/>
    <col min="7" max="7" width="23.6640625" style="4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146" t="s">
        <v>16</v>
      </c>
      <c r="B1" s="146"/>
      <c r="C1" s="146"/>
      <c r="D1" s="146"/>
      <c r="E1" s="146"/>
      <c r="F1" s="146"/>
      <c r="G1" s="146"/>
      <c r="H1" s="146"/>
      <c r="I1" s="1"/>
      <c r="J1" s="1"/>
      <c r="K1" s="1"/>
      <c r="L1" s="3"/>
      <c r="M1" s="3"/>
      <c r="N1" s="2"/>
    </row>
    <row r="2" spans="1:14" s="144" customFormat="1" ht="23.4" thickTop="1"/>
    <row r="3" spans="1:14" ht="26.4">
      <c r="A3" s="145" t="s">
        <v>36</v>
      </c>
      <c r="B3" s="145"/>
      <c r="C3" s="145"/>
      <c r="D3" s="5">
        <f>SUMIFS(J5:J1000, M5:M1000, "REALIZADO") + SUMIFS(J5:J1000, M5:M1000, "ENVIADO P/ APROVAÇÃO")</f>
        <v>191546.09999999998</v>
      </c>
      <c r="E3" s="6" t="s">
        <v>80</v>
      </c>
      <c r="F3" s="7">
        <f>D3+J3</f>
        <v>282141.15999999997</v>
      </c>
      <c r="G3" s="145" t="s">
        <v>37</v>
      </c>
      <c r="H3" s="145"/>
      <c r="I3" s="145"/>
      <c r="J3" s="8">
        <f>SUMIFS(K5:K1000, M5:M1000, "REALIZADO") + SUMIFS(K5:K1000, M5:M1000, "ENVIADO P/ APROVAÇÃO")</f>
        <v>90595.06</v>
      </c>
      <c r="K3" s="9"/>
      <c r="L3" s="10"/>
      <c r="M3" s="10"/>
      <c r="N3" s="11"/>
    </row>
    <row r="4" spans="1:14" ht="69.599999999999994">
      <c r="A4" s="12" t="s">
        <v>17</v>
      </c>
      <c r="B4" s="13" t="s">
        <v>84</v>
      </c>
      <c r="C4" s="14" t="s">
        <v>22</v>
      </c>
      <c r="D4" s="14" t="s">
        <v>88</v>
      </c>
      <c r="E4" s="13" t="s">
        <v>50</v>
      </c>
      <c r="F4" s="13" t="s">
        <v>19</v>
      </c>
      <c r="G4" s="15" t="s">
        <v>20</v>
      </c>
      <c r="H4" s="16" t="s">
        <v>21</v>
      </c>
      <c r="I4" s="16" t="s">
        <v>29</v>
      </c>
      <c r="J4" s="17" t="s">
        <v>23</v>
      </c>
      <c r="K4" s="13" t="s">
        <v>24</v>
      </c>
      <c r="L4" s="13" t="s">
        <v>25</v>
      </c>
      <c r="M4" s="13" t="s">
        <v>51</v>
      </c>
      <c r="N4" s="18" t="s">
        <v>89</v>
      </c>
    </row>
    <row r="5" spans="1:14" s="54" customFormat="1" ht="15.6">
      <c r="A5" s="58">
        <v>6</v>
      </c>
      <c r="B5" s="69" t="s">
        <v>98</v>
      </c>
      <c r="C5" s="57" t="s">
        <v>4</v>
      </c>
      <c r="D5" s="57">
        <v>45703</v>
      </c>
      <c r="E5" s="58" t="s">
        <v>30</v>
      </c>
      <c r="F5" s="53" t="s">
        <v>31</v>
      </c>
      <c r="G5" s="59">
        <v>6947</v>
      </c>
      <c r="H5" s="60">
        <v>6123.26</v>
      </c>
      <c r="I5" s="53">
        <v>7200</v>
      </c>
      <c r="J5" s="53">
        <f t="shared" ref="J5:J36" si="0">MIN(G5:I5)</f>
        <v>6123.26</v>
      </c>
      <c r="K5" s="53">
        <f t="shared" ref="K5:K36" si="1">MAX(G5:I5) - J5</f>
        <v>1076.7399999999998</v>
      </c>
      <c r="L5" s="53" t="s">
        <v>38</v>
      </c>
      <c r="M5" s="63" t="s">
        <v>53</v>
      </c>
      <c r="N5" s="72" t="s">
        <v>28</v>
      </c>
    </row>
    <row r="6" spans="1:14" s="54" customFormat="1" ht="15.6">
      <c r="A6" s="65">
        <v>1</v>
      </c>
      <c r="B6" s="66" t="s">
        <v>90</v>
      </c>
      <c r="C6" s="65" t="s">
        <v>0</v>
      </c>
      <c r="D6" s="42">
        <v>45706</v>
      </c>
      <c r="E6" s="29" t="s">
        <v>86</v>
      </c>
      <c r="F6" s="30" t="s">
        <v>58</v>
      </c>
      <c r="G6" s="31">
        <v>3000</v>
      </c>
      <c r="H6" s="32">
        <v>2800</v>
      </c>
      <c r="I6" s="30">
        <v>3280</v>
      </c>
      <c r="J6" s="30">
        <f t="shared" si="0"/>
        <v>2800</v>
      </c>
      <c r="K6" s="30">
        <f t="shared" si="1"/>
        <v>480</v>
      </c>
      <c r="L6" s="30" t="s">
        <v>41</v>
      </c>
      <c r="M6" s="43" t="s">
        <v>53</v>
      </c>
      <c r="N6" s="95" t="s">
        <v>27</v>
      </c>
    </row>
    <row r="7" spans="1:14" s="54" customFormat="1" ht="15.6">
      <c r="A7" s="55">
        <v>15</v>
      </c>
      <c r="B7" s="69" t="s">
        <v>96</v>
      </c>
      <c r="C7" s="64" t="s">
        <v>14</v>
      </c>
      <c r="D7" s="57">
        <v>45707</v>
      </c>
      <c r="E7" s="62" t="s">
        <v>62</v>
      </c>
      <c r="F7" s="53" t="s">
        <v>58</v>
      </c>
      <c r="G7" s="59">
        <v>1246</v>
      </c>
      <c r="H7" s="60">
        <v>950</v>
      </c>
      <c r="I7" s="73">
        <v>870</v>
      </c>
      <c r="J7" s="53">
        <f t="shared" si="0"/>
        <v>870</v>
      </c>
      <c r="K7" s="53">
        <f t="shared" si="1"/>
        <v>376</v>
      </c>
      <c r="L7" s="73" t="s">
        <v>41</v>
      </c>
      <c r="M7" s="63" t="s">
        <v>53</v>
      </c>
      <c r="N7" s="96" t="s">
        <v>27</v>
      </c>
    </row>
    <row r="8" spans="1:14" s="54" customFormat="1" ht="15.6">
      <c r="A8" s="65">
        <v>3</v>
      </c>
      <c r="B8" s="66" t="s">
        <v>91</v>
      </c>
      <c r="C8" s="65" t="s">
        <v>2</v>
      </c>
      <c r="D8" s="42">
        <v>45708</v>
      </c>
      <c r="E8" s="67" t="s">
        <v>64</v>
      </c>
      <c r="F8" s="30" t="s">
        <v>58</v>
      </c>
      <c r="G8" s="31">
        <v>1520</v>
      </c>
      <c r="H8" s="32">
        <v>1870</v>
      </c>
      <c r="I8" s="30">
        <v>1400</v>
      </c>
      <c r="J8" s="30">
        <f t="shared" si="0"/>
        <v>1400</v>
      </c>
      <c r="K8" s="30">
        <f t="shared" si="1"/>
        <v>470</v>
      </c>
      <c r="L8" s="30" t="s">
        <v>49</v>
      </c>
      <c r="M8" s="43" t="s">
        <v>53</v>
      </c>
      <c r="N8" s="95" t="s">
        <v>27</v>
      </c>
    </row>
    <row r="9" spans="1:14" s="54" customFormat="1" ht="15">
      <c r="A9" s="58" t="s">
        <v>32</v>
      </c>
      <c r="B9" s="74" t="s">
        <v>33</v>
      </c>
      <c r="C9" s="57" t="s">
        <v>34</v>
      </c>
      <c r="D9" s="57">
        <v>45715</v>
      </c>
      <c r="E9" s="58" t="s">
        <v>35</v>
      </c>
      <c r="F9" s="53" t="s">
        <v>31</v>
      </c>
      <c r="G9" s="59">
        <v>7975</v>
      </c>
      <c r="H9" s="60">
        <v>6345</v>
      </c>
      <c r="I9" s="53">
        <v>6845</v>
      </c>
      <c r="J9" s="53">
        <f t="shared" si="0"/>
        <v>6345</v>
      </c>
      <c r="K9" s="53">
        <f t="shared" si="1"/>
        <v>1630</v>
      </c>
      <c r="L9" s="53" t="s">
        <v>38</v>
      </c>
      <c r="M9" s="63" t="s">
        <v>53</v>
      </c>
      <c r="N9" s="72" t="s">
        <v>28</v>
      </c>
    </row>
    <row r="10" spans="1:14" ht="15.6">
      <c r="A10" s="71">
        <v>4</v>
      </c>
      <c r="B10" s="66" t="s">
        <v>92</v>
      </c>
      <c r="C10" s="65" t="s">
        <v>66</v>
      </c>
      <c r="D10" s="42">
        <v>45724</v>
      </c>
      <c r="E10" s="67" t="s">
        <v>82</v>
      </c>
      <c r="F10" s="30" t="s">
        <v>31</v>
      </c>
      <c r="G10" s="31">
        <v>1944</v>
      </c>
      <c r="H10" s="32">
        <v>2345.98</v>
      </c>
      <c r="I10" s="30">
        <v>1389.9</v>
      </c>
      <c r="J10" s="30">
        <f t="shared" si="0"/>
        <v>1389.9</v>
      </c>
      <c r="K10" s="30">
        <f t="shared" si="1"/>
        <v>956.07999999999993</v>
      </c>
      <c r="L10" s="30" t="s">
        <v>41</v>
      </c>
      <c r="M10" s="43" t="s">
        <v>53</v>
      </c>
      <c r="N10" s="95" t="s">
        <v>27</v>
      </c>
    </row>
    <row r="11" spans="1:14" ht="15">
      <c r="A11" s="62">
        <v>12</v>
      </c>
      <c r="B11" s="70" t="s">
        <v>39</v>
      </c>
      <c r="C11" s="57" t="s">
        <v>5</v>
      </c>
      <c r="D11" s="57">
        <v>45734</v>
      </c>
      <c r="E11" s="62" t="s">
        <v>40</v>
      </c>
      <c r="F11" s="53" t="s">
        <v>31</v>
      </c>
      <c r="G11" s="59">
        <v>7135.98</v>
      </c>
      <c r="H11" s="60">
        <v>6865.4</v>
      </c>
      <c r="I11" s="53">
        <v>6680</v>
      </c>
      <c r="J11" s="53">
        <f t="shared" si="0"/>
        <v>6680</v>
      </c>
      <c r="K11" s="53">
        <f t="shared" si="1"/>
        <v>455.97999999999956</v>
      </c>
      <c r="L11" s="53" t="s">
        <v>41</v>
      </c>
      <c r="M11" s="63" t="s">
        <v>53</v>
      </c>
      <c r="N11" s="72" t="s">
        <v>28</v>
      </c>
    </row>
    <row r="12" spans="1:14" ht="15.6">
      <c r="A12" s="67">
        <v>15</v>
      </c>
      <c r="B12" s="83" t="s">
        <v>146</v>
      </c>
      <c r="C12" s="42" t="s">
        <v>14</v>
      </c>
      <c r="D12" s="42">
        <v>45735</v>
      </c>
      <c r="E12" s="67" t="s">
        <v>48</v>
      </c>
      <c r="F12" s="30" t="s">
        <v>58</v>
      </c>
      <c r="G12" s="31">
        <v>850</v>
      </c>
      <c r="H12" s="32">
        <v>980</v>
      </c>
      <c r="I12" s="30">
        <v>700</v>
      </c>
      <c r="J12" s="30">
        <f t="shared" si="0"/>
        <v>700</v>
      </c>
      <c r="K12" s="30">
        <f t="shared" si="1"/>
        <v>280</v>
      </c>
      <c r="L12" s="30" t="s">
        <v>49</v>
      </c>
      <c r="M12" s="43" t="s">
        <v>53</v>
      </c>
      <c r="N12" s="44" t="s">
        <v>27</v>
      </c>
    </row>
    <row r="13" spans="1:14" ht="15.6">
      <c r="A13" s="62">
        <v>14</v>
      </c>
      <c r="B13" s="69" t="s">
        <v>95</v>
      </c>
      <c r="C13" s="57" t="s">
        <v>44</v>
      </c>
      <c r="D13" s="57">
        <v>45736</v>
      </c>
      <c r="E13" s="62" t="s">
        <v>43</v>
      </c>
      <c r="F13" s="53" t="s">
        <v>31</v>
      </c>
      <c r="G13" s="59">
        <v>12344</v>
      </c>
      <c r="H13" s="60">
        <v>10100</v>
      </c>
      <c r="I13" s="53">
        <v>17517.5</v>
      </c>
      <c r="J13" s="53">
        <f t="shared" si="0"/>
        <v>10100</v>
      </c>
      <c r="K13" s="53">
        <f t="shared" si="1"/>
        <v>7417.5</v>
      </c>
      <c r="L13" s="53" t="s">
        <v>38</v>
      </c>
      <c r="M13" s="63" t="s">
        <v>53</v>
      </c>
      <c r="N13" s="72" t="s">
        <v>27</v>
      </c>
    </row>
    <row r="14" spans="1:14" ht="17.399999999999999" customHeight="1">
      <c r="A14" s="67">
        <v>14</v>
      </c>
      <c r="B14" s="83" t="s">
        <v>95</v>
      </c>
      <c r="C14" s="42" t="s">
        <v>44</v>
      </c>
      <c r="D14" s="42">
        <v>45736</v>
      </c>
      <c r="E14" s="67" t="s">
        <v>45</v>
      </c>
      <c r="F14" s="30" t="s">
        <v>31</v>
      </c>
      <c r="G14" s="31">
        <v>700</v>
      </c>
      <c r="H14" s="32">
        <v>650</v>
      </c>
      <c r="I14" s="30">
        <v>400</v>
      </c>
      <c r="J14" s="30">
        <f t="shared" si="0"/>
        <v>400</v>
      </c>
      <c r="K14" s="30">
        <f t="shared" si="1"/>
        <v>300</v>
      </c>
      <c r="L14" s="30" t="s">
        <v>38</v>
      </c>
      <c r="M14" s="43" t="s">
        <v>53</v>
      </c>
      <c r="N14" s="44" t="s">
        <v>27</v>
      </c>
    </row>
    <row r="15" spans="1:14" ht="15.6">
      <c r="A15" s="62">
        <v>14</v>
      </c>
      <c r="B15" s="69" t="s">
        <v>95</v>
      </c>
      <c r="C15" s="57" t="s">
        <v>44</v>
      </c>
      <c r="D15" s="57">
        <v>45736</v>
      </c>
      <c r="E15" s="62" t="s">
        <v>46</v>
      </c>
      <c r="F15" s="53" t="s">
        <v>31</v>
      </c>
      <c r="G15" s="59">
        <v>2999</v>
      </c>
      <c r="H15" s="60">
        <v>2350</v>
      </c>
      <c r="I15" s="53">
        <v>2000</v>
      </c>
      <c r="J15" s="53">
        <f t="shared" si="0"/>
        <v>2000</v>
      </c>
      <c r="K15" s="53">
        <f t="shared" si="1"/>
        <v>999</v>
      </c>
      <c r="L15" s="53" t="s">
        <v>38</v>
      </c>
      <c r="M15" s="63" t="s">
        <v>53</v>
      </c>
      <c r="N15" s="72" t="s">
        <v>27</v>
      </c>
    </row>
    <row r="16" spans="1:14" ht="15.6">
      <c r="A16" s="71">
        <v>14</v>
      </c>
      <c r="B16" s="83" t="s">
        <v>95</v>
      </c>
      <c r="C16" s="71" t="s">
        <v>12</v>
      </c>
      <c r="D16" s="42">
        <v>45737</v>
      </c>
      <c r="E16" s="67" t="s">
        <v>76</v>
      </c>
      <c r="F16" s="30" t="s">
        <v>31</v>
      </c>
      <c r="G16" s="31">
        <v>300</v>
      </c>
      <c r="H16" s="32">
        <v>700</v>
      </c>
      <c r="I16" s="30">
        <v>545</v>
      </c>
      <c r="J16" s="30">
        <f t="shared" si="0"/>
        <v>300</v>
      </c>
      <c r="K16" s="30">
        <f t="shared" si="1"/>
        <v>400</v>
      </c>
      <c r="L16" s="30" t="s">
        <v>38</v>
      </c>
      <c r="M16" s="43" t="s">
        <v>53</v>
      </c>
      <c r="N16" s="41" t="s">
        <v>27</v>
      </c>
    </row>
    <row r="17" spans="1:14" ht="15.6">
      <c r="A17" s="55">
        <v>3</v>
      </c>
      <c r="B17" s="56" t="s">
        <v>91</v>
      </c>
      <c r="C17" s="55" t="s">
        <v>2</v>
      </c>
      <c r="D17" s="57">
        <v>45739</v>
      </c>
      <c r="E17" s="62" t="s">
        <v>65</v>
      </c>
      <c r="F17" s="53" t="s">
        <v>58</v>
      </c>
      <c r="G17" s="59">
        <v>600</v>
      </c>
      <c r="H17" s="60">
        <v>785</v>
      </c>
      <c r="I17" s="53">
        <v>650</v>
      </c>
      <c r="J17" s="53">
        <f t="shared" si="0"/>
        <v>600</v>
      </c>
      <c r="K17" s="53">
        <f t="shared" si="1"/>
        <v>185</v>
      </c>
      <c r="L17" s="53" t="s">
        <v>41</v>
      </c>
      <c r="M17" s="63" t="s">
        <v>53</v>
      </c>
      <c r="N17" s="96" t="s">
        <v>27</v>
      </c>
    </row>
    <row r="18" spans="1:14" ht="15.6">
      <c r="A18" s="65">
        <v>10</v>
      </c>
      <c r="B18" s="66" t="s">
        <v>93</v>
      </c>
      <c r="C18" s="65" t="s">
        <v>9</v>
      </c>
      <c r="D18" s="42">
        <v>45740</v>
      </c>
      <c r="E18" s="67" t="s">
        <v>67</v>
      </c>
      <c r="F18" s="30" t="s">
        <v>58</v>
      </c>
      <c r="G18" s="31">
        <v>714.4</v>
      </c>
      <c r="H18" s="32">
        <v>660.4</v>
      </c>
      <c r="I18" s="68">
        <v>800</v>
      </c>
      <c r="J18" s="30">
        <f t="shared" si="0"/>
        <v>660.4</v>
      </c>
      <c r="K18" s="30">
        <f t="shared" si="1"/>
        <v>139.60000000000002</v>
      </c>
      <c r="L18" s="68" t="s">
        <v>41</v>
      </c>
      <c r="M18" s="43" t="s">
        <v>53</v>
      </c>
      <c r="N18" s="95" t="s">
        <v>27</v>
      </c>
    </row>
    <row r="19" spans="1:14" ht="15">
      <c r="A19" s="62">
        <v>5</v>
      </c>
      <c r="B19" s="70" t="s">
        <v>99</v>
      </c>
      <c r="C19" s="57" t="s">
        <v>3</v>
      </c>
      <c r="D19" s="57">
        <v>45740</v>
      </c>
      <c r="E19" s="75" t="s">
        <v>56</v>
      </c>
      <c r="F19" s="76" t="s">
        <v>31</v>
      </c>
      <c r="G19" s="77">
        <v>6500</v>
      </c>
      <c r="H19" s="60">
        <v>5736</v>
      </c>
      <c r="I19" s="53">
        <v>6348.9</v>
      </c>
      <c r="J19" s="53">
        <f t="shared" si="0"/>
        <v>5736</v>
      </c>
      <c r="K19" s="53">
        <f t="shared" si="1"/>
        <v>764</v>
      </c>
      <c r="L19" s="53" t="s">
        <v>41</v>
      </c>
      <c r="M19" s="63" t="s">
        <v>53</v>
      </c>
      <c r="N19" s="72" t="s">
        <v>28</v>
      </c>
    </row>
    <row r="20" spans="1:14" ht="15">
      <c r="A20" s="67">
        <v>5</v>
      </c>
      <c r="B20" s="87" t="s">
        <v>99</v>
      </c>
      <c r="C20" s="42" t="s">
        <v>3</v>
      </c>
      <c r="D20" s="42">
        <v>45740</v>
      </c>
      <c r="E20" s="88" t="s">
        <v>59</v>
      </c>
      <c r="F20" s="89" t="s">
        <v>31</v>
      </c>
      <c r="G20" s="31">
        <v>0</v>
      </c>
      <c r="H20" s="32">
        <v>0</v>
      </c>
      <c r="I20" s="68">
        <v>0</v>
      </c>
      <c r="J20" s="30">
        <f t="shared" si="0"/>
        <v>0</v>
      </c>
      <c r="K20" s="30">
        <f t="shared" si="1"/>
        <v>0</v>
      </c>
      <c r="L20" s="68" t="s">
        <v>41</v>
      </c>
      <c r="M20" s="43" t="s">
        <v>53</v>
      </c>
      <c r="N20" s="86" t="s">
        <v>28</v>
      </c>
    </row>
    <row r="21" spans="1:14" ht="15">
      <c r="A21" s="62">
        <v>5</v>
      </c>
      <c r="B21" s="70" t="s">
        <v>99</v>
      </c>
      <c r="C21" s="57" t="s">
        <v>3</v>
      </c>
      <c r="D21" s="57">
        <v>45740</v>
      </c>
      <c r="E21" s="75" t="s">
        <v>60</v>
      </c>
      <c r="F21" s="76" t="s">
        <v>31</v>
      </c>
      <c r="G21" s="59">
        <v>0</v>
      </c>
      <c r="H21" s="60">
        <v>0</v>
      </c>
      <c r="I21" s="53">
        <v>0</v>
      </c>
      <c r="J21" s="53">
        <f t="shared" si="0"/>
        <v>0</v>
      </c>
      <c r="K21" s="53">
        <f t="shared" si="1"/>
        <v>0</v>
      </c>
      <c r="L21" s="53" t="s">
        <v>41</v>
      </c>
      <c r="M21" s="63" t="s">
        <v>53</v>
      </c>
      <c r="N21" s="72" t="s">
        <v>28</v>
      </c>
    </row>
    <row r="22" spans="1:14" ht="15.6">
      <c r="A22" s="29">
        <v>6</v>
      </c>
      <c r="B22" s="83" t="s">
        <v>98</v>
      </c>
      <c r="C22" s="42" t="s">
        <v>4</v>
      </c>
      <c r="D22" s="42">
        <v>45740</v>
      </c>
      <c r="E22" s="29" t="s">
        <v>57</v>
      </c>
      <c r="F22" s="30" t="s">
        <v>58</v>
      </c>
      <c r="G22" s="31">
        <v>120</v>
      </c>
      <c r="H22" s="32">
        <v>150</v>
      </c>
      <c r="I22" s="30">
        <v>150</v>
      </c>
      <c r="J22" s="30">
        <f t="shared" si="0"/>
        <v>120</v>
      </c>
      <c r="K22" s="30">
        <f t="shared" si="1"/>
        <v>30</v>
      </c>
      <c r="L22" s="30" t="s">
        <v>41</v>
      </c>
      <c r="M22" s="43" t="s">
        <v>53</v>
      </c>
      <c r="N22" s="44" t="s">
        <v>28</v>
      </c>
    </row>
    <row r="23" spans="1:14" ht="15">
      <c r="A23" s="62">
        <v>14</v>
      </c>
      <c r="B23" s="70" t="s">
        <v>42</v>
      </c>
      <c r="C23" s="57" t="s">
        <v>44</v>
      </c>
      <c r="D23" s="57">
        <v>45740</v>
      </c>
      <c r="E23" s="62" t="s">
        <v>68</v>
      </c>
      <c r="F23" s="53" t="s">
        <v>31</v>
      </c>
      <c r="G23" s="59">
        <v>1219</v>
      </c>
      <c r="H23" s="60">
        <v>2350</v>
      </c>
      <c r="I23" s="53">
        <v>2980</v>
      </c>
      <c r="J23" s="53">
        <f t="shared" si="0"/>
        <v>1219</v>
      </c>
      <c r="K23" s="53">
        <f t="shared" si="1"/>
        <v>1761</v>
      </c>
      <c r="L23" s="53" t="s">
        <v>38</v>
      </c>
      <c r="M23" s="63" t="s">
        <v>53</v>
      </c>
      <c r="N23" s="72" t="s">
        <v>27</v>
      </c>
    </row>
    <row r="24" spans="1:14" ht="15">
      <c r="A24" s="29">
        <v>22</v>
      </c>
      <c r="B24" s="41" t="s">
        <v>70</v>
      </c>
      <c r="C24" s="42" t="s">
        <v>71</v>
      </c>
      <c r="D24" s="42">
        <v>45740</v>
      </c>
      <c r="E24" s="29" t="s">
        <v>72</v>
      </c>
      <c r="F24" s="30" t="s">
        <v>58</v>
      </c>
      <c r="G24" s="85">
        <v>2849.9</v>
      </c>
      <c r="H24" s="32">
        <v>3890</v>
      </c>
      <c r="I24" s="68">
        <v>2520</v>
      </c>
      <c r="J24" s="30">
        <f t="shared" si="0"/>
        <v>2520</v>
      </c>
      <c r="K24" s="30">
        <f t="shared" si="1"/>
        <v>1370</v>
      </c>
      <c r="L24" s="68" t="s">
        <v>38</v>
      </c>
      <c r="M24" s="43" t="s">
        <v>53</v>
      </c>
      <c r="N24" s="86" t="s">
        <v>28</v>
      </c>
    </row>
    <row r="25" spans="1:14" ht="15.6">
      <c r="A25" s="62">
        <v>14</v>
      </c>
      <c r="B25" s="70" t="s">
        <v>42</v>
      </c>
      <c r="C25" s="57" t="s">
        <v>44</v>
      </c>
      <c r="D25" s="57">
        <v>45742</v>
      </c>
      <c r="E25" s="55" t="s">
        <v>74</v>
      </c>
      <c r="F25" s="53" t="s">
        <v>31</v>
      </c>
      <c r="G25" s="77">
        <v>8459</v>
      </c>
      <c r="H25" s="60">
        <v>6584</v>
      </c>
      <c r="I25" s="53">
        <v>2826</v>
      </c>
      <c r="J25" s="53">
        <f t="shared" si="0"/>
        <v>2826</v>
      </c>
      <c r="K25" s="53">
        <f t="shared" si="1"/>
        <v>5633</v>
      </c>
      <c r="L25" s="53" t="s">
        <v>38</v>
      </c>
      <c r="M25" s="63" t="s">
        <v>53</v>
      </c>
      <c r="N25" s="72" t="s">
        <v>27</v>
      </c>
    </row>
    <row r="26" spans="1:14" ht="15.6">
      <c r="A26" s="29">
        <v>6</v>
      </c>
      <c r="B26" s="83" t="s">
        <v>98</v>
      </c>
      <c r="C26" s="42" t="s">
        <v>4</v>
      </c>
      <c r="D26" s="42">
        <v>45742</v>
      </c>
      <c r="E26" s="67" t="s">
        <v>75</v>
      </c>
      <c r="F26" s="30" t="s">
        <v>31</v>
      </c>
      <c r="G26" s="84">
        <v>918</v>
      </c>
      <c r="H26" s="32">
        <v>1452</v>
      </c>
      <c r="I26" s="30">
        <v>2134</v>
      </c>
      <c r="J26" s="30">
        <f t="shared" si="0"/>
        <v>918</v>
      </c>
      <c r="K26" s="30">
        <f t="shared" si="1"/>
        <v>1216</v>
      </c>
      <c r="L26" s="30" t="s">
        <v>41</v>
      </c>
      <c r="M26" s="43" t="s">
        <v>53</v>
      </c>
      <c r="N26" s="44" t="s">
        <v>28</v>
      </c>
    </row>
    <row r="27" spans="1:14" ht="15.6">
      <c r="A27" s="55">
        <v>2</v>
      </c>
      <c r="B27" s="56" t="s">
        <v>101</v>
      </c>
      <c r="C27" s="55" t="s">
        <v>1</v>
      </c>
      <c r="D27" s="78">
        <v>45743</v>
      </c>
      <c r="E27" s="62" t="s">
        <v>77</v>
      </c>
      <c r="F27" s="53" t="s">
        <v>31</v>
      </c>
      <c r="G27" s="59">
        <v>2789</v>
      </c>
      <c r="H27" s="60">
        <v>1800</v>
      </c>
      <c r="I27" s="53">
        <v>1800</v>
      </c>
      <c r="J27" s="53">
        <f t="shared" si="0"/>
        <v>1800</v>
      </c>
      <c r="K27" s="53">
        <f t="shared" si="1"/>
        <v>989</v>
      </c>
      <c r="L27" s="53" t="s">
        <v>49</v>
      </c>
      <c r="M27" s="63" t="s">
        <v>53</v>
      </c>
      <c r="N27" s="72" t="s">
        <v>27</v>
      </c>
    </row>
    <row r="28" spans="1:14" ht="15.6">
      <c r="A28" s="71">
        <v>11</v>
      </c>
      <c r="B28" s="66" t="s">
        <v>94</v>
      </c>
      <c r="C28" s="65" t="s">
        <v>10</v>
      </c>
      <c r="D28" s="42">
        <v>45744</v>
      </c>
      <c r="E28" s="67" t="s">
        <v>63</v>
      </c>
      <c r="F28" s="30" t="s">
        <v>58</v>
      </c>
      <c r="G28" s="31">
        <v>180</v>
      </c>
      <c r="H28" s="32">
        <v>180</v>
      </c>
      <c r="I28" s="30">
        <v>190</v>
      </c>
      <c r="J28" s="30">
        <f t="shared" si="0"/>
        <v>180</v>
      </c>
      <c r="K28" s="30">
        <f t="shared" si="1"/>
        <v>10</v>
      </c>
      <c r="L28" s="30" t="s">
        <v>41</v>
      </c>
      <c r="M28" s="43" t="s">
        <v>53</v>
      </c>
      <c r="N28" s="95" t="s">
        <v>27</v>
      </c>
    </row>
    <row r="29" spans="1:14" ht="15.6">
      <c r="A29" s="55">
        <v>3</v>
      </c>
      <c r="B29" s="56" t="s">
        <v>91</v>
      </c>
      <c r="C29" s="55" t="s">
        <v>2</v>
      </c>
      <c r="D29" s="57">
        <v>45744</v>
      </c>
      <c r="E29" s="62" t="s">
        <v>73</v>
      </c>
      <c r="F29" s="53" t="s">
        <v>58</v>
      </c>
      <c r="G29" s="59">
        <v>160</v>
      </c>
      <c r="H29" s="60">
        <v>160</v>
      </c>
      <c r="I29" s="53">
        <v>160</v>
      </c>
      <c r="J29" s="53">
        <f t="shared" si="0"/>
        <v>160</v>
      </c>
      <c r="K29" s="53">
        <f t="shared" si="1"/>
        <v>0</v>
      </c>
      <c r="L29" s="53" t="s">
        <v>41</v>
      </c>
      <c r="M29" s="63" t="s">
        <v>53</v>
      </c>
      <c r="N29" s="96" t="s">
        <v>27</v>
      </c>
    </row>
    <row r="30" spans="1:14" ht="15.6">
      <c r="A30" s="65">
        <v>1</v>
      </c>
      <c r="B30" s="66" t="s">
        <v>90</v>
      </c>
      <c r="C30" s="65" t="s">
        <v>0</v>
      </c>
      <c r="D30" s="42">
        <v>45744</v>
      </c>
      <c r="E30" s="67" t="s">
        <v>79</v>
      </c>
      <c r="F30" s="30" t="s">
        <v>31</v>
      </c>
      <c r="G30" s="31">
        <v>158</v>
      </c>
      <c r="H30" s="32">
        <v>280</v>
      </c>
      <c r="I30" s="30">
        <v>249.5</v>
      </c>
      <c r="J30" s="30">
        <f t="shared" si="0"/>
        <v>158</v>
      </c>
      <c r="K30" s="30">
        <f t="shared" si="1"/>
        <v>122</v>
      </c>
      <c r="L30" s="30" t="s">
        <v>49</v>
      </c>
      <c r="M30" s="43" t="s">
        <v>53</v>
      </c>
      <c r="N30" s="44" t="s">
        <v>27</v>
      </c>
    </row>
    <row r="31" spans="1:14" s="52" customFormat="1" ht="15.6">
      <c r="A31" s="55">
        <v>1</v>
      </c>
      <c r="B31" s="56" t="s">
        <v>90</v>
      </c>
      <c r="C31" s="55" t="s">
        <v>0</v>
      </c>
      <c r="D31" s="57">
        <v>45744</v>
      </c>
      <c r="E31" s="58" t="s">
        <v>55</v>
      </c>
      <c r="F31" s="53" t="s">
        <v>31</v>
      </c>
      <c r="G31" s="77">
        <v>900</v>
      </c>
      <c r="H31" s="60">
        <v>800</v>
      </c>
      <c r="I31" s="53">
        <v>850</v>
      </c>
      <c r="J31" s="53">
        <f t="shared" si="0"/>
        <v>800</v>
      </c>
      <c r="K31" s="53">
        <f t="shared" si="1"/>
        <v>100</v>
      </c>
      <c r="L31" s="53" t="s">
        <v>41</v>
      </c>
      <c r="M31" s="79" t="s">
        <v>52</v>
      </c>
      <c r="N31" s="72" t="s">
        <v>27</v>
      </c>
    </row>
    <row r="32" spans="1:14" ht="17.399999999999999" customHeight="1">
      <c r="A32" s="65">
        <v>1</v>
      </c>
      <c r="B32" s="66" t="s">
        <v>90</v>
      </c>
      <c r="C32" s="65" t="s">
        <v>0</v>
      </c>
      <c r="D32" s="42">
        <v>45744</v>
      </c>
      <c r="E32" s="29" t="s">
        <v>78</v>
      </c>
      <c r="F32" s="30" t="s">
        <v>31</v>
      </c>
      <c r="G32" s="31">
        <v>2800</v>
      </c>
      <c r="H32" s="32">
        <v>3250</v>
      </c>
      <c r="I32" s="30">
        <v>5400</v>
      </c>
      <c r="J32" s="30">
        <f t="shared" si="0"/>
        <v>2800</v>
      </c>
      <c r="K32" s="30">
        <f t="shared" si="1"/>
        <v>2600</v>
      </c>
      <c r="L32" s="30" t="s">
        <v>41</v>
      </c>
      <c r="M32" s="82" t="s">
        <v>52</v>
      </c>
      <c r="N32" s="44" t="s">
        <v>27</v>
      </c>
    </row>
    <row r="33" spans="1:14" ht="15.6">
      <c r="A33" s="55">
        <v>8</v>
      </c>
      <c r="B33" s="69" t="s">
        <v>100</v>
      </c>
      <c r="C33" s="64" t="s">
        <v>7</v>
      </c>
      <c r="D33" s="57">
        <v>45744</v>
      </c>
      <c r="E33" s="80" t="s">
        <v>61</v>
      </c>
      <c r="F33" s="53" t="s">
        <v>31</v>
      </c>
      <c r="G33" s="77">
        <v>2700</v>
      </c>
      <c r="H33" s="60">
        <v>2700</v>
      </c>
      <c r="I33" s="60">
        <v>2700</v>
      </c>
      <c r="J33" s="53">
        <f t="shared" si="0"/>
        <v>2700</v>
      </c>
      <c r="K33" s="53">
        <f t="shared" si="1"/>
        <v>0</v>
      </c>
      <c r="L33" s="53" t="s">
        <v>41</v>
      </c>
      <c r="M33" s="79" t="s">
        <v>52</v>
      </c>
      <c r="N33" s="72" t="s">
        <v>27</v>
      </c>
    </row>
    <row r="34" spans="1:14" ht="15.6">
      <c r="A34" s="65">
        <v>8</v>
      </c>
      <c r="B34" s="83" t="s">
        <v>100</v>
      </c>
      <c r="C34" s="71" t="s">
        <v>7</v>
      </c>
      <c r="D34" s="42">
        <v>45744</v>
      </c>
      <c r="E34" s="47" t="s">
        <v>81</v>
      </c>
      <c r="F34" s="30" t="s">
        <v>31</v>
      </c>
      <c r="G34" s="84">
        <v>1350</v>
      </c>
      <c r="H34" s="32">
        <v>1350</v>
      </c>
      <c r="I34" s="32">
        <v>1350</v>
      </c>
      <c r="J34" s="30">
        <f t="shared" si="0"/>
        <v>1350</v>
      </c>
      <c r="K34" s="30">
        <f t="shared" si="1"/>
        <v>0</v>
      </c>
      <c r="L34" s="30" t="s">
        <v>41</v>
      </c>
      <c r="M34" s="43" t="s">
        <v>53</v>
      </c>
      <c r="N34" s="44" t="s">
        <v>27</v>
      </c>
    </row>
    <row r="35" spans="1:14" ht="15.6">
      <c r="A35" s="64">
        <v>16</v>
      </c>
      <c r="B35" s="69" t="s">
        <v>97</v>
      </c>
      <c r="C35" s="64" t="s">
        <v>15</v>
      </c>
      <c r="D35" s="57">
        <v>45744</v>
      </c>
      <c r="E35" s="62" t="s">
        <v>47</v>
      </c>
      <c r="F35" s="53" t="s">
        <v>31</v>
      </c>
      <c r="G35" s="59">
        <v>9500</v>
      </c>
      <c r="H35" s="60">
        <v>14000</v>
      </c>
      <c r="I35" s="53">
        <v>11400</v>
      </c>
      <c r="J35" s="53">
        <f t="shared" si="0"/>
        <v>9500</v>
      </c>
      <c r="K35" s="53">
        <f t="shared" si="1"/>
        <v>4500</v>
      </c>
      <c r="L35" s="53" t="s">
        <v>41</v>
      </c>
      <c r="M35" s="61" t="s">
        <v>54</v>
      </c>
      <c r="N35" s="96" t="s">
        <v>27</v>
      </c>
    </row>
    <row r="36" spans="1:14" ht="15.6">
      <c r="A36" s="67">
        <v>14</v>
      </c>
      <c r="B36" s="83" t="s">
        <v>95</v>
      </c>
      <c r="C36" s="42" t="s">
        <v>44</v>
      </c>
      <c r="D36" s="42">
        <v>45747</v>
      </c>
      <c r="E36" s="29" t="s">
        <v>83</v>
      </c>
      <c r="F36" s="30" t="s">
        <v>31</v>
      </c>
      <c r="G36" s="31">
        <v>7459</v>
      </c>
      <c r="H36" s="32">
        <v>5990</v>
      </c>
      <c r="I36" s="30">
        <v>6490</v>
      </c>
      <c r="J36" s="30">
        <f t="shared" si="0"/>
        <v>5990</v>
      </c>
      <c r="K36" s="30">
        <f t="shared" si="1"/>
        <v>1469</v>
      </c>
      <c r="L36" s="30" t="s">
        <v>38</v>
      </c>
      <c r="M36" s="43" t="s">
        <v>53</v>
      </c>
      <c r="N36" s="44" t="s">
        <v>27</v>
      </c>
    </row>
    <row r="37" spans="1:14" ht="15.6">
      <c r="A37" s="55">
        <v>10</v>
      </c>
      <c r="B37" s="56" t="s">
        <v>93</v>
      </c>
      <c r="C37" s="55" t="s">
        <v>9</v>
      </c>
      <c r="D37" s="57">
        <v>45747</v>
      </c>
      <c r="E37" s="62" t="s">
        <v>87</v>
      </c>
      <c r="F37" s="53" t="s">
        <v>31</v>
      </c>
      <c r="G37" s="59">
        <v>11490</v>
      </c>
      <c r="H37" s="60">
        <v>10490</v>
      </c>
      <c r="I37" s="53">
        <v>4000</v>
      </c>
      <c r="J37" s="53">
        <f t="shared" ref="J37:J68" si="2">MIN(G37:I37)</f>
        <v>4000</v>
      </c>
      <c r="K37" s="53">
        <f t="shared" ref="K37:K68" si="3">MAX(G37:I37) - J37</f>
        <v>7490</v>
      </c>
      <c r="L37" s="53" t="s">
        <v>41</v>
      </c>
      <c r="M37" s="63" t="s">
        <v>53</v>
      </c>
      <c r="N37" s="72" t="s">
        <v>28</v>
      </c>
    </row>
    <row r="38" spans="1:14" ht="15.6">
      <c r="A38" s="71">
        <v>4</v>
      </c>
      <c r="B38" s="66" t="s">
        <v>92</v>
      </c>
      <c r="C38" s="65" t="s">
        <v>66</v>
      </c>
      <c r="D38" s="42">
        <v>45749</v>
      </c>
      <c r="E38" s="67" t="s">
        <v>102</v>
      </c>
      <c r="F38" s="30" t="s">
        <v>31</v>
      </c>
      <c r="G38" s="31">
        <v>1405</v>
      </c>
      <c r="H38" s="32">
        <v>2430</v>
      </c>
      <c r="I38" s="30">
        <v>2250</v>
      </c>
      <c r="J38" s="30">
        <f t="shared" si="2"/>
        <v>1405</v>
      </c>
      <c r="K38" s="30">
        <f t="shared" si="3"/>
        <v>1025</v>
      </c>
      <c r="L38" s="30" t="s">
        <v>41</v>
      </c>
      <c r="M38" s="43" t="s">
        <v>53</v>
      </c>
      <c r="N38" s="44" t="s">
        <v>27</v>
      </c>
    </row>
    <row r="39" spans="1:14" ht="15.6">
      <c r="A39" s="55">
        <v>13</v>
      </c>
      <c r="B39" s="56" t="s">
        <v>103</v>
      </c>
      <c r="C39" s="55" t="s">
        <v>11</v>
      </c>
      <c r="D39" s="57">
        <v>45750</v>
      </c>
      <c r="E39" s="62" t="s">
        <v>104</v>
      </c>
      <c r="F39" s="53" t="s">
        <v>31</v>
      </c>
      <c r="G39" s="97">
        <v>7691.5</v>
      </c>
      <c r="H39" s="98">
        <v>7500</v>
      </c>
      <c r="I39" s="99">
        <v>6900</v>
      </c>
      <c r="J39" s="99">
        <f t="shared" si="2"/>
        <v>6900</v>
      </c>
      <c r="K39" s="99">
        <f t="shared" si="3"/>
        <v>791.5</v>
      </c>
      <c r="L39" s="53" t="s">
        <v>41</v>
      </c>
      <c r="M39" s="61" t="s">
        <v>54</v>
      </c>
      <c r="N39" s="72" t="s">
        <v>27</v>
      </c>
    </row>
    <row r="40" spans="1:14" ht="15.6">
      <c r="A40" s="65">
        <v>13</v>
      </c>
      <c r="B40" s="66" t="s">
        <v>103</v>
      </c>
      <c r="C40" s="65" t="s">
        <v>11</v>
      </c>
      <c r="D40" s="81">
        <v>45750</v>
      </c>
      <c r="E40" s="67" t="s">
        <v>105</v>
      </c>
      <c r="F40" s="30" t="s">
        <v>58</v>
      </c>
      <c r="G40" s="100">
        <v>11553.8</v>
      </c>
      <c r="H40" s="101">
        <v>11553.8</v>
      </c>
      <c r="I40" s="102">
        <v>11553.8</v>
      </c>
      <c r="J40" s="102">
        <f t="shared" si="2"/>
        <v>11553.8</v>
      </c>
      <c r="K40" s="102">
        <f t="shared" si="3"/>
        <v>0</v>
      </c>
      <c r="L40" s="30" t="s">
        <v>41</v>
      </c>
      <c r="M40" s="82" t="s">
        <v>52</v>
      </c>
      <c r="N40" s="44" t="s">
        <v>27</v>
      </c>
    </row>
    <row r="41" spans="1:14" ht="15.6">
      <c r="A41" s="90">
        <v>4</v>
      </c>
      <c r="B41" s="91" t="s">
        <v>92</v>
      </c>
      <c r="C41" s="92" t="s">
        <v>66</v>
      </c>
      <c r="D41" s="48">
        <v>45754</v>
      </c>
      <c r="E41" s="34" t="s">
        <v>106</v>
      </c>
      <c r="F41" s="23" t="s">
        <v>31</v>
      </c>
      <c r="G41" s="103">
        <v>200</v>
      </c>
      <c r="H41" s="104">
        <v>150</v>
      </c>
      <c r="I41" s="105">
        <v>280</v>
      </c>
      <c r="J41" s="105">
        <f t="shared" si="2"/>
        <v>150</v>
      </c>
      <c r="K41" s="105">
        <f t="shared" si="3"/>
        <v>130</v>
      </c>
      <c r="L41" s="23" t="s">
        <v>41</v>
      </c>
      <c r="M41" s="26" t="s">
        <v>52</v>
      </c>
      <c r="N41" s="40" t="s">
        <v>27</v>
      </c>
    </row>
    <row r="42" spans="1:14" ht="15.6">
      <c r="A42" s="65">
        <v>1</v>
      </c>
      <c r="B42" s="66" t="s">
        <v>90</v>
      </c>
      <c r="C42" s="65" t="s">
        <v>0</v>
      </c>
      <c r="D42" s="42">
        <v>45756</v>
      </c>
      <c r="E42" s="36" t="s">
        <v>149</v>
      </c>
      <c r="F42" s="33" t="s">
        <v>31</v>
      </c>
      <c r="G42" s="106">
        <v>825</v>
      </c>
      <c r="H42" s="107">
        <v>1235</v>
      </c>
      <c r="I42" s="108">
        <v>950</v>
      </c>
      <c r="J42" s="102">
        <f t="shared" si="2"/>
        <v>825</v>
      </c>
      <c r="K42" s="102">
        <f t="shared" si="3"/>
        <v>410</v>
      </c>
      <c r="L42" s="33" t="s">
        <v>49</v>
      </c>
      <c r="M42" s="39" t="s">
        <v>54</v>
      </c>
      <c r="N42" s="45" t="s">
        <v>27</v>
      </c>
    </row>
    <row r="43" spans="1:14" ht="15.6">
      <c r="A43" s="19">
        <v>7</v>
      </c>
      <c r="B43" s="20" t="s">
        <v>13</v>
      </c>
      <c r="C43" s="21" t="s">
        <v>6</v>
      </c>
      <c r="D43" s="22">
        <v>45762</v>
      </c>
      <c r="E43" s="34" t="s">
        <v>150</v>
      </c>
      <c r="F43" s="23" t="s">
        <v>58</v>
      </c>
      <c r="G43" s="103">
        <v>3500</v>
      </c>
      <c r="H43" s="104">
        <v>3400</v>
      </c>
      <c r="I43" s="105">
        <v>3900</v>
      </c>
      <c r="J43" s="105">
        <f t="shared" si="2"/>
        <v>3400</v>
      </c>
      <c r="K43" s="105">
        <f t="shared" si="3"/>
        <v>500</v>
      </c>
      <c r="L43" s="23" t="s">
        <v>41</v>
      </c>
      <c r="M43" s="93" t="s">
        <v>54</v>
      </c>
      <c r="N43" s="40" t="s">
        <v>27</v>
      </c>
    </row>
    <row r="44" spans="1:14" ht="15.6">
      <c r="A44" s="71">
        <v>4</v>
      </c>
      <c r="B44" s="66" t="s">
        <v>92</v>
      </c>
      <c r="C44" s="65" t="s">
        <v>66</v>
      </c>
      <c r="D44" s="42">
        <v>45754</v>
      </c>
      <c r="E44" s="36" t="s">
        <v>107</v>
      </c>
      <c r="F44" s="33" t="s">
        <v>31</v>
      </c>
      <c r="G44" s="106">
        <v>123.2</v>
      </c>
      <c r="H44" s="107">
        <v>150</v>
      </c>
      <c r="I44" s="108">
        <v>185</v>
      </c>
      <c r="J44" s="102">
        <f t="shared" si="2"/>
        <v>123.2</v>
      </c>
      <c r="K44" s="102">
        <f t="shared" si="3"/>
        <v>61.8</v>
      </c>
      <c r="L44" s="33" t="s">
        <v>41</v>
      </c>
      <c r="M44" s="94" t="s">
        <v>53</v>
      </c>
      <c r="N44" s="45" t="s">
        <v>27</v>
      </c>
    </row>
    <row r="45" spans="1:14" ht="15.6">
      <c r="A45" s="64">
        <v>4</v>
      </c>
      <c r="B45" s="56" t="s">
        <v>92</v>
      </c>
      <c r="C45" s="55" t="s">
        <v>66</v>
      </c>
      <c r="D45" s="57">
        <v>45757</v>
      </c>
      <c r="E45" s="34" t="s">
        <v>108</v>
      </c>
      <c r="F45" s="23" t="s">
        <v>31</v>
      </c>
      <c r="G45" s="103">
        <v>750</v>
      </c>
      <c r="H45" s="104">
        <v>546</v>
      </c>
      <c r="I45" s="105">
        <v>546</v>
      </c>
      <c r="J45" s="105">
        <f t="shared" si="2"/>
        <v>546</v>
      </c>
      <c r="K45" s="105">
        <f t="shared" si="3"/>
        <v>204</v>
      </c>
      <c r="L45" s="23" t="s">
        <v>41</v>
      </c>
      <c r="M45" s="35" t="s">
        <v>53</v>
      </c>
      <c r="N45" s="40" t="s">
        <v>27</v>
      </c>
    </row>
    <row r="46" spans="1:14" ht="15.6">
      <c r="A46" s="65">
        <v>10</v>
      </c>
      <c r="B46" s="66" t="s">
        <v>93</v>
      </c>
      <c r="C46" s="65" t="s">
        <v>9</v>
      </c>
      <c r="D46" s="42">
        <v>45762</v>
      </c>
      <c r="E46" s="36" t="s">
        <v>151</v>
      </c>
      <c r="F46" s="33" t="s">
        <v>31</v>
      </c>
      <c r="G46" s="106">
        <v>750</v>
      </c>
      <c r="H46" s="107">
        <v>550</v>
      </c>
      <c r="I46" s="108">
        <v>480</v>
      </c>
      <c r="J46" s="102">
        <f t="shared" si="2"/>
        <v>480</v>
      </c>
      <c r="K46" s="102">
        <f t="shared" si="3"/>
        <v>270</v>
      </c>
      <c r="L46" s="33" t="s">
        <v>41</v>
      </c>
      <c r="M46" s="39" t="s">
        <v>54</v>
      </c>
      <c r="N46" s="45" t="s">
        <v>27</v>
      </c>
    </row>
    <row r="47" spans="1:14" ht="15.6">
      <c r="A47" s="64">
        <v>11</v>
      </c>
      <c r="B47" s="56" t="s">
        <v>94</v>
      </c>
      <c r="C47" s="55" t="s">
        <v>10</v>
      </c>
      <c r="D47" s="57">
        <v>45768</v>
      </c>
      <c r="E47" s="34" t="s">
        <v>109</v>
      </c>
      <c r="F47" s="23" t="s">
        <v>31</v>
      </c>
      <c r="G47" s="24">
        <v>872</v>
      </c>
      <c r="H47" s="25">
        <v>1200</v>
      </c>
      <c r="I47" s="23">
        <v>985</v>
      </c>
      <c r="J47" s="23">
        <f t="shared" si="2"/>
        <v>872</v>
      </c>
      <c r="K47" s="23">
        <f t="shared" si="3"/>
        <v>328</v>
      </c>
      <c r="L47" s="23" t="s">
        <v>41</v>
      </c>
      <c r="M47" s="35" t="s">
        <v>53</v>
      </c>
      <c r="N47" s="40" t="s">
        <v>27</v>
      </c>
    </row>
    <row r="48" spans="1:14" ht="15.6">
      <c r="A48" s="29" t="s">
        <v>69</v>
      </c>
      <c r="B48" s="27" t="s">
        <v>123</v>
      </c>
      <c r="C48" s="28" t="s">
        <v>124</v>
      </c>
      <c r="D48" s="49">
        <v>45774</v>
      </c>
      <c r="E48" s="36" t="s">
        <v>125</v>
      </c>
      <c r="F48" s="33" t="s">
        <v>31</v>
      </c>
      <c r="G48" s="37">
        <v>618</v>
      </c>
      <c r="H48" s="38">
        <v>850</v>
      </c>
      <c r="I48" s="33">
        <v>1200</v>
      </c>
      <c r="J48" s="30">
        <f t="shared" si="2"/>
        <v>618</v>
      </c>
      <c r="K48" s="30">
        <f t="shared" si="3"/>
        <v>582</v>
      </c>
      <c r="L48" s="33" t="s">
        <v>41</v>
      </c>
      <c r="M48" s="94" t="s">
        <v>53</v>
      </c>
      <c r="N48" s="45" t="s">
        <v>28</v>
      </c>
    </row>
    <row r="49" spans="1:14" ht="15.6">
      <c r="A49" s="62">
        <v>14</v>
      </c>
      <c r="B49" s="69" t="s">
        <v>95</v>
      </c>
      <c r="C49" s="57" t="s">
        <v>44</v>
      </c>
      <c r="D49" s="22">
        <v>45777</v>
      </c>
      <c r="E49" s="34" t="s">
        <v>126</v>
      </c>
      <c r="F49" s="23" t="s">
        <v>31</v>
      </c>
      <c r="G49" s="24">
        <v>2225</v>
      </c>
      <c r="H49" s="25">
        <v>2680</v>
      </c>
      <c r="I49" s="23">
        <v>2978</v>
      </c>
      <c r="J49" s="23">
        <f t="shared" si="2"/>
        <v>2225</v>
      </c>
      <c r="K49" s="23">
        <f t="shared" si="3"/>
        <v>753</v>
      </c>
      <c r="L49" s="23" t="s">
        <v>49</v>
      </c>
      <c r="M49" s="35" t="s">
        <v>53</v>
      </c>
      <c r="N49" s="40" t="s">
        <v>27</v>
      </c>
    </row>
    <row r="50" spans="1:14" ht="15.6">
      <c r="A50" s="65">
        <v>3</v>
      </c>
      <c r="B50" s="66" t="s">
        <v>91</v>
      </c>
      <c r="C50" s="65" t="s">
        <v>2</v>
      </c>
      <c r="D50" s="49">
        <v>45784</v>
      </c>
      <c r="E50" s="36" t="s">
        <v>127</v>
      </c>
      <c r="F50" s="33" t="s">
        <v>31</v>
      </c>
      <c r="G50" s="37">
        <v>128.5</v>
      </c>
      <c r="H50" s="38">
        <v>145</v>
      </c>
      <c r="I50" s="33">
        <v>345</v>
      </c>
      <c r="J50" s="30">
        <f t="shared" si="2"/>
        <v>128.5</v>
      </c>
      <c r="K50" s="30">
        <f t="shared" si="3"/>
        <v>216.5</v>
      </c>
      <c r="L50" s="33" t="s">
        <v>41</v>
      </c>
      <c r="M50" s="94" t="s">
        <v>53</v>
      </c>
      <c r="N50" s="45" t="s">
        <v>27</v>
      </c>
    </row>
    <row r="51" spans="1:14" ht="15">
      <c r="A51" s="62">
        <v>5</v>
      </c>
      <c r="B51" s="70" t="s">
        <v>99</v>
      </c>
      <c r="C51" s="57" t="s">
        <v>3</v>
      </c>
      <c r="D51" s="57">
        <v>45784</v>
      </c>
      <c r="E51" s="34" t="s">
        <v>128</v>
      </c>
      <c r="F51" s="23" t="s">
        <v>58</v>
      </c>
      <c r="G51" s="24">
        <v>570</v>
      </c>
      <c r="H51" s="25">
        <v>890</v>
      </c>
      <c r="I51" s="23">
        <v>978</v>
      </c>
      <c r="J51" s="23">
        <f t="shared" si="2"/>
        <v>570</v>
      </c>
      <c r="K51" s="23">
        <f t="shared" si="3"/>
        <v>408</v>
      </c>
      <c r="L51" s="23" t="s">
        <v>41</v>
      </c>
      <c r="M51" s="35" t="s">
        <v>53</v>
      </c>
      <c r="N51" s="40" t="s">
        <v>28</v>
      </c>
    </row>
    <row r="52" spans="1:14" ht="15.6">
      <c r="A52" s="65">
        <v>10</v>
      </c>
      <c r="B52" s="66" t="s">
        <v>93</v>
      </c>
      <c r="C52" s="65" t="s">
        <v>9</v>
      </c>
      <c r="D52" s="42">
        <v>45785</v>
      </c>
      <c r="E52" s="36" t="s">
        <v>129</v>
      </c>
      <c r="F52" s="33" t="s">
        <v>58</v>
      </c>
      <c r="G52" s="37">
        <v>3450</v>
      </c>
      <c r="H52" s="38">
        <v>2895</v>
      </c>
      <c r="I52" s="33">
        <v>2750</v>
      </c>
      <c r="J52" s="30">
        <f t="shared" si="2"/>
        <v>2750</v>
      </c>
      <c r="K52" s="30">
        <f t="shared" si="3"/>
        <v>700</v>
      </c>
      <c r="L52" s="33" t="s">
        <v>41</v>
      </c>
      <c r="M52" s="94" t="s">
        <v>53</v>
      </c>
      <c r="N52" s="45" t="s">
        <v>27</v>
      </c>
    </row>
    <row r="53" spans="1:14" ht="15.6">
      <c r="A53" s="62">
        <v>15</v>
      </c>
      <c r="B53" s="69" t="s">
        <v>96</v>
      </c>
      <c r="C53" s="57" t="s">
        <v>14</v>
      </c>
      <c r="D53" s="57">
        <v>45785</v>
      </c>
      <c r="E53" s="34" t="s">
        <v>130</v>
      </c>
      <c r="F53" s="23" t="s">
        <v>31</v>
      </c>
      <c r="G53" s="24">
        <v>20845</v>
      </c>
      <c r="H53" s="25">
        <v>18726.900000000001</v>
      </c>
      <c r="I53" s="23">
        <v>15042.98</v>
      </c>
      <c r="J53" s="23">
        <f t="shared" si="2"/>
        <v>15042.98</v>
      </c>
      <c r="K53" s="23">
        <f t="shared" si="3"/>
        <v>5802.02</v>
      </c>
      <c r="L53" s="23" t="s">
        <v>41</v>
      </c>
      <c r="M53" s="35" t="s">
        <v>53</v>
      </c>
      <c r="N53" s="40" t="s">
        <v>27</v>
      </c>
    </row>
    <row r="54" spans="1:14" ht="15.6">
      <c r="A54" s="65">
        <v>8</v>
      </c>
      <c r="B54" s="83" t="s">
        <v>100</v>
      </c>
      <c r="C54" s="71" t="s">
        <v>7</v>
      </c>
      <c r="D54" s="42">
        <v>45785</v>
      </c>
      <c r="E54" s="36" t="s">
        <v>131</v>
      </c>
      <c r="F54" s="33" t="s">
        <v>58</v>
      </c>
      <c r="G54" s="37">
        <v>555.67999999999995</v>
      </c>
      <c r="H54" s="38">
        <v>987</v>
      </c>
      <c r="I54" s="33">
        <v>698</v>
      </c>
      <c r="J54" s="30">
        <f t="shared" si="2"/>
        <v>555.67999999999995</v>
      </c>
      <c r="K54" s="30">
        <f t="shared" si="3"/>
        <v>431.32000000000005</v>
      </c>
      <c r="L54" s="33" t="s">
        <v>41</v>
      </c>
      <c r="M54" s="94" t="s">
        <v>53</v>
      </c>
      <c r="N54" s="45" t="s">
        <v>27</v>
      </c>
    </row>
    <row r="55" spans="1:14" ht="15.6">
      <c r="A55" s="58">
        <v>6</v>
      </c>
      <c r="B55" s="69" t="s">
        <v>98</v>
      </c>
      <c r="C55" s="57" t="s">
        <v>4</v>
      </c>
      <c r="D55" s="57">
        <v>45785</v>
      </c>
      <c r="E55" s="34" t="s">
        <v>132</v>
      </c>
      <c r="F55" s="23" t="s">
        <v>31</v>
      </c>
      <c r="G55" s="24">
        <v>7800</v>
      </c>
      <c r="H55" s="25">
        <v>6890</v>
      </c>
      <c r="I55" s="23">
        <v>5000</v>
      </c>
      <c r="J55" s="23">
        <f t="shared" si="2"/>
        <v>5000</v>
      </c>
      <c r="K55" s="23">
        <f t="shared" si="3"/>
        <v>2800</v>
      </c>
      <c r="L55" s="23" t="s">
        <v>41</v>
      </c>
      <c r="M55" s="35" t="s">
        <v>53</v>
      </c>
      <c r="N55" s="40" t="s">
        <v>28</v>
      </c>
    </row>
    <row r="56" spans="1:14" ht="15.6">
      <c r="A56" s="67">
        <v>14</v>
      </c>
      <c r="B56" s="83" t="s">
        <v>95</v>
      </c>
      <c r="C56" s="42" t="s">
        <v>44</v>
      </c>
      <c r="D56" s="42">
        <v>45785</v>
      </c>
      <c r="E56" s="36" t="s">
        <v>134</v>
      </c>
      <c r="F56" s="33" t="s">
        <v>31</v>
      </c>
      <c r="G56" s="37">
        <v>2900</v>
      </c>
      <c r="H56" s="38">
        <v>4890</v>
      </c>
      <c r="I56" s="33">
        <v>3789</v>
      </c>
      <c r="J56" s="30">
        <f t="shared" si="2"/>
        <v>2900</v>
      </c>
      <c r="K56" s="30">
        <f t="shared" si="3"/>
        <v>1990</v>
      </c>
      <c r="L56" s="33" t="s">
        <v>133</v>
      </c>
      <c r="M56" s="94" t="s">
        <v>53</v>
      </c>
      <c r="N56" s="45" t="s">
        <v>27</v>
      </c>
    </row>
    <row r="57" spans="1:14" ht="15.6">
      <c r="A57" s="62">
        <v>14</v>
      </c>
      <c r="B57" s="69" t="s">
        <v>95</v>
      </c>
      <c r="C57" s="57" t="s">
        <v>44</v>
      </c>
      <c r="D57" s="22">
        <v>45785</v>
      </c>
      <c r="E57" s="34" t="s">
        <v>135</v>
      </c>
      <c r="F57" s="23" t="s">
        <v>31</v>
      </c>
      <c r="G57" s="24">
        <v>5630</v>
      </c>
      <c r="H57" s="25">
        <v>7890</v>
      </c>
      <c r="I57" s="23">
        <v>6601</v>
      </c>
      <c r="J57" s="53">
        <f t="shared" si="2"/>
        <v>5630</v>
      </c>
      <c r="K57" s="23">
        <f t="shared" si="3"/>
        <v>2260</v>
      </c>
      <c r="L57" s="23" t="s">
        <v>133</v>
      </c>
      <c r="M57" s="35" t="s">
        <v>53</v>
      </c>
      <c r="N57" s="40" t="s">
        <v>27</v>
      </c>
    </row>
    <row r="58" spans="1:14" ht="15.6">
      <c r="A58" s="67">
        <v>14</v>
      </c>
      <c r="B58" s="83" t="s">
        <v>95</v>
      </c>
      <c r="C58" s="42" t="s">
        <v>44</v>
      </c>
      <c r="D58" s="42">
        <v>45785</v>
      </c>
      <c r="E58" s="36" t="s">
        <v>136</v>
      </c>
      <c r="F58" s="33" t="s">
        <v>31</v>
      </c>
      <c r="G58" s="37">
        <v>100</v>
      </c>
      <c r="H58" s="38">
        <v>350</v>
      </c>
      <c r="I58" s="33">
        <v>280</v>
      </c>
      <c r="J58" s="30">
        <f t="shared" si="2"/>
        <v>100</v>
      </c>
      <c r="K58" s="30">
        <f t="shared" si="3"/>
        <v>250</v>
      </c>
      <c r="L58" s="33" t="s">
        <v>133</v>
      </c>
      <c r="M58" s="94" t="s">
        <v>53</v>
      </c>
      <c r="N58" s="45" t="s">
        <v>27</v>
      </c>
    </row>
    <row r="59" spans="1:14" ht="15.6">
      <c r="A59" s="55">
        <v>2</v>
      </c>
      <c r="B59" s="56" t="s">
        <v>101</v>
      </c>
      <c r="C59" s="55" t="s">
        <v>1</v>
      </c>
      <c r="D59" s="78">
        <v>45786</v>
      </c>
      <c r="E59" s="34" t="s">
        <v>137</v>
      </c>
      <c r="F59" s="23" t="s">
        <v>31</v>
      </c>
      <c r="G59" s="24">
        <v>33000</v>
      </c>
      <c r="H59" s="25">
        <v>38750</v>
      </c>
      <c r="I59" s="23">
        <v>34890</v>
      </c>
      <c r="J59" s="23">
        <f t="shared" si="2"/>
        <v>33000</v>
      </c>
      <c r="K59" s="23">
        <f t="shared" si="3"/>
        <v>5750</v>
      </c>
      <c r="L59" s="23" t="s">
        <v>49</v>
      </c>
      <c r="M59" s="26" t="s">
        <v>52</v>
      </c>
      <c r="N59" s="40" t="s">
        <v>27</v>
      </c>
    </row>
    <row r="60" spans="1:14" ht="16.8" customHeight="1">
      <c r="A60" s="46">
        <v>18</v>
      </c>
      <c r="B60" s="27" t="s">
        <v>142</v>
      </c>
      <c r="C60" s="28" t="s">
        <v>141</v>
      </c>
      <c r="D60" s="49">
        <v>45788</v>
      </c>
      <c r="E60" s="129" t="s">
        <v>152</v>
      </c>
      <c r="F60" s="33" t="s">
        <v>31</v>
      </c>
      <c r="G60" s="37">
        <v>8000</v>
      </c>
      <c r="H60" s="38">
        <v>9870</v>
      </c>
      <c r="I60" s="33">
        <v>11574</v>
      </c>
      <c r="J60" s="30">
        <f t="shared" si="2"/>
        <v>8000</v>
      </c>
      <c r="K60" s="30">
        <f t="shared" si="3"/>
        <v>3574</v>
      </c>
      <c r="L60" s="33" t="s">
        <v>41</v>
      </c>
      <c r="M60" s="130" t="s">
        <v>52</v>
      </c>
      <c r="N60" s="45" t="s">
        <v>28</v>
      </c>
    </row>
    <row r="61" spans="1:14" ht="15.6">
      <c r="A61" s="58" t="s">
        <v>69</v>
      </c>
      <c r="B61" s="56" t="s">
        <v>123</v>
      </c>
      <c r="C61" s="55" t="s">
        <v>124</v>
      </c>
      <c r="D61" s="22">
        <v>45791</v>
      </c>
      <c r="E61" s="34" t="s">
        <v>143</v>
      </c>
      <c r="F61" s="23" t="s">
        <v>31</v>
      </c>
      <c r="G61" s="24">
        <v>6500</v>
      </c>
      <c r="H61" s="25">
        <v>7456</v>
      </c>
      <c r="I61" s="23">
        <v>6987</v>
      </c>
      <c r="J61" s="23">
        <f t="shared" si="2"/>
        <v>6500</v>
      </c>
      <c r="K61" s="23">
        <f t="shared" si="3"/>
        <v>956</v>
      </c>
      <c r="L61" s="23" t="s">
        <v>49</v>
      </c>
      <c r="M61" s="93" t="s">
        <v>54</v>
      </c>
      <c r="N61" s="40" t="s">
        <v>28</v>
      </c>
    </row>
    <row r="62" spans="1:14" ht="15.6">
      <c r="A62" s="65">
        <v>8</v>
      </c>
      <c r="B62" s="83" t="s">
        <v>100</v>
      </c>
      <c r="C62" s="71" t="s">
        <v>7</v>
      </c>
      <c r="D62" s="49">
        <v>45791</v>
      </c>
      <c r="E62" s="36" t="s">
        <v>144</v>
      </c>
      <c r="F62" s="33" t="s">
        <v>58</v>
      </c>
      <c r="G62" s="37">
        <v>6950</v>
      </c>
      <c r="H62" s="38">
        <v>8955.2000000000007</v>
      </c>
      <c r="I62" s="33">
        <v>7250</v>
      </c>
      <c r="J62" s="30">
        <f t="shared" si="2"/>
        <v>6950</v>
      </c>
      <c r="K62" s="30">
        <f t="shared" si="3"/>
        <v>2005.2000000000007</v>
      </c>
      <c r="L62" s="33" t="s">
        <v>41</v>
      </c>
      <c r="M62" s="94" t="s">
        <v>53</v>
      </c>
      <c r="N62" s="45" t="s">
        <v>27</v>
      </c>
    </row>
    <row r="63" spans="1:14" ht="15.6">
      <c r="A63" s="62">
        <v>14</v>
      </c>
      <c r="B63" s="69" t="s">
        <v>95</v>
      </c>
      <c r="C63" s="57" t="s">
        <v>44</v>
      </c>
      <c r="D63" s="22">
        <v>45791</v>
      </c>
      <c r="E63" s="34" t="s">
        <v>145</v>
      </c>
      <c r="F63" s="23" t="s">
        <v>58</v>
      </c>
      <c r="G63" s="24">
        <v>790</v>
      </c>
      <c r="H63" s="25">
        <v>890</v>
      </c>
      <c r="I63" s="23">
        <v>1050</v>
      </c>
      <c r="J63" s="23">
        <f t="shared" si="2"/>
        <v>790</v>
      </c>
      <c r="K63" s="23">
        <f t="shared" si="3"/>
        <v>260</v>
      </c>
      <c r="L63" s="23" t="s">
        <v>41</v>
      </c>
      <c r="M63" s="35" t="s">
        <v>53</v>
      </c>
      <c r="N63" s="40" t="s">
        <v>27</v>
      </c>
    </row>
    <row r="64" spans="1:14" ht="15.6">
      <c r="A64" s="67">
        <v>15</v>
      </c>
      <c r="B64" s="83" t="s">
        <v>146</v>
      </c>
      <c r="C64" s="42" t="s">
        <v>14</v>
      </c>
      <c r="D64" s="49">
        <v>45791</v>
      </c>
      <c r="E64" s="36" t="s">
        <v>147</v>
      </c>
      <c r="F64" s="33" t="s">
        <v>31</v>
      </c>
      <c r="G64" s="37">
        <v>2290</v>
      </c>
      <c r="H64" s="38">
        <v>2589</v>
      </c>
      <c r="I64" s="33">
        <v>2650</v>
      </c>
      <c r="J64" s="30">
        <f t="shared" si="2"/>
        <v>2290</v>
      </c>
      <c r="K64" s="30">
        <f t="shared" si="3"/>
        <v>360</v>
      </c>
      <c r="L64" s="33" t="s">
        <v>41</v>
      </c>
      <c r="M64" s="94" t="s">
        <v>53</v>
      </c>
      <c r="N64" s="45" t="s">
        <v>27</v>
      </c>
    </row>
    <row r="65" spans="1:14" ht="15.6">
      <c r="A65" s="55">
        <v>8</v>
      </c>
      <c r="B65" s="69" t="s">
        <v>100</v>
      </c>
      <c r="C65" s="64" t="s">
        <v>7</v>
      </c>
      <c r="D65" s="22">
        <v>45791</v>
      </c>
      <c r="E65" s="34" t="s">
        <v>148</v>
      </c>
      <c r="F65" s="23" t="s">
        <v>31</v>
      </c>
      <c r="G65" s="24">
        <v>1500</v>
      </c>
      <c r="H65" s="25">
        <v>1890</v>
      </c>
      <c r="I65" s="23">
        <v>2250</v>
      </c>
      <c r="J65" s="23">
        <f t="shared" si="2"/>
        <v>1500</v>
      </c>
      <c r="K65" s="23">
        <f t="shared" si="3"/>
        <v>750</v>
      </c>
      <c r="L65" s="23" t="s">
        <v>41</v>
      </c>
      <c r="M65" s="35" t="s">
        <v>53</v>
      </c>
      <c r="N65" s="40" t="s">
        <v>27</v>
      </c>
    </row>
    <row r="66" spans="1:14" ht="15.6">
      <c r="A66" s="67">
        <v>15</v>
      </c>
      <c r="B66" s="83" t="s">
        <v>146</v>
      </c>
      <c r="C66" s="42" t="s">
        <v>14</v>
      </c>
      <c r="D66" s="49">
        <v>45796</v>
      </c>
      <c r="E66" s="36" t="s">
        <v>173</v>
      </c>
      <c r="F66" s="33" t="s">
        <v>58</v>
      </c>
      <c r="G66" s="37">
        <v>80</v>
      </c>
      <c r="H66" s="38">
        <v>80</v>
      </c>
      <c r="I66" s="33">
        <v>80</v>
      </c>
      <c r="J66" s="30">
        <f t="shared" si="2"/>
        <v>80</v>
      </c>
      <c r="K66" s="30">
        <f t="shared" si="3"/>
        <v>0</v>
      </c>
      <c r="L66" s="33" t="s">
        <v>41</v>
      </c>
      <c r="M66" s="94" t="s">
        <v>53</v>
      </c>
      <c r="N66" s="45" t="s">
        <v>27</v>
      </c>
    </row>
    <row r="67" spans="1:14" ht="15.6">
      <c r="A67" s="55">
        <v>2</v>
      </c>
      <c r="B67" s="56" t="s">
        <v>101</v>
      </c>
      <c r="C67" s="55" t="s">
        <v>1</v>
      </c>
      <c r="D67" s="78">
        <v>45796</v>
      </c>
      <c r="E67" s="34" t="s">
        <v>174</v>
      </c>
      <c r="F67" s="23" t="s">
        <v>31</v>
      </c>
      <c r="G67" s="24">
        <v>2000</v>
      </c>
      <c r="H67" s="25">
        <v>2450</v>
      </c>
      <c r="I67" s="23">
        <v>2750</v>
      </c>
      <c r="J67" s="23">
        <f t="shared" si="2"/>
        <v>2000</v>
      </c>
      <c r="K67" s="23">
        <f t="shared" si="3"/>
        <v>750</v>
      </c>
      <c r="L67" s="23" t="s">
        <v>49</v>
      </c>
      <c r="M67" s="35" t="s">
        <v>53</v>
      </c>
      <c r="N67" s="40" t="s">
        <v>27</v>
      </c>
    </row>
    <row r="68" spans="1:14" ht="15.6">
      <c r="A68" s="67">
        <v>15</v>
      </c>
      <c r="B68" s="83" t="s">
        <v>146</v>
      </c>
      <c r="C68" s="42" t="s">
        <v>14</v>
      </c>
      <c r="D68" s="49">
        <v>45796</v>
      </c>
      <c r="E68" s="36" t="s">
        <v>175</v>
      </c>
      <c r="F68" s="33" t="s">
        <v>31</v>
      </c>
      <c r="G68" s="37">
        <v>250</v>
      </c>
      <c r="H68" s="38">
        <v>480</v>
      </c>
      <c r="I68" s="33">
        <v>380</v>
      </c>
      <c r="J68" s="30">
        <f t="shared" si="2"/>
        <v>250</v>
      </c>
      <c r="K68" s="30">
        <f t="shared" si="3"/>
        <v>230</v>
      </c>
      <c r="L68" s="33" t="s">
        <v>49</v>
      </c>
      <c r="M68" s="94" t="s">
        <v>53</v>
      </c>
      <c r="N68" s="45" t="s">
        <v>27</v>
      </c>
    </row>
    <row r="69" spans="1:14" ht="15.6">
      <c r="A69" s="64">
        <v>11</v>
      </c>
      <c r="B69" s="56" t="s">
        <v>94</v>
      </c>
      <c r="C69" s="55" t="s">
        <v>10</v>
      </c>
      <c r="D69" s="57">
        <v>45798</v>
      </c>
      <c r="E69" s="34" t="s">
        <v>178</v>
      </c>
      <c r="F69" s="23" t="s">
        <v>31</v>
      </c>
      <c r="G69" s="24">
        <v>28000</v>
      </c>
      <c r="H69" s="25">
        <v>35400</v>
      </c>
      <c r="I69" s="23">
        <v>32000</v>
      </c>
      <c r="J69" s="23">
        <f t="shared" ref="J69:J100" si="4">MIN(G69:I69)</f>
        <v>28000</v>
      </c>
      <c r="K69" s="23">
        <f t="shared" ref="K69:K100" si="5">MAX(G69:I69) - J69</f>
        <v>7400</v>
      </c>
      <c r="L69" s="23" t="s">
        <v>41</v>
      </c>
      <c r="M69" s="35" t="s">
        <v>53</v>
      </c>
      <c r="N69" s="40" t="s">
        <v>27</v>
      </c>
    </row>
    <row r="70" spans="1:14" ht="15.6" customHeight="1">
      <c r="A70" s="29">
        <v>22</v>
      </c>
      <c r="B70" s="41" t="s">
        <v>70</v>
      </c>
      <c r="C70" s="42" t="s">
        <v>71</v>
      </c>
      <c r="D70" s="42">
        <v>45798</v>
      </c>
      <c r="E70" s="36" t="s">
        <v>179</v>
      </c>
      <c r="F70" s="33" t="s">
        <v>31</v>
      </c>
      <c r="G70" s="37">
        <v>8200</v>
      </c>
      <c r="H70" s="38">
        <v>12400</v>
      </c>
      <c r="I70" s="33">
        <v>22000</v>
      </c>
      <c r="J70" s="30">
        <f t="shared" si="4"/>
        <v>8200</v>
      </c>
      <c r="K70" s="30">
        <f t="shared" si="5"/>
        <v>13800</v>
      </c>
      <c r="L70" s="33" t="s">
        <v>38</v>
      </c>
      <c r="M70" s="94" t="s">
        <v>53</v>
      </c>
      <c r="N70" s="45" t="s">
        <v>27</v>
      </c>
    </row>
    <row r="71" spans="1:14" ht="15.6">
      <c r="A71" s="55">
        <v>1</v>
      </c>
      <c r="B71" s="56" t="s">
        <v>90</v>
      </c>
      <c r="C71" s="55" t="s">
        <v>0</v>
      </c>
      <c r="D71" s="57">
        <v>45798</v>
      </c>
      <c r="E71" s="34" t="s">
        <v>180</v>
      </c>
      <c r="F71" s="23" t="s">
        <v>31</v>
      </c>
      <c r="G71" s="24">
        <v>5200</v>
      </c>
      <c r="H71" s="25">
        <v>6500</v>
      </c>
      <c r="I71" s="23">
        <v>5850</v>
      </c>
      <c r="J71" s="23">
        <f t="shared" si="4"/>
        <v>5200</v>
      </c>
      <c r="K71" s="23">
        <f t="shared" si="5"/>
        <v>1300</v>
      </c>
      <c r="L71" s="23" t="s">
        <v>41</v>
      </c>
      <c r="M71" s="35" t="s">
        <v>53</v>
      </c>
      <c r="N71" s="40" t="s">
        <v>27</v>
      </c>
    </row>
    <row r="72" spans="1:14" ht="15.6">
      <c r="A72" s="65">
        <v>1</v>
      </c>
      <c r="B72" s="66" t="s">
        <v>90</v>
      </c>
      <c r="C72" s="65" t="s">
        <v>0</v>
      </c>
      <c r="D72" s="42">
        <v>45798</v>
      </c>
      <c r="E72" s="36" t="s">
        <v>181</v>
      </c>
      <c r="F72" s="33" t="s">
        <v>31</v>
      </c>
      <c r="G72" s="37">
        <v>1111.0999999999999</v>
      </c>
      <c r="H72" s="38">
        <v>2450</v>
      </c>
      <c r="I72" s="33">
        <v>2000</v>
      </c>
      <c r="J72" s="30">
        <f t="shared" si="4"/>
        <v>1111.0999999999999</v>
      </c>
      <c r="K72" s="30">
        <f t="shared" si="5"/>
        <v>1338.9</v>
      </c>
      <c r="L72" s="33" t="s">
        <v>41</v>
      </c>
      <c r="M72" s="94" t="s">
        <v>53</v>
      </c>
      <c r="N72" s="45" t="s">
        <v>27</v>
      </c>
    </row>
    <row r="73" spans="1:14" ht="15.6">
      <c r="A73" s="62">
        <v>14</v>
      </c>
      <c r="B73" s="69" t="s">
        <v>95</v>
      </c>
      <c r="C73" s="57" t="s">
        <v>44</v>
      </c>
      <c r="D73" s="22">
        <v>45798</v>
      </c>
      <c r="E73" s="34" t="s">
        <v>182</v>
      </c>
      <c r="F73" s="23" t="s">
        <v>58</v>
      </c>
      <c r="G73" s="24">
        <v>908.08</v>
      </c>
      <c r="H73" s="25">
        <v>1250</v>
      </c>
      <c r="I73" s="23">
        <v>1000</v>
      </c>
      <c r="J73" s="23">
        <f t="shared" si="4"/>
        <v>908.08</v>
      </c>
      <c r="K73" s="23">
        <f t="shared" si="5"/>
        <v>341.91999999999996</v>
      </c>
      <c r="L73" s="23" t="s">
        <v>41</v>
      </c>
      <c r="M73" s="35" t="s">
        <v>53</v>
      </c>
      <c r="N73" s="40" t="s">
        <v>27</v>
      </c>
    </row>
    <row r="74" spans="1:14" ht="15.6">
      <c r="A74" s="46">
        <v>20</v>
      </c>
      <c r="B74" s="27" t="s">
        <v>187</v>
      </c>
      <c r="C74" s="28" t="s">
        <v>138</v>
      </c>
      <c r="D74" s="49">
        <v>45798</v>
      </c>
      <c r="E74" s="36" t="s">
        <v>188</v>
      </c>
      <c r="F74" s="33" t="s">
        <v>58</v>
      </c>
      <c r="G74" s="37">
        <v>200</v>
      </c>
      <c r="H74" s="38">
        <v>340</v>
      </c>
      <c r="I74" s="33">
        <v>500</v>
      </c>
      <c r="J74" s="30">
        <f t="shared" si="4"/>
        <v>200</v>
      </c>
      <c r="K74" s="30">
        <f t="shared" si="5"/>
        <v>300</v>
      </c>
      <c r="L74" s="33" t="s">
        <v>49</v>
      </c>
      <c r="M74" s="94" t="s">
        <v>53</v>
      </c>
      <c r="N74" s="45" t="s">
        <v>28</v>
      </c>
    </row>
    <row r="75" spans="1:14" ht="15.6">
      <c r="A75" s="55">
        <v>1</v>
      </c>
      <c r="B75" s="56" t="s">
        <v>90</v>
      </c>
      <c r="C75" s="55" t="s">
        <v>0</v>
      </c>
      <c r="D75" s="57">
        <v>45798</v>
      </c>
      <c r="E75" s="34" t="s">
        <v>222</v>
      </c>
      <c r="F75" s="23" t="s">
        <v>58</v>
      </c>
      <c r="G75" s="24">
        <v>650</v>
      </c>
      <c r="H75" s="25">
        <v>1150</v>
      </c>
      <c r="I75" s="23">
        <v>800</v>
      </c>
      <c r="J75" s="23">
        <f t="shared" si="4"/>
        <v>650</v>
      </c>
      <c r="K75" s="23">
        <f t="shared" si="5"/>
        <v>500</v>
      </c>
      <c r="L75" s="23" t="s">
        <v>41</v>
      </c>
      <c r="M75" s="35" t="s">
        <v>53</v>
      </c>
      <c r="N75" s="40" t="s">
        <v>27</v>
      </c>
    </row>
    <row r="76" spans="1:14" ht="15.6">
      <c r="A76" s="46"/>
      <c r="B76" s="27"/>
      <c r="C76" s="28"/>
      <c r="D76" s="49"/>
      <c r="E76" s="36"/>
      <c r="F76" s="33"/>
      <c r="G76" s="37"/>
      <c r="H76" s="38"/>
      <c r="I76" s="33"/>
      <c r="J76" s="30">
        <f t="shared" si="4"/>
        <v>0</v>
      </c>
      <c r="K76" s="30">
        <f t="shared" si="5"/>
        <v>0</v>
      </c>
      <c r="L76" s="33"/>
      <c r="M76" s="39"/>
      <c r="N76" s="45"/>
    </row>
    <row r="77" spans="1:14" ht="15.6">
      <c r="A77" s="19"/>
      <c r="B77" s="20"/>
      <c r="C77" s="21"/>
      <c r="D77" s="22"/>
      <c r="E77" s="34"/>
      <c r="F77" s="23"/>
      <c r="G77" s="24"/>
      <c r="H77" s="25"/>
      <c r="I77" s="23"/>
      <c r="J77" s="23">
        <f t="shared" si="4"/>
        <v>0</v>
      </c>
      <c r="K77" s="23">
        <f t="shared" si="5"/>
        <v>0</v>
      </c>
      <c r="L77" s="23"/>
      <c r="M77" s="35"/>
      <c r="N77" s="40"/>
    </row>
    <row r="78" spans="1:14" ht="15.6">
      <c r="A78" s="46"/>
      <c r="B78" s="27"/>
      <c r="C78" s="28"/>
      <c r="D78" s="49"/>
      <c r="E78" s="36"/>
      <c r="F78" s="33"/>
      <c r="G78" s="37"/>
      <c r="H78" s="38"/>
      <c r="I78" s="33"/>
      <c r="J78" s="30">
        <f t="shared" si="4"/>
        <v>0</v>
      </c>
      <c r="K78" s="30">
        <f t="shared" si="5"/>
        <v>0</v>
      </c>
      <c r="L78" s="33"/>
      <c r="M78" s="39"/>
      <c r="N78" s="45"/>
    </row>
    <row r="79" spans="1:14" ht="15.6">
      <c r="A79" s="19"/>
      <c r="B79" s="20"/>
      <c r="C79" s="21"/>
      <c r="D79" s="22"/>
      <c r="E79" s="34"/>
      <c r="F79" s="23"/>
      <c r="G79" s="24"/>
      <c r="H79" s="25"/>
      <c r="I79" s="23"/>
      <c r="J79" s="23">
        <f t="shared" si="4"/>
        <v>0</v>
      </c>
      <c r="K79" s="23">
        <f t="shared" si="5"/>
        <v>0</v>
      </c>
      <c r="L79" s="23"/>
      <c r="M79" s="35"/>
      <c r="N79" s="40"/>
    </row>
    <row r="80" spans="1:14" ht="15.6">
      <c r="A80" s="46"/>
      <c r="B80" s="27"/>
      <c r="C80" s="28"/>
      <c r="D80" s="49"/>
      <c r="E80" s="36"/>
      <c r="F80" s="33"/>
      <c r="G80" s="37"/>
      <c r="H80" s="38"/>
      <c r="I80" s="33"/>
      <c r="J80" s="30">
        <f t="shared" si="4"/>
        <v>0</v>
      </c>
      <c r="K80" s="30">
        <f t="shared" si="5"/>
        <v>0</v>
      </c>
      <c r="L80" s="33"/>
      <c r="M80" s="39"/>
      <c r="N80" s="45"/>
    </row>
    <row r="81" spans="1:14" ht="15.6">
      <c r="A81" s="19"/>
      <c r="B81" s="20"/>
      <c r="C81" s="21"/>
      <c r="D81" s="22"/>
      <c r="E81" s="34"/>
      <c r="F81" s="23"/>
      <c r="G81" s="24"/>
      <c r="H81" s="25"/>
      <c r="I81" s="23"/>
      <c r="J81" s="23">
        <f t="shared" si="4"/>
        <v>0</v>
      </c>
      <c r="K81" s="23">
        <f t="shared" si="5"/>
        <v>0</v>
      </c>
      <c r="L81" s="23"/>
      <c r="M81" s="35"/>
      <c r="N81" s="40"/>
    </row>
    <row r="82" spans="1:14" ht="15.6">
      <c r="A82" s="46"/>
      <c r="B82" s="27"/>
      <c r="C82" s="28"/>
      <c r="D82" s="49"/>
      <c r="E82" s="36"/>
      <c r="F82" s="33"/>
      <c r="G82" s="37"/>
      <c r="H82" s="38"/>
      <c r="I82" s="33"/>
      <c r="J82" s="30">
        <f t="shared" si="4"/>
        <v>0</v>
      </c>
      <c r="K82" s="30">
        <f t="shared" si="5"/>
        <v>0</v>
      </c>
      <c r="L82" s="33"/>
      <c r="M82" s="39"/>
      <c r="N82" s="45"/>
    </row>
    <row r="83" spans="1:14" ht="15.6">
      <c r="A83" s="19"/>
      <c r="B83" s="20"/>
      <c r="C83" s="21"/>
      <c r="D83" s="22"/>
      <c r="E83" s="34"/>
      <c r="F83" s="23"/>
      <c r="G83" s="24"/>
      <c r="H83" s="25"/>
      <c r="I83" s="23"/>
      <c r="J83" s="23">
        <f t="shared" si="4"/>
        <v>0</v>
      </c>
      <c r="K83" s="23">
        <f t="shared" si="5"/>
        <v>0</v>
      </c>
      <c r="L83" s="23"/>
      <c r="M83" s="35"/>
      <c r="N83" s="40"/>
    </row>
    <row r="84" spans="1:14" ht="15.6">
      <c r="A84" s="46"/>
      <c r="B84" s="27"/>
      <c r="C84" s="28"/>
      <c r="D84" s="49"/>
      <c r="E84" s="36"/>
      <c r="F84" s="33"/>
      <c r="G84" s="37"/>
      <c r="H84" s="38"/>
      <c r="I84" s="33"/>
      <c r="J84" s="30">
        <f t="shared" si="4"/>
        <v>0</v>
      </c>
      <c r="K84" s="30">
        <f t="shared" si="5"/>
        <v>0</v>
      </c>
      <c r="L84" s="33"/>
      <c r="M84" s="39"/>
      <c r="N84" s="45"/>
    </row>
    <row r="85" spans="1:14" ht="15.6">
      <c r="A85" s="19"/>
      <c r="B85" s="20"/>
      <c r="C85" s="21"/>
      <c r="D85" s="22"/>
      <c r="E85" s="34"/>
      <c r="F85" s="23"/>
      <c r="G85" s="24"/>
      <c r="H85" s="25"/>
      <c r="I85" s="23"/>
      <c r="J85" s="23">
        <f t="shared" si="4"/>
        <v>0</v>
      </c>
      <c r="K85" s="23">
        <f t="shared" si="5"/>
        <v>0</v>
      </c>
      <c r="L85" s="23"/>
      <c r="M85" s="35"/>
      <c r="N85" s="40"/>
    </row>
    <row r="86" spans="1:14" ht="15.6">
      <c r="A86" s="46"/>
      <c r="B86" s="27"/>
      <c r="C86" s="28"/>
      <c r="D86" s="49"/>
      <c r="E86" s="36"/>
      <c r="F86" s="33"/>
      <c r="G86" s="37"/>
      <c r="H86" s="38"/>
      <c r="I86" s="33"/>
      <c r="J86" s="30">
        <f t="shared" si="4"/>
        <v>0</v>
      </c>
      <c r="K86" s="30">
        <f t="shared" si="5"/>
        <v>0</v>
      </c>
      <c r="L86" s="33"/>
      <c r="M86" s="39"/>
      <c r="N86" s="45"/>
    </row>
    <row r="87" spans="1:14" ht="15.6">
      <c r="A87" s="19"/>
      <c r="B87" s="20"/>
      <c r="C87" s="21"/>
      <c r="D87" s="22"/>
      <c r="E87" s="34"/>
      <c r="F87" s="23"/>
      <c r="G87" s="24"/>
      <c r="H87" s="25"/>
      <c r="I87" s="23"/>
      <c r="J87" s="23">
        <f t="shared" si="4"/>
        <v>0</v>
      </c>
      <c r="K87" s="23">
        <f t="shared" si="5"/>
        <v>0</v>
      </c>
      <c r="L87" s="23"/>
      <c r="M87" s="35"/>
      <c r="N87" s="40"/>
    </row>
    <row r="88" spans="1:14" ht="15.6">
      <c r="A88" s="46"/>
      <c r="B88" s="27"/>
      <c r="C88" s="28"/>
      <c r="D88" s="49"/>
      <c r="E88" s="36"/>
      <c r="F88" s="33"/>
      <c r="G88" s="37"/>
      <c r="H88" s="38"/>
      <c r="I88" s="33"/>
      <c r="J88" s="30">
        <f t="shared" si="4"/>
        <v>0</v>
      </c>
      <c r="K88" s="30">
        <f t="shared" si="5"/>
        <v>0</v>
      </c>
      <c r="L88" s="33"/>
      <c r="M88" s="39"/>
      <c r="N88" s="45"/>
    </row>
    <row r="89" spans="1:14" ht="15.6">
      <c r="A89" s="19"/>
      <c r="B89" s="20"/>
      <c r="C89" s="21"/>
      <c r="D89" s="22"/>
      <c r="E89" s="34"/>
      <c r="F89" s="23"/>
      <c r="G89" s="24"/>
      <c r="H89" s="25"/>
      <c r="I89" s="23"/>
      <c r="J89" s="23">
        <f t="shared" si="4"/>
        <v>0</v>
      </c>
      <c r="K89" s="23">
        <f t="shared" si="5"/>
        <v>0</v>
      </c>
      <c r="L89" s="23"/>
      <c r="M89" s="35"/>
      <c r="N89" s="40"/>
    </row>
    <row r="90" spans="1:14" ht="15.6">
      <c r="A90" s="46"/>
      <c r="B90" s="27"/>
      <c r="C90" s="28"/>
      <c r="D90" s="49"/>
      <c r="E90" s="36"/>
      <c r="F90" s="33"/>
      <c r="G90" s="37"/>
      <c r="H90" s="38"/>
      <c r="I90" s="33"/>
      <c r="J90" s="30">
        <f t="shared" si="4"/>
        <v>0</v>
      </c>
      <c r="K90" s="30">
        <f t="shared" si="5"/>
        <v>0</v>
      </c>
      <c r="L90" s="33"/>
      <c r="M90" s="39"/>
      <c r="N90" s="45"/>
    </row>
    <row r="91" spans="1:14" ht="15.6">
      <c r="A91" s="19"/>
      <c r="B91" s="20"/>
      <c r="C91" s="21"/>
      <c r="D91" s="22"/>
      <c r="E91" s="34"/>
      <c r="F91" s="23"/>
      <c r="G91" s="24"/>
      <c r="H91" s="25"/>
      <c r="I91" s="23"/>
      <c r="J91" s="23">
        <f t="shared" si="4"/>
        <v>0</v>
      </c>
      <c r="K91" s="23">
        <f t="shared" si="5"/>
        <v>0</v>
      </c>
      <c r="L91" s="23"/>
      <c r="M91" s="35"/>
      <c r="N91" s="40"/>
    </row>
    <row r="92" spans="1:14" ht="15.6">
      <c r="A92" s="46"/>
      <c r="B92" s="27"/>
      <c r="C92" s="28"/>
      <c r="D92" s="49"/>
      <c r="E92" s="36"/>
      <c r="F92" s="33"/>
      <c r="G92" s="37"/>
      <c r="H92" s="38"/>
      <c r="I92" s="33"/>
      <c r="J92" s="30">
        <f t="shared" si="4"/>
        <v>0</v>
      </c>
      <c r="K92" s="30">
        <f t="shared" si="5"/>
        <v>0</v>
      </c>
      <c r="L92" s="33"/>
      <c r="M92" s="39"/>
      <c r="N92" s="45"/>
    </row>
    <row r="93" spans="1:14" ht="15.6">
      <c r="A93" s="19"/>
      <c r="B93" s="20"/>
      <c r="C93" s="21"/>
      <c r="D93" s="22"/>
      <c r="E93" s="34"/>
      <c r="F93" s="23"/>
      <c r="G93" s="24"/>
      <c r="H93" s="25"/>
      <c r="I93" s="23"/>
      <c r="J93" s="23">
        <f t="shared" si="4"/>
        <v>0</v>
      </c>
      <c r="K93" s="23">
        <f t="shared" si="5"/>
        <v>0</v>
      </c>
      <c r="L93" s="23"/>
      <c r="M93" s="35"/>
      <c r="N93" s="40"/>
    </row>
    <row r="94" spans="1:14" ht="15.6">
      <c r="A94" s="46"/>
      <c r="B94" s="27"/>
      <c r="C94" s="28"/>
      <c r="D94" s="49"/>
      <c r="E94" s="36"/>
      <c r="F94" s="33"/>
      <c r="G94" s="37"/>
      <c r="H94" s="38"/>
      <c r="I94" s="33"/>
      <c r="J94" s="30">
        <f t="shared" si="4"/>
        <v>0</v>
      </c>
      <c r="K94" s="30">
        <f t="shared" si="5"/>
        <v>0</v>
      </c>
      <c r="L94" s="33"/>
      <c r="M94" s="39"/>
      <c r="N94" s="45"/>
    </row>
    <row r="95" spans="1:14" ht="15.6">
      <c r="A95" s="19"/>
      <c r="B95" s="20"/>
      <c r="C95" s="21"/>
      <c r="D95" s="22"/>
      <c r="E95" s="34"/>
      <c r="F95" s="23"/>
      <c r="G95" s="24"/>
      <c r="H95" s="25"/>
      <c r="I95" s="23"/>
      <c r="J95" s="23">
        <f t="shared" si="4"/>
        <v>0</v>
      </c>
      <c r="K95" s="23">
        <f t="shared" si="5"/>
        <v>0</v>
      </c>
      <c r="L95" s="23"/>
      <c r="M95" s="35"/>
      <c r="N95" s="40"/>
    </row>
    <row r="96" spans="1:14" ht="15.6">
      <c r="A96" s="46"/>
      <c r="B96" s="27"/>
      <c r="C96" s="28"/>
      <c r="D96" s="49"/>
      <c r="E96" s="36"/>
      <c r="F96" s="33"/>
      <c r="G96" s="37"/>
      <c r="H96" s="38"/>
      <c r="I96" s="33"/>
      <c r="J96" s="30">
        <f t="shared" si="4"/>
        <v>0</v>
      </c>
      <c r="K96" s="30">
        <f t="shared" si="5"/>
        <v>0</v>
      </c>
      <c r="L96" s="33"/>
      <c r="M96" s="39"/>
      <c r="N96" s="45"/>
    </row>
    <row r="97" spans="1:14" ht="15.6">
      <c r="A97" s="19"/>
      <c r="B97" s="20"/>
      <c r="C97" s="21"/>
      <c r="D97" s="22"/>
      <c r="E97" s="34"/>
      <c r="F97" s="23"/>
      <c r="G97" s="24"/>
      <c r="H97" s="25"/>
      <c r="I97" s="23"/>
      <c r="J97" s="23">
        <f t="shared" si="4"/>
        <v>0</v>
      </c>
      <c r="K97" s="23">
        <f t="shared" si="5"/>
        <v>0</v>
      </c>
      <c r="L97" s="23"/>
      <c r="M97" s="35"/>
      <c r="N97" s="40"/>
    </row>
    <row r="98" spans="1:14" ht="15.6">
      <c r="A98" s="46"/>
      <c r="B98" s="27"/>
      <c r="C98" s="28"/>
      <c r="D98" s="49"/>
      <c r="E98" s="36"/>
      <c r="F98" s="33"/>
      <c r="G98" s="37"/>
      <c r="H98" s="38"/>
      <c r="I98" s="33"/>
      <c r="J98" s="30">
        <f t="shared" si="4"/>
        <v>0</v>
      </c>
      <c r="K98" s="30">
        <f t="shared" si="5"/>
        <v>0</v>
      </c>
      <c r="L98" s="33"/>
      <c r="M98" s="39"/>
      <c r="N98" s="45"/>
    </row>
    <row r="99" spans="1:14" ht="15.6">
      <c r="A99" s="19"/>
      <c r="B99" s="20"/>
      <c r="C99" s="21"/>
      <c r="D99" s="22"/>
      <c r="E99" s="34"/>
      <c r="F99" s="23"/>
      <c r="G99" s="24"/>
      <c r="H99" s="25"/>
      <c r="I99" s="23"/>
      <c r="J99" s="23">
        <f t="shared" si="4"/>
        <v>0</v>
      </c>
      <c r="K99" s="23">
        <f t="shared" si="5"/>
        <v>0</v>
      </c>
      <c r="L99" s="23"/>
      <c r="M99" s="35"/>
      <c r="N99" s="40"/>
    </row>
    <row r="100" spans="1:14" ht="15.6">
      <c r="A100" s="46"/>
      <c r="B100" s="27"/>
      <c r="C100" s="28"/>
      <c r="D100" s="49"/>
      <c r="E100" s="36"/>
      <c r="F100" s="33"/>
      <c r="G100" s="37"/>
      <c r="H100" s="38"/>
      <c r="I100" s="33"/>
      <c r="J100" s="30">
        <f t="shared" si="4"/>
        <v>0</v>
      </c>
      <c r="K100" s="30">
        <f t="shared" si="5"/>
        <v>0</v>
      </c>
      <c r="L100" s="33"/>
      <c r="M100" s="39"/>
      <c r="N100" s="45"/>
    </row>
    <row r="101" spans="1:14" ht="15.6">
      <c r="A101" s="19"/>
      <c r="B101" s="20"/>
      <c r="C101" s="21"/>
      <c r="D101" s="22"/>
      <c r="E101" s="34"/>
      <c r="F101" s="23"/>
      <c r="G101" s="24"/>
      <c r="H101" s="25"/>
      <c r="I101" s="23"/>
      <c r="J101" s="23">
        <f t="shared" ref="J101:J118" si="6">MIN(G101:I101)</f>
        <v>0</v>
      </c>
      <c r="K101" s="23">
        <f t="shared" ref="K101:K118" si="7">MAX(G101:I101) - J101</f>
        <v>0</v>
      </c>
      <c r="L101" s="23"/>
      <c r="M101" s="35"/>
      <c r="N101" s="40"/>
    </row>
    <row r="102" spans="1:14" ht="15.6">
      <c r="A102" s="46"/>
      <c r="B102" s="27"/>
      <c r="C102" s="28"/>
      <c r="D102" s="49"/>
      <c r="E102" s="36"/>
      <c r="F102" s="33"/>
      <c r="G102" s="37"/>
      <c r="H102" s="38"/>
      <c r="I102" s="33"/>
      <c r="J102" s="30">
        <f t="shared" si="6"/>
        <v>0</v>
      </c>
      <c r="K102" s="30">
        <f t="shared" si="7"/>
        <v>0</v>
      </c>
      <c r="L102" s="33"/>
      <c r="M102" s="39"/>
      <c r="N102" s="45"/>
    </row>
    <row r="103" spans="1:14" ht="15.6">
      <c r="A103" s="19"/>
      <c r="B103" s="20"/>
      <c r="C103" s="21"/>
      <c r="D103" s="22"/>
      <c r="E103" s="34"/>
      <c r="F103" s="23"/>
      <c r="G103" s="24"/>
      <c r="H103" s="25"/>
      <c r="I103" s="23"/>
      <c r="J103" s="23">
        <f t="shared" si="6"/>
        <v>0</v>
      </c>
      <c r="K103" s="23">
        <f t="shared" si="7"/>
        <v>0</v>
      </c>
      <c r="L103" s="23"/>
      <c r="M103" s="35"/>
      <c r="N103" s="40"/>
    </row>
    <row r="104" spans="1:14" ht="15.6">
      <c r="A104" s="46"/>
      <c r="B104" s="27"/>
      <c r="C104" s="28"/>
      <c r="D104" s="49"/>
      <c r="E104" s="36"/>
      <c r="F104" s="33"/>
      <c r="G104" s="37"/>
      <c r="H104" s="38"/>
      <c r="I104" s="33"/>
      <c r="J104" s="30">
        <f t="shared" si="6"/>
        <v>0</v>
      </c>
      <c r="K104" s="30">
        <f t="shared" si="7"/>
        <v>0</v>
      </c>
      <c r="L104" s="33"/>
      <c r="M104" s="39"/>
      <c r="N104" s="45"/>
    </row>
    <row r="105" spans="1:14" ht="15.6">
      <c r="A105" s="19"/>
      <c r="B105" s="20"/>
      <c r="C105" s="21"/>
      <c r="D105" s="22"/>
      <c r="E105" s="34"/>
      <c r="F105" s="23"/>
      <c r="G105" s="24"/>
      <c r="H105" s="25"/>
      <c r="I105" s="23"/>
      <c r="J105" s="23">
        <f t="shared" si="6"/>
        <v>0</v>
      </c>
      <c r="K105" s="23">
        <f t="shared" si="7"/>
        <v>0</v>
      </c>
      <c r="L105" s="23"/>
      <c r="M105" s="35"/>
      <c r="N105" s="40"/>
    </row>
    <row r="106" spans="1:14" ht="15.6">
      <c r="A106" s="46"/>
      <c r="B106" s="27"/>
      <c r="C106" s="28"/>
      <c r="D106" s="49"/>
      <c r="E106" s="36"/>
      <c r="F106" s="33"/>
      <c r="G106" s="37"/>
      <c r="H106" s="38"/>
      <c r="I106" s="33"/>
      <c r="J106" s="30">
        <f t="shared" si="6"/>
        <v>0</v>
      </c>
      <c r="K106" s="30">
        <f t="shared" si="7"/>
        <v>0</v>
      </c>
      <c r="L106" s="33"/>
      <c r="M106" s="39"/>
      <c r="N106" s="45"/>
    </row>
    <row r="107" spans="1:14" ht="15.6">
      <c r="A107" s="19"/>
      <c r="B107" s="20"/>
      <c r="C107" s="21"/>
      <c r="D107" s="22"/>
      <c r="E107" s="34"/>
      <c r="F107" s="23"/>
      <c r="G107" s="24"/>
      <c r="H107" s="25"/>
      <c r="I107" s="23"/>
      <c r="J107" s="23">
        <f t="shared" si="6"/>
        <v>0</v>
      </c>
      <c r="K107" s="23">
        <f t="shared" si="7"/>
        <v>0</v>
      </c>
      <c r="L107" s="23"/>
      <c r="M107" s="35"/>
      <c r="N107" s="40"/>
    </row>
    <row r="108" spans="1:14" ht="15.6">
      <c r="A108" s="46"/>
      <c r="B108" s="27"/>
      <c r="C108" s="28"/>
      <c r="D108" s="49"/>
      <c r="E108" s="36"/>
      <c r="F108" s="33"/>
      <c r="G108" s="37"/>
      <c r="H108" s="38"/>
      <c r="I108" s="33"/>
      <c r="J108" s="30">
        <f t="shared" si="6"/>
        <v>0</v>
      </c>
      <c r="K108" s="30">
        <f t="shared" si="7"/>
        <v>0</v>
      </c>
      <c r="L108" s="33"/>
      <c r="M108" s="39"/>
      <c r="N108" s="45"/>
    </row>
    <row r="109" spans="1:14" ht="15.6">
      <c r="A109" s="19"/>
      <c r="B109" s="20"/>
      <c r="C109" s="21"/>
      <c r="D109" s="22"/>
      <c r="E109" s="34"/>
      <c r="F109" s="23"/>
      <c r="G109" s="24"/>
      <c r="H109" s="25"/>
      <c r="I109" s="23"/>
      <c r="J109" s="23">
        <f t="shared" si="6"/>
        <v>0</v>
      </c>
      <c r="K109" s="23">
        <f t="shared" si="7"/>
        <v>0</v>
      </c>
      <c r="L109" s="23"/>
      <c r="M109" s="35"/>
      <c r="N109" s="40"/>
    </row>
    <row r="110" spans="1:14" ht="15.6">
      <c r="A110" s="46"/>
      <c r="B110" s="27"/>
      <c r="C110" s="28"/>
      <c r="D110" s="49"/>
      <c r="E110" s="36"/>
      <c r="F110" s="33"/>
      <c r="G110" s="37"/>
      <c r="H110" s="38"/>
      <c r="I110" s="33"/>
      <c r="J110" s="30">
        <f t="shared" si="6"/>
        <v>0</v>
      </c>
      <c r="K110" s="30">
        <f t="shared" si="7"/>
        <v>0</v>
      </c>
      <c r="L110" s="33"/>
      <c r="M110" s="39"/>
      <c r="N110" s="45"/>
    </row>
    <row r="111" spans="1:14" ht="15.6">
      <c r="A111" s="19"/>
      <c r="B111" s="20"/>
      <c r="C111" s="21"/>
      <c r="D111" s="22"/>
      <c r="E111" s="34"/>
      <c r="F111" s="23"/>
      <c r="G111" s="24"/>
      <c r="H111" s="25"/>
      <c r="I111" s="23"/>
      <c r="J111" s="23">
        <f t="shared" si="6"/>
        <v>0</v>
      </c>
      <c r="K111" s="23">
        <f t="shared" si="7"/>
        <v>0</v>
      </c>
      <c r="L111" s="23"/>
      <c r="M111" s="35"/>
      <c r="N111" s="40"/>
    </row>
    <row r="112" spans="1:14" ht="15.6">
      <c r="A112" s="46"/>
      <c r="B112" s="27"/>
      <c r="C112" s="28"/>
      <c r="D112" s="49"/>
      <c r="E112" s="36"/>
      <c r="F112" s="33"/>
      <c r="G112" s="37"/>
      <c r="H112" s="38"/>
      <c r="I112" s="33"/>
      <c r="J112" s="30">
        <f t="shared" si="6"/>
        <v>0</v>
      </c>
      <c r="K112" s="30">
        <f t="shared" si="7"/>
        <v>0</v>
      </c>
      <c r="L112" s="33"/>
      <c r="M112" s="39"/>
      <c r="N112" s="45"/>
    </row>
    <row r="113" spans="1:14" ht="15.6">
      <c r="A113" s="19"/>
      <c r="B113" s="20"/>
      <c r="C113" s="21"/>
      <c r="D113" s="22"/>
      <c r="E113" s="34"/>
      <c r="F113" s="23"/>
      <c r="G113" s="24"/>
      <c r="H113" s="25"/>
      <c r="I113" s="23"/>
      <c r="J113" s="23">
        <f t="shared" si="6"/>
        <v>0</v>
      </c>
      <c r="K113" s="23">
        <f t="shared" si="7"/>
        <v>0</v>
      </c>
      <c r="L113" s="23"/>
      <c r="M113" s="35"/>
      <c r="N113" s="40"/>
    </row>
    <row r="114" spans="1:14" ht="15.6">
      <c r="A114" s="46"/>
      <c r="B114" s="27"/>
      <c r="C114" s="28"/>
      <c r="D114" s="49"/>
      <c r="E114" s="36"/>
      <c r="F114" s="33"/>
      <c r="G114" s="37"/>
      <c r="H114" s="38"/>
      <c r="I114" s="33"/>
      <c r="J114" s="30">
        <f t="shared" si="6"/>
        <v>0</v>
      </c>
      <c r="K114" s="30">
        <f t="shared" si="7"/>
        <v>0</v>
      </c>
      <c r="L114" s="33"/>
      <c r="M114" s="39"/>
      <c r="N114" s="45"/>
    </row>
    <row r="115" spans="1:14" ht="15.6">
      <c r="A115" s="19"/>
      <c r="B115" s="20"/>
      <c r="C115" s="21"/>
      <c r="D115" s="22"/>
      <c r="E115" s="34"/>
      <c r="F115" s="23"/>
      <c r="G115" s="24"/>
      <c r="H115" s="25"/>
      <c r="I115" s="23"/>
      <c r="J115" s="23">
        <f t="shared" si="6"/>
        <v>0</v>
      </c>
      <c r="K115" s="23">
        <f t="shared" si="7"/>
        <v>0</v>
      </c>
      <c r="L115" s="23"/>
      <c r="M115" s="35"/>
      <c r="N115" s="40"/>
    </row>
    <row r="116" spans="1:14" ht="15.6">
      <c r="A116" s="46"/>
      <c r="B116" s="27"/>
      <c r="C116" s="28"/>
      <c r="D116" s="49"/>
      <c r="E116" s="36"/>
      <c r="F116" s="33"/>
      <c r="G116" s="37"/>
      <c r="H116" s="38"/>
      <c r="I116" s="33"/>
      <c r="J116" s="30">
        <f t="shared" si="6"/>
        <v>0</v>
      </c>
      <c r="K116" s="30">
        <f t="shared" si="7"/>
        <v>0</v>
      </c>
      <c r="L116" s="33"/>
      <c r="M116" s="39"/>
      <c r="N116" s="45"/>
    </row>
    <row r="117" spans="1:14" ht="15.6">
      <c r="A117" s="19"/>
      <c r="B117" s="20"/>
      <c r="C117" s="21"/>
      <c r="D117" s="22"/>
      <c r="E117" s="34"/>
      <c r="F117" s="23"/>
      <c r="G117" s="24"/>
      <c r="H117" s="25"/>
      <c r="I117" s="23"/>
      <c r="J117" s="23">
        <f t="shared" si="6"/>
        <v>0</v>
      </c>
      <c r="K117" s="23">
        <f t="shared" si="7"/>
        <v>0</v>
      </c>
      <c r="L117" s="23"/>
      <c r="M117" s="35"/>
      <c r="N117" s="40"/>
    </row>
    <row r="118" spans="1:14" ht="15.6">
      <c r="A118" s="46"/>
      <c r="B118" s="27"/>
      <c r="C118" s="28"/>
      <c r="D118" s="49"/>
      <c r="E118" s="36"/>
      <c r="F118" s="33"/>
      <c r="G118" s="37"/>
      <c r="H118" s="38"/>
      <c r="I118" s="33"/>
      <c r="J118" s="30">
        <f t="shared" si="6"/>
        <v>0</v>
      </c>
      <c r="K118" s="30">
        <f t="shared" si="7"/>
        <v>0</v>
      </c>
      <c r="L118" s="33"/>
      <c r="M118" s="39"/>
      <c r="N118" s="45"/>
    </row>
    <row r="119" spans="1:14" ht="15.6">
      <c r="A119" s="19"/>
      <c r="B119" s="20"/>
      <c r="C119" s="21"/>
      <c r="D119" s="22"/>
      <c r="E119" s="34"/>
      <c r="F119" s="23"/>
      <c r="G119" s="24"/>
      <c r="H119" s="25"/>
      <c r="I119" s="23"/>
      <c r="J119" s="23"/>
      <c r="K119" s="23"/>
      <c r="L119" s="23"/>
      <c r="M119" s="35"/>
      <c r="N119" s="40"/>
    </row>
    <row r="120" spans="1:14">
      <c r="A120" s="50"/>
      <c r="B120" s="50"/>
      <c r="C120" s="50"/>
      <c r="D120" s="50"/>
      <c r="E120" s="50"/>
      <c r="F120" s="50"/>
      <c r="G120" s="51"/>
      <c r="H120" s="50"/>
      <c r="I120" s="50"/>
      <c r="J120" s="50"/>
      <c r="K120" s="50"/>
      <c r="L120" s="50"/>
      <c r="M120" s="50"/>
      <c r="N120" s="50"/>
    </row>
    <row r="121" spans="1:14">
      <c r="A121" s="50"/>
      <c r="B121" s="50"/>
      <c r="C121" s="50"/>
      <c r="D121" s="50"/>
      <c r="E121" s="50"/>
      <c r="F121" s="50"/>
      <c r="G121" s="51"/>
      <c r="H121" s="50"/>
      <c r="I121" s="50"/>
      <c r="J121" s="50"/>
      <c r="K121" s="50"/>
      <c r="L121" s="50"/>
      <c r="M121" s="50"/>
      <c r="N121" s="50"/>
    </row>
    <row r="122" spans="1:14">
      <c r="A122" s="50"/>
      <c r="B122" s="50"/>
      <c r="C122" s="50"/>
      <c r="D122" s="50"/>
      <c r="E122" s="50"/>
      <c r="F122" s="50"/>
      <c r="G122" s="51"/>
      <c r="H122" s="50"/>
      <c r="I122" s="50"/>
      <c r="J122" s="50"/>
      <c r="K122" s="50"/>
      <c r="L122" s="50"/>
      <c r="M122" s="50"/>
      <c r="N122" s="50"/>
    </row>
    <row r="123" spans="1:14">
      <c r="A123" s="50"/>
      <c r="B123" s="50"/>
      <c r="C123" s="50"/>
      <c r="D123" s="50"/>
      <c r="E123" s="50"/>
      <c r="F123" s="50"/>
      <c r="G123" s="51"/>
      <c r="H123" s="50"/>
      <c r="I123" s="50"/>
      <c r="J123" s="50"/>
      <c r="K123" s="50"/>
      <c r="L123" s="50"/>
      <c r="M123" s="50"/>
      <c r="N123" s="50"/>
    </row>
    <row r="124" spans="1:14">
      <c r="A124" s="50"/>
      <c r="B124" s="50"/>
      <c r="C124" s="50"/>
      <c r="D124" s="50"/>
      <c r="E124" s="50"/>
      <c r="F124" s="50"/>
      <c r="G124" s="51"/>
      <c r="H124" s="50"/>
      <c r="I124" s="50"/>
      <c r="J124" s="50"/>
      <c r="K124" s="50"/>
      <c r="L124" s="50"/>
      <c r="M124" s="50"/>
      <c r="N124" s="50"/>
    </row>
    <row r="125" spans="1:14">
      <c r="A125" s="50"/>
      <c r="B125" s="50"/>
      <c r="C125" s="50"/>
      <c r="D125" s="50"/>
      <c r="E125" s="50"/>
      <c r="F125" s="50"/>
      <c r="G125" s="51"/>
      <c r="H125" s="50"/>
      <c r="I125" s="50"/>
      <c r="J125" s="50"/>
      <c r="K125" s="50"/>
      <c r="L125" s="50"/>
      <c r="M125" s="50"/>
      <c r="N125" s="50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2" priority="3">
      <formula>G5=_xludf.MAX($G5:$I5)</formula>
    </cfRule>
  </conditionalFormatting>
  <conditionalFormatting sqref="H5">
    <cfRule type="expression" dxfId="1" priority="2">
      <formula>G5=_xludf.MAX($G5:$I5)</formula>
    </cfRule>
  </conditionalFormatting>
  <conditionalFormatting sqref="I5">
    <cfRule type="expression" dxfId="0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70" zoomScaleNormal="70" workbookViewId="0">
      <selection activeCell="E40" sqref="E40"/>
    </sheetView>
  </sheetViews>
  <sheetFormatPr defaultRowHeight="14.4"/>
  <cols>
    <col min="1" max="1" width="4.5546875" customWidth="1"/>
    <col min="2" max="2" width="4.5546875" bestFit="1" customWidth="1"/>
    <col min="3" max="3" width="11.33203125" bestFit="1" customWidth="1"/>
    <col min="4" max="4" width="42" bestFit="1" customWidth="1"/>
    <col min="5" max="5" width="19.5546875" bestFit="1" customWidth="1"/>
    <col min="6" max="6" width="34.6640625" bestFit="1" customWidth="1"/>
    <col min="7" max="7" width="30.21875" bestFit="1" customWidth="1"/>
    <col min="8" max="8" width="30" bestFit="1" customWidth="1"/>
    <col min="9" max="9" width="62.109375" bestFit="1" customWidth="1"/>
    <col min="10" max="10" width="4.77734375" customWidth="1"/>
  </cols>
  <sheetData>
    <row r="1" spans="1:10" ht="17.399999999999999">
      <c r="A1" s="177"/>
      <c r="B1" s="187" t="s">
        <v>17</v>
      </c>
      <c r="C1" s="147" t="s">
        <v>22</v>
      </c>
      <c r="D1" s="147" t="s">
        <v>18</v>
      </c>
      <c r="E1" s="147" t="s">
        <v>26</v>
      </c>
      <c r="F1" s="147" t="s">
        <v>183</v>
      </c>
      <c r="G1" s="147" t="s">
        <v>184</v>
      </c>
      <c r="H1" s="178" t="s">
        <v>185</v>
      </c>
      <c r="I1" s="180" t="s">
        <v>186</v>
      </c>
      <c r="J1" s="177"/>
    </row>
    <row r="2" spans="1:10" ht="15.6">
      <c r="A2" s="177"/>
      <c r="B2" s="181">
        <v>1</v>
      </c>
      <c r="C2" s="149" t="s">
        <v>0</v>
      </c>
      <c r="D2" s="148" t="s">
        <v>163</v>
      </c>
      <c r="E2" s="148" t="s">
        <v>27</v>
      </c>
      <c r="F2" s="150" t="s">
        <v>189</v>
      </c>
      <c r="G2" s="151" t="s">
        <v>203</v>
      </c>
      <c r="H2" s="152" t="s">
        <v>193</v>
      </c>
      <c r="I2" s="179" t="s">
        <v>204</v>
      </c>
      <c r="J2" s="170"/>
    </row>
    <row r="3" spans="1:10" ht="15.6">
      <c r="A3" s="177"/>
      <c r="B3" s="182">
        <v>3</v>
      </c>
      <c r="C3" s="154" t="s">
        <v>2</v>
      </c>
      <c r="D3" s="153" t="s">
        <v>164</v>
      </c>
      <c r="E3" s="153" t="s">
        <v>27</v>
      </c>
      <c r="F3" s="155" t="s">
        <v>190</v>
      </c>
      <c r="G3" s="156" t="s">
        <v>205</v>
      </c>
      <c r="H3" s="157" t="s">
        <v>194</v>
      </c>
      <c r="I3" s="155" t="s">
        <v>208</v>
      </c>
      <c r="J3" s="170"/>
    </row>
    <row r="4" spans="1:10" ht="15.6">
      <c r="A4" s="177"/>
      <c r="B4" s="181">
        <v>4</v>
      </c>
      <c r="C4" s="149" t="s">
        <v>66</v>
      </c>
      <c r="D4" s="148" t="s">
        <v>165</v>
      </c>
      <c r="E4" s="148" t="s">
        <v>27</v>
      </c>
      <c r="F4" s="150" t="s">
        <v>189</v>
      </c>
      <c r="G4" s="151" t="s">
        <v>206</v>
      </c>
      <c r="H4" s="152" t="s">
        <v>207</v>
      </c>
      <c r="I4" s="150" t="s">
        <v>209</v>
      </c>
      <c r="J4" s="170"/>
    </row>
    <row r="5" spans="1:10" ht="15.6">
      <c r="A5" s="177"/>
      <c r="B5" s="181">
        <v>5</v>
      </c>
      <c r="C5" s="149" t="s">
        <v>3</v>
      </c>
      <c r="D5" s="148" t="s">
        <v>166</v>
      </c>
      <c r="E5" s="148" t="s">
        <v>28</v>
      </c>
      <c r="F5" s="150" t="s">
        <v>190</v>
      </c>
      <c r="G5" s="151" t="s">
        <v>205</v>
      </c>
      <c r="H5" s="152" t="s">
        <v>194</v>
      </c>
      <c r="I5" s="150" t="s">
        <v>208</v>
      </c>
      <c r="J5" s="170"/>
    </row>
    <row r="6" spans="1:10" ht="15.6">
      <c r="A6" s="177"/>
      <c r="B6" s="181">
        <v>6</v>
      </c>
      <c r="C6" s="149" t="s">
        <v>4</v>
      </c>
      <c r="D6" s="148" t="s">
        <v>167</v>
      </c>
      <c r="E6" s="148" t="s">
        <v>28</v>
      </c>
      <c r="F6" s="150" t="s">
        <v>189</v>
      </c>
      <c r="G6" s="151" t="s">
        <v>210</v>
      </c>
      <c r="H6" s="152" t="s">
        <v>195</v>
      </c>
      <c r="I6" s="150" t="s">
        <v>209</v>
      </c>
      <c r="J6" s="170"/>
    </row>
    <row r="7" spans="1:10" ht="15.6" hidden="1">
      <c r="A7" s="177"/>
      <c r="B7" s="181">
        <v>7</v>
      </c>
      <c r="C7" s="158" t="s">
        <v>6</v>
      </c>
      <c r="D7" s="158" t="s">
        <v>168</v>
      </c>
      <c r="E7" s="159" t="s">
        <v>27</v>
      </c>
      <c r="F7" s="150" t="s">
        <v>189</v>
      </c>
      <c r="G7" s="160"/>
      <c r="H7" s="152" t="s">
        <v>196</v>
      </c>
      <c r="I7" s="161"/>
      <c r="J7" s="170"/>
    </row>
    <row r="8" spans="1:10" ht="15.6">
      <c r="A8" s="177"/>
      <c r="B8" s="181">
        <v>8</v>
      </c>
      <c r="C8" s="158" t="s">
        <v>7</v>
      </c>
      <c r="D8" s="158" t="s">
        <v>169</v>
      </c>
      <c r="E8" s="159" t="s">
        <v>27</v>
      </c>
      <c r="F8" s="150" t="s">
        <v>189</v>
      </c>
      <c r="G8" s="160" t="s">
        <v>205</v>
      </c>
      <c r="H8" s="162" t="s">
        <v>194</v>
      </c>
      <c r="I8" s="161" t="s">
        <v>211</v>
      </c>
      <c r="J8" s="170"/>
    </row>
    <row r="9" spans="1:10" ht="15.6">
      <c r="A9" s="177"/>
      <c r="B9" s="181">
        <v>9</v>
      </c>
      <c r="C9" s="158" t="s">
        <v>8</v>
      </c>
      <c r="D9" s="158" t="s">
        <v>170</v>
      </c>
      <c r="E9" s="159" t="s">
        <v>27</v>
      </c>
      <c r="F9" s="150" t="s">
        <v>190</v>
      </c>
      <c r="G9" s="160" t="s">
        <v>212</v>
      </c>
      <c r="H9" s="152" t="s">
        <v>197</v>
      </c>
      <c r="I9" s="161" t="s">
        <v>209</v>
      </c>
      <c r="J9" s="170"/>
    </row>
    <row r="10" spans="1:10" ht="15.6">
      <c r="A10" s="177"/>
      <c r="B10" s="182">
        <v>10</v>
      </c>
      <c r="C10" s="163" t="s">
        <v>9</v>
      </c>
      <c r="D10" s="163" t="s">
        <v>171</v>
      </c>
      <c r="E10" s="163" t="s">
        <v>27</v>
      </c>
      <c r="F10" s="155" t="s">
        <v>189</v>
      </c>
      <c r="G10" s="164" t="s">
        <v>205</v>
      </c>
      <c r="H10" s="165" t="s">
        <v>194</v>
      </c>
      <c r="I10" s="164" t="s">
        <v>211</v>
      </c>
      <c r="J10" s="170"/>
    </row>
    <row r="11" spans="1:10" ht="15.6">
      <c r="A11" s="177"/>
      <c r="B11" s="181">
        <v>11</v>
      </c>
      <c r="C11" s="159" t="s">
        <v>10</v>
      </c>
      <c r="D11" s="159" t="s">
        <v>172</v>
      </c>
      <c r="E11" s="159" t="s">
        <v>27</v>
      </c>
      <c r="F11" s="150" t="s">
        <v>189</v>
      </c>
      <c r="G11" s="161" t="s">
        <v>205</v>
      </c>
      <c r="H11" s="169" t="s">
        <v>198</v>
      </c>
      <c r="I11" s="161" t="s">
        <v>214</v>
      </c>
      <c r="J11" s="170"/>
    </row>
    <row r="12" spans="1:10" ht="15.6" hidden="1">
      <c r="A12" s="177"/>
      <c r="B12" s="181">
        <v>13</v>
      </c>
      <c r="C12" s="159" t="s">
        <v>11</v>
      </c>
      <c r="D12" s="158" t="s">
        <v>162</v>
      </c>
      <c r="E12" s="159" t="s">
        <v>27</v>
      </c>
      <c r="F12" s="150" t="s">
        <v>189</v>
      </c>
      <c r="G12" s="160"/>
      <c r="H12" s="162"/>
      <c r="I12" s="161"/>
      <c r="J12" s="170"/>
    </row>
    <row r="13" spans="1:10" ht="15.6">
      <c r="A13" s="177"/>
      <c r="B13" s="183">
        <v>14</v>
      </c>
      <c r="C13" s="158" t="s">
        <v>44</v>
      </c>
      <c r="D13" s="158" t="s">
        <v>161</v>
      </c>
      <c r="E13" s="158" t="s">
        <v>27</v>
      </c>
      <c r="F13" s="160" t="s">
        <v>190</v>
      </c>
      <c r="G13" s="160" t="s">
        <v>217</v>
      </c>
      <c r="H13" s="152" t="s">
        <v>199</v>
      </c>
      <c r="I13" s="160" t="s">
        <v>216</v>
      </c>
      <c r="J13" s="170"/>
    </row>
    <row r="14" spans="1:10" ht="15.6">
      <c r="A14" s="177"/>
      <c r="B14" s="182">
        <v>15</v>
      </c>
      <c r="C14" s="166" t="s">
        <v>14</v>
      </c>
      <c r="D14" s="166" t="s">
        <v>160</v>
      </c>
      <c r="E14" s="163" t="s">
        <v>27</v>
      </c>
      <c r="F14" s="155" t="s">
        <v>189</v>
      </c>
      <c r="G14" s="167" t="s">
        <v>218</v>
      </c>
      <c r="H14" s="168" t="s">
        <v>200</v>
      </c>
      <c r="I14" s="164" t="s">
        <v>216</v>
      </c>
      <c r="J14" s="170"/>
    </row>
    <row r="15" spans="1:10" ht="15.6" hidden="1">
      <c r="A15" s="177"/>
      <c r="B15" s="181">
        <v>16</v>
      </c>
      <c r="C15" s="158" t="s">
        <v>15</v>
      </c>
      <c r="D15" s="158" t="s">
        <v>159</v>
      </c>
      <c r="E15" s="159" t="s">
        <v>27</v>
      </c>
      <c r="F15" s="150" t="s">
        <v>189</v>
      </c>
      <c r="G15" s="160"/>
      <c r="H15" s="152"/>
      <c r="I15" s="161"/>
      <c r="J15" s="170"/>
    </row>
    <row r="16" spans="1:10" ht="15.6" hidden="1">
      <c r="A16" s="177"/>
      <c r="B16" s="181">
        <v>17</v>
      </c>
      <c r="C16" s="158" t="s">
        <v>85</v>
      </c>
      <c r="D16" s="158" t="s">
        <v>158</v>
      </c>
      <c r="E16" s="159" t="s">
        <v>27</v>
      </c>
      <c r="F16" s="150" t="s">
        <v>189</v>
      </c>
      <c r="G16" s="160"/>
      <c r="H16" s="162"/>
      <c r="I16" s="161"/>
      <c r="J16" s="170"/>
    </row>
    <row r="17" spans="1:10" ht="15.6">
      <c r="A17" s="177"/>
      <c r="B17" s="184">
        <v>18</v>
      </c>
      <c r="C17" s="158" t="s">
        <v>141</v>
      </c>
      <c r="D17" s="158" t="s">
        <v>154</v>
      </c>
      <c r="E17" s="159" t="s">
        <v>28</v>
      </c>
      <c r="F17" s="161" t="s">
        <v>189</v>
      </c>
      <c r="G17" s="151" t="s">
        <v>205</v>
      </c>
      <c r="H17" s="152" t="s">
        <v>194</v>
      </c>
      <c r="I17" s="150" t="s">
        <v>211</v>
      </c>
      <c r="J17" s="170"/>
    </row>
    <row r="18" spans="1:10" ht="15.6">
      <c r="A18" s="177"/>
      <c r="B18" s="182">
        <v>19</v>
      </c>
      <c r="C18" s="166" t="s">
        <v>140</v>
      </c>
      <c r="D18" s="166" t="s">
        <v>155</v>
      </c>
      <c r="E18" s="163" t="s">
        <v>28</v>
      </c>
      <c r="F18" s="155" t="s">
        <v>189</v>
      </c>
      <c r="G18" s="167" t="s">
        <v>219</v>
      </c>
      <c r="H18" s="168" t="s">
        <v>201</v>
      </c>
      <c r="I18" s="164" t="s">
        <v>209</v>
      </c>
      <c r="J18" s="170"/>
    </row>
    <row r="19" spans="1:10" ht="15.6">
      <c r="A19" s="177"/>
      <c r="B19" s="185">
        <v>20</v>
      </c>
      <c r="C19" s="166" t="s">
        <v>138</v>
      </c>
      <c r="D19" s="166" t="s">
        <v>156</v>
      </c>
      <c r="E19" s="163" t="s">
        <v>28</v>
      </c>
      <c r="F19" s="164" t="s">
        <v>190</v>
      </c>
      <c r="G19" s="167" t="s">
        <v>220</v>
      </c>
      <c r="H19" s="168" t="s">
        <v>202</v>
      </c>
      <c r="I19" s="164" t="s">
        <v>221</v>
      </c>
      <c r="J19" s="170"/>
    </row>
    <row r="20" spans="1:10" ht="15.6">
      <c r="A20" s="177"/>
      <c r="B20" s="186">
        <v>21</v>
      </c>
      <c r="C20" s="171" t="s">
        <v>139</v>
      </c>
      <c r="D20" s="171" t="s">
        <v>157</v>
      </c>
      <c r="E20" s="172" t="s">
        <v>28</v>
      </c>
      <c r="F20" s="173" t="s">
        <v>191</v>
      </c>
      <c r="G20" s="174" t="s">
        <v>213</v>
      </c>
      <c r="H20" s="175" t="s">
        <v>198</v>
      </c>
      <c r="I20" s="176" t="s">
        <v>215</v>
      </c>
      <c r="J20" s="170"/>
    </row>
    <row r="21" spans="1:10">
      <c r="A21" s="177"/>
      <c r="B21" s="188" t="s">
        <v>192</v>
      </c>
      <c r="C21" s="189"/>
      <c r="D21" s="189"/>
      <c r="E21" s="189"/>
      <c r="F21" s="189"/>
      <c r="G21" s="189"/>
      <c r="H21" s="189"/>
      <c r="I21" s="189"/>
      <c r="J21" s="177"/>
    </row>
    <row r="22" spans="1:10">
      <c r="A22" s="177"/>
      <c r="B22" s="188"/>
      <c r="C22" s="189"/>
      <c r="D22" s="189"/>
      <c r="E22" s="189"/>
      <c r="F22" s="189"/>
      <c r="G22" s="189"/>
      <c r="H22" s="189"/>
      <c r="I22" s="189"/>
      <c r="J22" s="177"/>
    </row>
    <row r="23" spans="1:10" ht="4.2" customHeight="1">
      <c r="A23" s="177"/>
      <c r="B23" s="188"/>
      <c r="C23" s="189"/>
      <c r="D23" s="189"/>
      <c r="E23" s="189"/>
      <c r="F23" s="189"/>
      <c r="G23" s="189"/>
      <c r="H23" s="189"/>
      <c r="I23" s="189"/>
      <c r="J23" s="177"/>
    </row>
  </sheetData>
  <mergeCells count="1">
    <mergeCell ref="B21:I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POSIÇÃO VEÍCULOS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2025-05-21T20:23:51Z</dcterms:modified>
</cp:coreProperties>
</file>