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1234\"/>
    </mc:Choice>
  </mc:AlternateContent>
  <xr:revisionPtr revIDLastSave="0" documentId="13_ncr:1_{D89797AB-E239-49D5-9228-543E52AFE8DE}" xr6:coauthVersionLast="47" xr6:coauthVersionMax="47" xr10:uidLastSave="{00000000-0000-0000-0000-000000000000}"/>
  <bookViews>
    <workbookView xWindow="-108" yWindow="-108" windowWidth="23256" windowHeight="12456" xr2:uid="{CE872B91-7A5E-45D1-BE70-0BA4C3B6BDED}"/>
  </bookViews>
  <sheets>
    <sheet name="Hoja1" sheetId="1" r:id="rId1"/>
  </sheets>
  <definedNames>
    <definedName name="_xlnm._FilterDatabase" localSheetId="0" hidden="1">Hoja1!$A$1:$AS$91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0" i="1" l="1"/>
  <c r="M90" i="1"/>
  <c r="L90" i="1"/>
  <c r="K90" i="1"/>
  <c r="J90" i="1"/>
  <c r="I90" i="1"/>
  <c r="H90" i="1"/>
  <c r="P89" i="1"/>
  <c r="O89" i="1" s="1"/>
  <c r="AG89" i="1" s="1"/>
  <c r="AH89" i="1" s="1"/>
  <c r="H83" i="1"/>
  <c r="H46" i="1"/>
  <c r="H16" i="1"/>
  <c r="P87" i="1"/>
  <c r="P86" i="1"/>
  <c r="P85" i="1"/>
  <c r="P84" i="1"/>
  <c r="P82" i="1"/>
  <c r="P81" i="1"/>
  <c r="P80" i="1"/>
  <c r="P79" i="1"/>
  <c r="P75" i="1"/>
  <c r="P76" i="1"/>
  <c r="P77" i="1"/>
  <c r="P74" i="1"/>
  <c r="N88" i="1"/>
  <c r="M88" i="1"/>
  <c r="L88" i="1"/>
  <c r="K88" i="1"/>
  <c r="J88" i="1"/>
  <c r="I88" i="1"/>
  <c r="H88" i="1"/>
  <c r="N83" i="1"/>
  <c r="M83" i="1"/>
  <c r="L83" i="1"/>
  <c r="K83" i="1"/>
  <c r="J83" i="1"/>
  <c r="I83" i="1"/>
  <c r="I73" i="1"/>
  <c r="I78" i="1"/>
  <c r="J78" i="1"/>
  <c r="K78" i="1"/>
  <c r="L78" i="1"/>
  <c r="M78" i="1"/>
  <c r="N78" i="1"/>
  <c r="H78" i="1"/>
  <c r="H73" i="1"/>
  <c r="N73" i="1"/>
  <c r="M73" i="1"/>
  <c r="L73" i="1"/>
  <c r="K73" i="1"/>
  <c r="J73" i="1"/>
  <c r="N66" i="1"/>
  <c r="M66" i="1"/>
  <c r="L66" i="1"/>
  <c r="K66" i="1"/>
  <c r="J66" i="1"/>
  <c r="I66" i="1"/>
  <c r="H66" i="1"/>
  <c r="N61" i="1"/>
  <c r="M61" i="1"/>
  <c r="L61" i="1"/>
  <c r="K61" i="1"/>
  <c r="J61" i="1"/>
  <c r="I61" i="1"/>
  <c r="H61" i="1"/>
  <c r="N56" i="1"/>
  <c r="M56" i="1"/>
  <c r="L56" i="1"/>
  <c r="K56" i="1"/>
  <c r="J56" i="1"/>
  <c r="I56" i="1"/>
  <c r="H56" i="1"/>
  <c r="N51" i="1"/>
  <c r="M51" i="1"/>
  <c r="L51" i="1"/>
  <c r="K51" i="1"/>
  <c r="J51" i="1"/>
  <c r="I51" i="1"/>
  <c r="H51" i="1"/>
  <c r="N46" i="1"/>
  <c r="M46" i="1"/>
  <c r="L46" i="1"/>
  <c r="K46" i="1"/>
  <c r="J46" i="1"/>
  <c r="I46" i="1"/>
  <c r="N41" i="1"/>
  <c r="M41" i="1"/>
  <c r="L41" i="1"/>
  <c r="K41" i="1"/>
  <c r="J41" i="1"/>
  <c r="I41" i="1"/>
  <c r="H41" i="1"/>
  <c r="N36" i="1"/>
  <c r="M36" i="1"/>
  <c r="L36" i="1"/>
  <c r="K36" i="1"/>
  <c r="J36" i="1"/>
  <c r="I36" i="1"/>
  <c r="H36" i="1"/>
  <c r="N31" i="1"/>
  <c r="M31" i="1"/>
  <c r="L31" i="1"/>
  <c r="K31" i="1"/>
  <c r="J31" i="1"/>
  <c r="I31" i="1"/>
  <c r="H31" i="1"/>
  <c r="N26" i="1"/>
  <c r="M26" i="1"/>
  <c r="L26" i="1"/>
  <c r="K26" i="1"/>
  <c r="J26" i="1"/>
  <c r="I26" i="1"/>
  <c r="H26" i="1"/>
  <c r="N21" i="1"/>
  <c r="M21" i="1"/>
  <c r="L21" i="1"/>
  <c r="K21" i="1"/>
  <c r="J21" i="1"/>
  <c r="I21" i="1"/>
  <c r="H21" i="1"/>
  <c r="I16" i="1"/>
  <c r="J16" i="1"/>
  <c r="K16" i="1"/>
  <c r="L16" i="1"/>
  <c r="M16" i="1"/>
  <c r="N16" i="1"/>
  <c r="I11" i="1"/>
  <c r="J11" i="1"/>
  <c r="K11" i="1"/>
  <c r="L11" i="1"/>
  <c r="M11" i="1"/>
  <c r="N11" i="1"/>
  <c r="H11" i="1"/>
  <c r="I6" i="1"/>
  <c r="J6" i="1"/>
  <c r="K6" i="1"/>
  <c r="L6" i="1"/>
  <c r="M6" i="1"/>
  <c r="N6" i="1"/>
  <c r="H6" i="1"/>
  <c r="P8" i="1"/>
  <c r="P9" i="1"/>
  <c r="P10" i="1"/>
  <c r="P7" i="1"/>
  <c r="P12" i="1"/>
  <c r="P13" i="1"/>
  <c r="P14" i="1"/>
  <c r="P15" i="1"/>
  <c r="P17" i="1"/>
  <c r="P18" i="1"/>
  <c r="P19" i="1"/>
  <c r="P20" i="1"/>
  <c r="P22" i="1"/>
  <c r="P23" i="1"/>
  <c r="P24" i="1"/>
  <c r="P25" i="1"/>
  <c r="P27" i="1"/>
  <c r="P28" i="1"/>
  <c r="P29" i="1"/>
  <c r="P30" i="1"/>
  <c r="P32" i="1"/>
  <c r="P33" i="1"/>
  <c r="P34" i="1"/>
  <c r="P35" i="1"/>
  <c r="P37" i="1"/>
  <c r="P38" i="1"/>
  <c r="P39" i="1"/>
  <c r="P40" i="1"/>
  <c r="P42" i="1"/>
  <c r="P43" i="1"/>
  <c r="P44" i="1"/>
  <c r="P45" i="1"/>
  <c r="P47" i="1"/>
  <c r="P48" i="1"/>
  <c r="P49" i="1"/>
  <c r="P50" i="1"/>
  <c r="P52" i="1"/>
  <c r="P53" i="1"/>
  <c r="P54" i="1"/>
  <c r="P55" i="1"/>
  <c r="P57" i="1"/>
  <c r="P58" i="1"/>
  <c r="P59" i="1"/>
  <c r="P60" i="1"/>
  <c r="P62" i="1"/>
  <c r="P63" i="1"/>
  <c r="P64" i="1"/>
  <c r="P65" i="1"/>
  <c r="P67" i="1"/>
  <c r="P68" i="1"/>
  <c r="P69" i="1"/>
  <c r="P70" i="1"/>
  <c r="P71" i="1"/>
  <c r="P72" i="1"/>
  <c r="P5" i="1"/>
  <c r="P4" i="1"/>
  <c r="P3" i="1"/>
  <c r="P2" i="1"/>
  <c r="L91" i="1" l="1"/>
  <c r="L93" i="1" s="1"/>
  <c r="K91" i="1"/>
  <c r="K93" i="1" s="1"/>
  <c r="N91" i="1"/>
  <c r="N93" i="1" s="1"/>
  <c r="J91" i="1"/>
  <c r="I91" i="1"/>
  <c r="I93" i="1" s="1"/>
  <c r="H91" i="1"/>
  <c r="M91" i="1"/>
  <c r="M93" i="1" s="1"/>
  <c r="O84" i="1"/>
  <c r="AG84" i="1" s="1"/>
  <c r="AH84" i="1" s="1"/>
  <c r="O79" i="1"/>
  <c r="AG79" i="1" s="1"/>
  <c r="AH79" i="1" s="1"/>
  <c r="O74" i="1"/>
  <c r="J93" i="1"/>
  <c r="O62" i="1"/>
  <c r="O32" i="1"/>
  <c r="O27" i="1"/>
  <c r="O57" i="1"/>
  <c r="O37" i="1"/>
  <c r="O47" i="1"/>
  <c r="O52" i="1"/>
  <c r="O42" i="1"/>
  <c r="O22" i="1"/>
  <c r="O17" i="1"/>
  <c r="O67" i="1"/>
  <c r="O12" i="1"/>
  <c r="O7" i="1"/>
  <c r="O2" i="1"/>
  <c r="R7" i="1" l="1"/>
  <c r="S7" i="1" s="1"/>
  <c r="AG7" i="1"/>
  <c r="AH7" i="1" s="1"/>
  <c r="AA7" i="1"/>
  <c r="AB7" i="1" s="1"/>
  <c r="X7" i="1"/>
  <c r="Y7" i="1" s="1"/>
  <c r="U7" i="1"/>
  <c r="V7" i="1" s="1"/>
  <c r="AD7" i="1"/>
  <c r="AE7" i="1" s="1"/>
  <c r="R62" i="1"/>
  <c r="S62" i="1" s="1"/>
  <c r="Y62" i="1"/>
  <c r="AG62" i="1"/>
  <c r="AH62" i="1" s="1"/>
  <c r="AA62" i="1"/>
  <c r="AB62" i="1" s="1"/>
  <c r="AD62" i="1"/>
  <c r="AE62" i="1" s="1"/>
  <c r="R74" i="1"/>
  <c r="S74" i="1" s="1"/>
  <c r="AG74" i="1"/>
  <c r="AH74" i="1" s="1"/>
  <c r="R22" i="1"/>
  <c r="S22" i="1" s="1"/>
  <c r="AG22" i="1"/>
  <c r="AH22" i="1" s="1"/>
  <c r="U22" i="1"/>
  <c r="V22" i="1" s="1"/>
  <c r="AA22" i="1"/>
  <c r="AB22" i="1" s="1"/>
  <c r="AD22" i="1"/>
  <c r="AE22" i="1" s="1"/>
  <c r="X22" i="1"/>
  <c r="Y22" i="1" s="1"/>
  <c r="R47" i="1"/>
  <c r="S47" i="1" s="1"/>
  <c r="AG47" i="1"/>
  <c r="AH47" i="1" s="1"/>
  <c r="R37" i="1"/>
  <c r="S37" i="1" s="1"/>
  <c r="AG37" i="1"/>
  <c r="AH37" i="1" s="1"/>
  <c r="R12" i="1"/>
  <c r="S12" i="1" s="1"/>
  <c r="AG12" i="1"/>
  <c r="AH12" i="1" s="1"/>
  <c r="U12" i="1"/>
  <c r="V12" i="1" s="1"/>
  <c r="AD12" i="1"/>
  <c r="AE12" i="1" s="1"/>
  <c r="X12" i="1"/>
  <c r="Y12" i="1" s="1"/>
  <c r="AA12" i="1"/>
  <c r="AB12" i="1" s="1"/>
  <c r="R67" i="1"/>
  <c r="S67" i="1" s="1"/>
  <c r="AG67" i="1"/>
  <c r="AH67" i="1" s="1"/>
  <c r="R17" i="1"/>
  <c r="S17" i="1" s="1"/>
  <c r="AG17" i="1"/>
  <c r="AH17" i="1" s="1"/>
  <c r="AD17" i="1"/>
  <c r="AE17" i="1" s="1"/>
  <c r="AA17" i="1"/>
  <c r="AB17" i="1" s="1"/>
  <c r="X17" i="1"/>
  <c r="Y17" i="1" s="1"/>
  <c r="U17" i="1"/>
  <c r="V17" i="1" s="1"/>
  <c r="R42" i="1"/>
  <c r="S42" i="1" s="1"/>
  <c r="AG42" i="1"/>
  <c r="AH42" i="1" s="1"/>
  <c r="R52" i="1"/>
  <c r="S52" i="1" s="1"/>
  <c r="AG52" i="1"/>
  <c r="AH52" i="1" s="1"/>
  <c r="R57" i="1"/>
  <c r="S57" i="1" s="1"/>
  <c r="AA57" i="1"/>
  <c r="AB57" i="1" s="1"/>
  <c r="AG57" i="1"/>
  <c r="AH57" i="1" s="1"/>
  <c r="Y57" i="1"/>
  <c r="AD57" i="1"/>
  <c r="AE57" i="1" s="1"/>
  <c r="R27" i="1"/>
  <c r="S27" i="1" s="1"/>
  <c r="AG27" i="1"/>
  <c r="AH27" i="1" s="1"/>
  <c r="AD27" i="1"/>
  <c r="AE27" i="1" s="1"/>
  <c r="AA27" i="1"/>
  <c r="AB27" i="1" s="1"/>
  <c r="X27" i="1"/>
  <c r="Y27" i="1" s="1"/>
  <c r="U27" i="1"/>
  <c r="V27" i="1" s="1"/>
  <c r="R2" i="1"/>
  <c r="S2" i="1" s="1"/>
  <c r="AG2" i="1"/>
  <c r="AH2" i="1" s="1"/>
  <c r="AD2" i="1"/>
  <c r="AE2" i="1" s="1"/>
  <c r="U2" i="1"/>
  <c r="V2" i="1" s="1"/>
  <c r="AA2" i="1"/>
  <c r="AB2" i="1" s="1"/>
  <c r="X2" i="1"/>
  <c r="Y2" i="1" s="1"/>
  <c r="R32" i="1"/>
  <c r="S32" i="1" s="1"/>
  <c r="AG32" i="1"/>
  <c r="AH32" i="1" s="1"/>
  <c r="AD32" i="1"/>
  <c r="AE32" i="1" s="1"/>
  <c r="AA32" i="1"/>
  <c r="AB32" i="1" s="1"/>
  <c r="X32" i="1"/>
  <c r="Y32" i="1" s="1"/>
  <c r="U32" i="1"/>
  <c r="V32" i="1" s="1"/>
  <c r="O91" i="1"/>
  <c r="H93" i="1"/>
</calcChain>
</file>

<file path=xl/sharedStrings.xml><?xml version="1.0" encoding="utf-8"?>
<sst xmlns="http://schemas.openxmlformats.org/spreadsheetml/2006/main" count="145" uniqueCount="125">
  <si>
    <t>DENOMINACION</t>
  </si>
  <si>
    <t>CODIGO</t>
  </si>
  <si>
    <t>COMPETENCIA</t>
  </si>
  <si>
    <t>RESULTADO DE APRENDIZAJE</t>
  </si>
  <si>
    <t>DURACION</t>
  </si>
  <si>
    <t>HR TRIM I</t>
  </si>
  <si>
    <t>HR TRIM II</t>
  </si>
  <si>
    <t>HR TRIM III</t>
  </si>
  <si>
    <t>HR TRIM IV</t>
  </si>
  <si>
    <t>HR TRIM V</t>
  </si>
  <si>
    <t>HR TRIM VI</t>
  </si>
  <si>
    <t>HR TRIM VII</t>
  </si>
  <si>
    <t>TOTAL HR</t>
  </si>
  <si>
    <t>GESTION DE REDES DE DATOS</t>
  </si>
  <si>
    <t>VERSION</t>
  </si>
  <si>
    <t>Implementar tecnologías de voz sobre IP de acuerdo con el diseño y normas técnicas</t>
  </si>
  <si>
    <t>Orientar investigación formativa según referentes técnicos</t>
  </si>
  <si>
    <t>Resultado de Aprendizaje de la Inducción.</t>
  </si>
  <si>
    <t>VERIFICAR EVENTOS EN LA INFRAESTRUCTURA DE RED, MEDIANTE HERRAMIENTAS Y TÉCNICAS DE ANÁLISIS DE DATOS QUE PERMITAN DETERMINAR INCIDENTES DE SEGURIDAD.</t>
  </si>
  <si>
    <t>GESTIONAR EL ESTADO DE LA SEGURIDAD EN LA RED DE DATOS DE LA ORGANIZACIÓN Y SU PERTINENCIA SEGÚN  EL PLAN DE SEGURIDAD.</t>
  </si>
  <si>
    <t>INTERPRETAR EL PLAN DE SEGURIDAD PARA LA RED DE DATOS DEFINIDOS EN LA SOLUCIÓN, SEGÚN ESTÁNDARES Y NORMAS INTERNACIONALES.</t>
  </si>
  <si>
    <t>IMPLEMENTAR EL PLAN DE SEGURIDAD EN LA ORGANIZACIÓN APLICANDO ESTÁNDARES Y NORMAS INTERNACIONALES DE SEGURIDAD VIGENTES.</t>
  </si>
  <si>
    <t>GESTIONAR LOS RECURSOS TECNOLÓGICOS, UTILIZANDO HERRAMIENTAS DE ADMINISTRACIÓN Y</t>
  </si>
  <si>
    <t>PLANIFICAR LA IMPLEMENTACIÓN DE PLATAFORMAS DE GESTIÓN Y MONITOREO SEGÚN PARÁMETROS DEFINIDOS EN LA SOLUCIÓN.</t>
  </si>
  <si>
    <t>IMPLEMENTAR SISTEMAS DE GESTIÓN Y MONITOREO EN LA RED, SEGÚN ESTÁNDARES, POLÍTICAS Y RECURSOS DE LA ORGANIZACIÓN.</t>
  </si>
  <si>
    <t>MONITOREAR EL FUNCIONAMIENTO DE LA INFRAESTRUCTURA TECNOLÓGICA DE RED DE ACUERDO CON POLÍTICAS Y CRITERIOS TÉCNICOS DE LA ORGANIZACIÓN.</t>
  </si>
  <si>
    <t>ADMINISTRAR HARDWARE Y SOFTWARE DE SEGURIDAD EN LA RED A PARTIR DE NORMAS INTERNACIONALES.</t>
  </si>
  <si>
    <t>Administrar infraestructura tecnológica de red según modelos de referencia y procedimiento técnico</t>
  </si>
  <si>
    <t>APLICACIÓN DE CONOCIMIENTOS DE LAS CIENCIAS NATURALES DE ACUERDO CON SITUACIONES DEL CONTEXTO PRODUCTIVO Y SOCIAL.</t>
  </si>
  <si>
    <t>PROPONER ACCIONES DE MEJORA EN LOS PROCESOS PRODUCTIVOS DE ACUERDO CON LOS PRINCIPIOS Y LEYES DE LA FÍSICA</t>
  </si>
  <si>
    <t>IDENTIFICAR LOS PRINCIPIOS Y LEYES DE LA FÍSICA EN LA SOLUCIÓN DE PROBLEMAS DE ACUERDO AL CONTEXTO PRODUCTIVO.</t>
  </si>
  <si>
    <t>VERIFICAR LAS TRANSFORMACIONES FÍSICAS DE LA MATERIA UTILIZANDO HERRAMIENTAS TECNOLÓGICAS.</t>
  </si>
  <si>
    <t>SOLUCIONAR PROBLEMAS ASOCIADOS CON EL SECTOR PRODUCTIVOS CON BASE EN LOS PRINCIPIOS Y LEYES DE LA FÍSICA</t>
  </si>
  <si>
    <t>APLICAR PRÁCTICAS DE PROTECCIÓN AMBIENTAL, SEGURIDAD Y SALUD EN EL TRABAJO DE ACUERDO CON LAS POLÍTICAS ORGANIZACIONALES Y LA NORMATIVIDAD VIGENTE.</t>
  </si>
  <si>
    <t>ANALIZAR LAS ESTRATEGIAS PARA LA PREVENCIÓN Y CONTROL DE LOS IMPACTOS AMBIENTALES Y DE LOS ACCIDENTES Y ENFERMEDADES LABORALES (ATEL) DE ACUERDO CON LAS POLÍTICAS ORGANIZACIONALES Y EL ENTORNO SOCIAL.</t>
  </si>
  <si>
    <t>IMPLEMENTAR ESTRATEGIAS PARA EL CONTROL DE LOS IMPACTOS AMBIENTALES Y DE LOS ACCIDENTES Y ENFERMEDADES DE ACUERDO CON LOS PLANES Y PROGRAMAS ESTABLECIDOS POR LA ORGANIZACIÓN.</t>
  </si>
  <si>
    <t>REALIZAR SEGUIMIENTO Y ACOMPAÑAMIENTO AL DESARROLLO DE LOS PLANES Y PROGRAMAS AMBIENTALES Y SST, SEGÚN EL ÁREA DE DESEMPEÑO.</t>
  </si>
  <si>
    <t>PROPONER ACCIONES DE MEJORA PARA EL MANEJO AMBIENTAL Y EL CONTROL DE LA SST, DE ACUERDO CON ESTRATEGIAS DE TRABAJO, COLABORATIVO, COOPERATIVO Y COORDINADO EN EL CONTEXTO PRODUCTIVO Y SOCIAL.</t>
  </si>
  <si>
    <t>PLANIFICAR LA IMPLEMENTACIÓN DE LA ARQUITECTURA DE LA RED SEGÚN EL DISEÑO ESTABLECIDO.</t>
  </si>
  <si>
    <t>GESTIONAR  LOS EQUIPOS ACTIVOS DE INTERCONEXIÓN, PARA GARANTIZAR EL FUNCIONAMIENTO DE LA</t>
  </si>
  <si>
    <t>CONFIGURAR LOS EQUIPOS ACTIVOS DE INTERCONEXIÓN, DE ACUERDO CON LA ARQUITECTURA</t>
  </si>
  <si>
    <t>VERIFICAR EL FUNCIONAMIENTO DE LOS EQUIPOS ACTIVOS DE INTERCONEXIÓN, DE ACUERDO CON LOS REQUERIMIENTOS ESTABLECIDOS.</t>
  </si>
  <si>
    <t>Configurar dispositivos activos de interconexión según especificaciones del diseño y protocolos técnicos</t>
  </si>
  <si>
    <t>CONFIGURAR DISPOSITIVOS DE CÓMPUTO DE ACUERDO CON ESPECIFICACIONES DEL DISEÑO Y PROTOCOLOS TÉCNICOS</t>
  </si>
  <si>
    <t>DESARROLLAR PROCESOS DE COMUNICACIÓN EFICACES Y EFECTIVOS, TENIENDO EN CUENTA SITUACIONES  DE ORDEN SOCIAL, PERSONAL Y</t>
  </si>
  <si>
    <t>Ejercer derechos fundamentales del trabajo en el marco de la constitución política y los convenios internacionales.</t>
  </si>
  <si>
    <t>GENERAR HÁBITOS SALUDABLES DE VIDA MEDIANTE LA APLICACIÓN DE PROGRAMAS DE ACTIVIDAD FÍSICA EN LOS CONTEXTOS PRODUCTIVOS Y SOCIALES.</t>
  </si>
  <si>
    <t>Gestionar procesos propios de la cultura emprendedora y empresarial de acuerdo con el perfil personal y los requerimientos de los contextos productivo y social.</t>
  </si>
  <si>
    <t>Implementar red inalámbrica local según especificaciones del diseño y estándares técnicos</t>
  </si>
  <si>
    <t>INTERACTUAR EN LENGUA INGLESA DE FORMA ORAL Y ESCRITA DENTRO DE CONTEXTOS SOCIALES Y LABORALES SEGÚN LOS CRITERIOS ESTABLECIDOS POR EL MARCO COMÚN EUROPEO DE REFERENCIA PARA LAS LENGUAS.</t>
  </si>
  <si>
    <t>Razonar cuantitativamente frente a situaciones susceptibles de ser abordadas de manera matemática en contextos laborales, sociales y personales.</t>
  </si>
  <si>
    <t>Utilizar herramientas informáticas de acuerdo con las necesidades de manejo de información</t>
  </si>
  <si>
    <t>CONFIGURAR EL HARDWARE, DISPOSITIVOS DE CÓMPUTO Y SISTEMAS OPERATIVOS NECESARIOS PARA LA IMPLEMENTACIÓN DE LOS SERVICIOS DE RED.</t>
  </si>
  <si>
    <t>VERIFICAR EL FUNCIONAMIENTO DE DISPOSITIVOS DE CÓMPUTO Y SERVICIOS DE RED DE ACUERDO A POLÍTICAS DE LA ORGANIZACIÓN.</t>
  </si>
  <si>
    <t>GESTIONAR LOS DISPOSITIVOS DE CÓMPUTO Y SERVICIOS DE RED PARA GARANTIZAR EL FUNCIONAMIENTO DE LA PLATAFORMA TECNOLÓGICA.</t>
  </si>
  <si>
    <t>IMPLEMENTAR LOS SERVICIOS RED NECESARIOS PARA CUMPLIR LOS REQUERIMIENTOS DEL PORTAFOLIO DE SERVICIOS DE TECNOLOGÍAS DE LA INFORMACIÓN.</t>
  </si>
  <si>
    <t>RELACIONAR  LOS  PROCESOS  COMUNICATIVOS  TENIENDO  EN  CUENTA  CRITERIOS  DE  LÓGICA  Y RACIONALIDAD</t>
  </si>
  <si>
    <t>ARGUMENTAR EN FORMA ORAL Y ESCRITA ATENDIENDO LAS EXIGENCIAS Y PARTICULARIDADES DE LAS DIVERSAS SITUACIONES COMUNICATIVAS MEDIANTE LOS DISTINTOS SISTEMAS DE REPRESENTACIÓN.</t>
  </si>
  <si>
    <t>ANALIZAR LOS COMPONENTES DE LA COMUNICACIÓN SEGÚN SUS CARACTERÍSTICAS, INTENCIONALIDAD Y CONTEXTO.</t>
  </si>
  <si>
    <t>ESTABLECER PROCESOS  DE  ENRIQUECIMIENTO  LEXICAL  Y ACCIONES DE MEJORAMIENTO  EN  EL DESARROLLO DE PROCESOS COMUNICATIVOS SEGÚN REQUERIMIENTOS DEL CONTEXTO.</t>
  </si>
  <si>
    <t>03- Practicar los derechos fundamentales en el trabajo de acuerdo con la Constitución Política y los Convenios</t>
  </si>
  <si>
    <t>02- Valorar la importancia de la ciudadanía laboral con base en el estudio de los derechos humanos y fundamentales en el trabajo.</t>
  </si>
  <si>
    <t>01- Reconocer el trabajo como factor de movilidad social y transformación vital con referencia a la fenomenología y a los derechos fundamentales en el trabajo.</t>
  </si>
  <si>
    <t>04- Participar en acciones solidarias teniendo en cuenta el ejercicio de los derechos humanos, de los pueblos y de la naturaleza.</t>
  </si>
  <si>
    <t>PROMOVER EL USO RACIONAL DE LOS RECURSOS NATURALES A PARTIR DE CRITERIOS DE SOSTENIBILIDAD Y SUSTENTABILIDAD ÉTICA Y NORMATIVA VIGENTE</t>
  </si>
  <si>
    <t>CONTRIBUIR CON EL FORTALECIMIENTO DE LA CULTURA DE PAZ A PARTIR DE LA DIGNIDAD HUMANA Y LAS ESTRATEGIAS PARA LA TRANSFORMACIÓN DE CONFLICTOS</t>
  </si>
  <si>
    <t>PROMOVER MI DIGNIDAD Y LA DEL OTRO A PARTIR DE LOS PRINCIPIOS Y VALORES ÉTICOS COMO APORTE EN LA INSTAURACIÓN DE UNA CULTURA DE PAZ</t>
  </si>
  <si>
    <t>ESTABLECER RELACIONES DE CRECIMIENTO PERSONAL Y COMUNITARIO A PARTIR DEL BIEN COMÚN COMO APORTE PARA EL DESARROLLO SOCIAL.</t>
  </si>
  <si>
    <t>PRACTICAR HÁBITOS SALUDABLES MEDIANTE LA APLICACIÓN DE FUNDAMENTOS DE NUTRICIÓN E HIGIENE.</t>
  </si>
  <si>
    <t>DESARROLLAR HABILIDADES PSICOMOTRICES EN EL CONTEXTO PRODUCTIVO Y SOCIAL.</t>
  </si>
  <si>
    <t>EJECUTAR ACTIVIDADES DE ACONDICIONAMIENTO FÍSICO ORIENTADAS HACIA EL MEJORAMIENTO DE LA CONDICIÓN FÍSICA EN LOS CONTEXTOS PRODUCTIVO Y SOCIAL.</t>
  </si>
  <si>
    <t>IMPLEMENTAR UN PLAN DE ERGONOMÍA Y PAUSAS ACTIVAS SEGÚN LAS CARACTERÍSTICAS DE LA FUNCIÓN PRODUCTIVA.</t>
  </si>
  <si>
    <t>VALORAR  LA PROPUESTA  DE  NEGOCIO  CONFORME CON SU ESTRUCTURA Y NECESIDADES DEL SECTOR PRODUCTIVO Y SOCIAL</t>
  </si>
  <si>
    <t>INTEGRAR ELEMENTOS DE LA CULTURA EMPRENDEDORA TENIENDO EN CUENTA EL PERFIL PERSONAL Y EL CONTEXTO DE DESARROLLO SOCIAL</t>
  </si>
  <si>
    <t>CARACTERIZAR LA IDEA DE NEGOCIO TENIENDO EN CUENTA LAS OPORTUNIDADES Y NECESIDADES DEL SECTOR PRODUCTIVO Y SOCIAL</t>
  </si>
  <si>
    <t>ESTRUCTURAR EL PLAN DE NEGOCIO DE ACUERDO CON LAS CARACTERÍSTICAS EMPRESARIALES Y TENDENCIAS DE MERCADO</t>
  </si>
  <si>
    <t>VALIDAR QUE LOS PARÁMETROS DE CERTIFICACIÓN CUMPLAN CON ESTÁNDARES Y NORMATIVIDAD VIGENTE.</t>
  </si>
  <si>
    <t>CONFIGURAR LOS COMPONENTES INALÁMBRICOS, ACORDE CON LA ARQUITECTURA  ESTABLECIDA, TÉCNICAS Y BUENAS PRÁCTICAS.</t>
  </si>
  <si>
    <t>VERIFICAR LA TRANSMISIÓN DE DATOS EN LA INFRAESTRUCTURA INALÁMBRICA BAJO CRITERIOS Y PROCEDIMIENTOS TÉCNICOS  ESTABLECIDOS.</t>
  </si>
  <si>
    <t>PLANIFICAR LA IMPLEMENTACIÓN DE LOS COMPONENTES INALÁMBRICOS EN LA RED DE DATOS DE ACUERDO CON ESPECIFICACIONES DEL DISEÑO Y NORMATIVIDAD VIGENTE.</t>
  </si>
  <si>
    <t>VERIFICAR  EL FUNCIONAMIENTO DE LOS EQUIPOS Y SOFTWARE DE COMUNICACIÓN DE VOZ SOBRE IP (VOIP), PARA VALIDAR EL CUMPLIMIENTO DE LOS REQUERIMIENTOS ESTABLECIDOS EN EL DISEÑO.</t>
  </si>
  <si>
    <t>PLANIFICAR LA IMPLEMENTACIÓN DE LOS EQUIPOS Y SOFTWARE DE COMUNICACIÓN DE VOZ SOBRE IP (VOIP), SEGÚN EL DISEÑO ESTABLECIDO.</t>
  </si>
  <si>
    <t>GESTIONAR  LOS EQUIPOS Y SOFTWARE DE COMUNICACIÓN DE VOZ SOBRE IP (VOIP), PARA GARANTIZAR SU FUNCIONAMIENTO ACORDE CON LOS PARÁMETROS ESTABLECIDOS EN EL DISEÑO.</t>
  </si>
  <si>
    <t>CONFIGURAR EQUIPOS Y SOFTWARE DE COMUNICACIÓN DE VOZ SOBRE IP (VOIP), ACORDE CON LA ARQUITECTURA ESTABLECIDA, TÉCNICAS Y BUENAS PRÁCTICAS.</t>
  </si>
  <si>
    <t>IMPLEMENTAR ACCIONES DE MEJORA RELACIONADAS CON EL USO DE EXPRESIONES, ESTRUCTURAS Y DESEMPEÑO SEGÚN LOS RESULTADOS DE APRENDIZAJE FORMULADOS PARA EL PROGRAMA.</t>
  </si>
  <si>
    <t>COMPRENDER INFORMACIÓN SOBRE SITUACIONES COTIDIANAS Y LABORALES ACTUALES Y FUTURAS A TRAVÉS DE INTERACCIONES SOCIALES DE FORMA ORAL Y ESCRITA.</t>
  </si>
  <si>
    <t>INTERCAMBIAR OPINIONES SOBRE SITUACIONES COTIDIANAS Y LABORALES ACTUALES, PASADAS Y FUTURAS EN CONTEXTOS SOCIALES ORALES Y ESCRITOS.</t>
  </si>
  <si>
    <t>EXPLICAR LAS FUNCIONES DE SU OCUPACIÓN LABORAL USANDO EXPRESIONES DE ACUERDO AL NIVEL REQUERIDO POR EL PROGRAMA DE FORMACIÓN.</t>
  </si>
  <si>
    <t>DISCUTIR  SOBRE POSIBLES  SOLUCIONES  A  PROBLEMAS DENTRO DE UN RANGO VARIADO DE CONTEXTOS SOCIALES Y LABORALES.</t>
  </si>
  <si>
    <t>PRESENTAR UN PROCESO PARA LA REALIZACIÓN DE UNA ACTIVIDAD EN SU QUEHACER LABORAL DE ACUERDO CON LOS PROCEDIMIENTOS ESTABLECIDOS DESDE SU PROGRAMA DE FORMACIÓN.</t>
  </si>
  <si>
    <t>ESTRUCTURAR EL PROYECTO DE ACUERDO A CRITERIOS DE LA INVESTIGACIÓN.</t>
  </si>
  <si>
    <t>PROPONER SOLUCIONES A LAS NECESIDADES DEL CONTEXTO SEGÚN RESULTADOS DE LA INVESTIGACIÓN.</t>
  </si>
  <si>
    <t>ARGUMENTAR ASPECTOS TEÓRICOS DEL PROYECTO SEGÚN REFERENTES NACIONALES E INTERNACIONALES</t>
  </si>
  <si>
    <t>ANALIZAR EL CONTEXTO PRODUCTIVO SEGÚN SUS CARACTERÍSTICAS Y NECESIDADES</t>
  </si>
  <si>
    <t>IDENTIFICAR MODELOS MATEMÁTICOS  DE ACUERDO CON LOS REQUERIMIENTOS DEL PROBLEMA PLANTEADO EN CONTEXTOS SOCIALES Y PRODUCTIVO</t>
  </si>
  <si>
    <t>PLANTEAR PROBLEMAS MATEMÁTICOS A PARTIR DE SITUACIONES GENERADAS EN EL CONTEXTO SOCIAL Y PRODUCTIVO</t>
  </si>
  <si>
    <t>RESOLVER PROBLEMAS MATEMÁTICOS A PARTIR DE SITUACIONES GENERADAS EN EL CONTEXTO SOCIAL Y PRODUCTIVO</t>
  </si>
  <si>
    <t>PROPONER ACCIONES DE MEJORA FRENTE A LOS RESULTADOS DE LOS PROCEDIMIENTOS MATEMÁTICOS DE ACUERDO CON EL PROBLEMA PLANTEADO</t>
  </si>
  <si>
    <t>OPTIMIZAR LOS RESULTADOS, DE ACUERDO CON LA VERIFICACIÓN</t>
  </si>
  <si>
    <t>EVALUAR LOS RESULTADOS, DE ACUERDO CON LOS REQUERIMIENTOS.</t>
  </si>
  <si>
    <t>APLICAR FUNCIONALIDADES DE HERRAMIENTAS Y SERVICIOS TIC, DE ACUERDO CON MANUALES DE USO, PROCEDIMIENTOS ESTABLECIDOS Y BUENAS PRÁCTICAS.</t>
  </si>
  <si>
    <t>ALISTAR HERRAMIENTAS DE TECNOLOGÍAS DE LA INFORMACIÓN Y LA COMUNICACIÓN (TIC), DE ACUERDO CON LAS NECESIDADES DE PROCESAMIENTO DE INFORMACIÓN Y COMUNICACIÓN.</t>
  </si>
  <si>
    <t>ORDEN</t>
  </si>
  <si>
    <t>Enrrrique Low Murtra-Interactuar en el contexto productivo y social de acuerdo con principios  éticos para la construcción de una cultura de paz.</t>
  </si>
  <si>
    <t>6 dias x 6 horas = 36 horas</t>
  </si>
  <si>
    <t>36 horas x 4 Semanas = 144 Horas/mes</t>
  </si>
  <si>
    <t>144 Horas/mes * 3 Meses = 432 Horas/trimestre</t>
  </si>
  <si>
    <t>IDENTIFICAR LA DINÁMICA ORGANIZACIONAL DEL SENA Y  EL ROL DE LA FORMACIÓN PROFESIONAL INTEGRAL
DE ACUERDO CON SU PROYECTO DE VIDA Y EL DESARROLLO PROFESIONAL.</t>
  </si>
  <si>
    <t>PROG</t>
  </si>
  <si>
    <t>PEND</t>
  </si>
  <si>
    <t>%</t>
  </si>
  <si>
    <t>INSTRUCTOR</t>
  </si>
  <si>
    <t>LUIS F GARCIA</t>
  </si>
  <si>
    <t>BEATRIZ ALFARO</t>
  </si>
  <si>
    <t>ANEDIA GONZALEZ</t>
  </si>
  <si>
    <t>DAVID ARRIETA</t>
  </si>
  <si>
    <t>FERNANDO FLOREZ</t>
  </si>
  <si>
    <t>PILAR PRADA</t>
  </si>
  <si>
    <t>LUIS PEREZ</t>
  </si>
  <si>
    <t>YOVANNI URREGO</t>
  </si>
  <si>
    <t>OSMEIDA RAMIREZ</t>
  </si>
  <si>
    <t>ANDRES MARQUEZ</t>
  </si>
  <si>
    <t>LUZ E CARRIAZO</t>
  </si>
  <si>
    <t>JORGE VASQUEZ</t>
  </si>
  <si>
    <t>ENADITH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</si>
</sst>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12"/>
      <color rgb="FF000000"/>
      <name val="Arial"/>
      <family val="2"/>
    </font>
    <font>
      <sz val="7"/>
      <color theme="1"/>
      <name val="Aptos Narrow"/>
      <family val="2"/>
      <scheme val="minor"/>
    </font>
    <font>
      <sz val="10"/>
      <color theme="0"/>
      <name val="Arial"/>
      <family val="2"/>
    </font>
    <font>
      <b/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5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7" fillId="0" borderId="7" xfId="0" applyFont="1" applyBorder="1" applyAlignment="1">
      <alignment vertical="top"/>
    </xf>
    <xf numFmtId="0" fontId="3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top" wrapText="1"/>
    </xf>
    <xf numFmtId="0" fontId="3" fillId="4" borderId="22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vertical="top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3" fillId="5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vertical="top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top" wrapText="1"/>
    </xf>
    <xf numFmtId="0" fontId="3" fillId="6" borderId="22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vertical="top" wrapText="1"/>
    </xf>
    <xf numFmtId="0" fontId="4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top" wrapText="1"/>
    </xf>
    <xf numFmtId="0" fontId="3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top" wrapText="1"/>
    </xf>
    <xf numFmtId="0" fontId="3" fillId="7" borderId="2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vertical="top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vertical="top" wrapText="1"/>
    </xf>
    <xf numFmtId="0" fontId="3" fillId="8" borderId="1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top" wrapText="1"/>
    </xf>
    <xf numFmtId="0" fontId="3" fillId="8" borderId="2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vertical="top" wrapText="1"/>
    </xf>
    <xf numFmtId="0" fontId="1" fillId="8" borderId="12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vertical="top" wrapText="1"/>
    </xf>
    <xf numFmtId="0" fontId="3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top" wrapText="1"/>
    </xf>
    <xf numFmtId="0" fontId="3" fillId="9" borderId="2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vertical="top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vertical="top" wrapText="1"/>
    </xf>
    <xf numFmtId="0" fontId="3" fillId="10" borderId="1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vertical="top" wrapText="1"/>
    </xf>
    <xf numFmtId="0" fontId="3" fillId="10" borderId="2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wrapText="1"/>
    </xf>
    <xf numFmtId="0" fontId="3" fillId="11" borderId="1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wrapText="1"/>
    </xf>
    <xf numFmtId="0" fontId="3" fillId="11" borderId="22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vertical="top" wrapText="1"/>
    </xf>
    <xf numFmtId="0" fontId="1" fillId="11" borderId="35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vertical="top" wrapText="1"/>
    </xf>
    <xf numFmtId="0" fontId="4" fillId="12" borderId="2" xfId="0" applyFont="1" applyFill="1" applyBorder="1" applyAlignment="1">
      <alignment vertical="top" wrapText="1"/>
    </xf>
    <xf numFmtId="0" fontId="1" fillId="12" borderId="12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vertical="top" wrapText="1"/>
    </xf>
    <xf numFmtId="0" fontId="1" fillId="0" borderId="28" xfId="0" applyFont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vertical="top" wrapText="1"/>
    </xf>
    <xf numFmtId="0" fontId="1" fillId="13" borderId="17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vertical="top" wrapText="1"/>
    </xf>
    <xf numFmtId="0" fontId="1" fillId="13" borderId="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vertical="top" wrapText="1"/>
    </xf>
    <xf numFmtId="0" fontId="1" fillId="5" borderId="13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vertical="top" wrapText="1"/>
    </xf>
    <xf numFmtId="0" fontId="4" fillId="12" borderId="2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vertical="top" wrapText="1"/>
    </xf>
    <xf numFmtId="0" fontId="1" fillId="12" borderId="3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vertical="top" wrapText="1"/>
    </xf>
    <xf numFmtId="0" fontId="1" fillId="15" borderId="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vertical="top" wrapText="1"/>
    </xf>
    <xf numFmtId="0" fontId="1" fillId="15" borderId="1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9" fontId="1" fillId="0" borderId="1" xfId="1" applyFont="1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0" fontId="1" fillId="17" borderId="3" xfId="0" applyFont="1" applyFill="1" applyBorder="1" applyAlignment="1">
      <alignment vertical="top"/>
    </xf>
    <xf numFmtId="0" fontId="12" fillId="17" borderId="1" xfId="0" applyFont="1" applyFill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9" fontId="1" fillId="0" borderId="28" xfId="1" applyFont="1" applyBorder="1" applyAlignment="1">
      <alignment vertical="top"/>
    </xf>
    <xf numFmtId="0" fontId="4" fillId="0" borderId="28" xfId="0" applyFont="1" applyBorder="1" applyAlignment="1">
      <alignment vertical="top" wrapText="1"/>
    </xf>
    <xf numFmtId="0" fontId="6" fillId="0" borderId="2" xfId="0" applyFont="1" applyBorder="1" applyAlignment="1">
      <alignment wrapText="1"/>
    </xf>
    <xf numFmtId="0" fontId="1" fillId="0" borderId="46" xfId="0" applyFont="1" applyBorder="1" applyAlignment="1">
      <alignment vertical="top" wrapText="1"/>
    </xf>
    <xf numFmtId="0" fontId="0" fillId="0" borderId="2" xfId="0" applyBorder="1"/>
    <xf numFmtId="0" fontId="12" fillId="0" borderId="1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9" fontId="1" fillId="0" borderId="46" xfId="1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11" borderId="38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3" borderId="19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 wrapText="1"/>
    </xf>
    <xf numFmtId="0" fontId="3" fillId="9" borderId="39" xfId="0" applyFont="1" applyFill="1" applyBorder="1" applyAlignment="1">
      <alignment horizontal="center" vertical="center" wrapText="1"/>
    </xf>
    <xf numFmtId="0" fontId="3" fillId="9" borderId="40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wrapText="1"/>
    </xf>
    <xf numFmtId="0" fontId="3" fillId="10" borderId="4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21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 wrapText="1"/>
    </xf>
    <xf numFmtId="0" fontId="3" fillId="13" borderId="21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5" borderId="42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3" fillId="14" borderId="42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3" fillId="15" borderId="19" xfId="0" applyFont="1" applyFill="1" applyBorder="1" applyAlignment="1">
      <alignment horizontal="center" vertical="center" wrapText="1"/>
    </xf>
    <xf numFmtId="0" fontId="3" fillId="12" borderId="4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6" borderId="38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7" borderId="38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5" fillId="12" borderId="37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0" fontId="5" fillId="14" borderId="29" xfId="0" applyFont="1" applyFill="1" applyBorder="1" applyAlignment="1">
      <alignment horizontal="center" vertical="center" wrapText="1"/>
    </xf>
    <xf numFmtId="0" fontId="5" fillId="14" borderId="30" xfId="0" applyFont="1" applyFill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DB88-0080-4900-9B58-5C638DC6AAB3}">
  <dimension ref="A1:AS101"/>
  <sheetViews>
    <sheetView tabSelected="1" topLeftCell="D1" zoomScale="90" zoomScaleNormal="90" workbookViewId="0">
      <pane xSplit="2" ySplit="1" topLeftCell="G84" activePane="bottomRight" state="frozen"/>
      <selection activeCell="D1" sqref="D1"/>
      <selection pane="topRight" activeCell="F1" sqref="F1"/>
      <selection pane="bottomLeft" activeCell="D3" sqref="D3"/>
      <selection pane="bottomRight" activeCell="K87" sqref="K87"/>
    </sheetView>
  </sheetViews>
  <sheetFormatPr baseColWidth="10" defaultRowHeight="14.4" x14ac:dyDescent="0.3"/>
  <cols>
    <col min="1" max="1" width="21.109375" customWidth="1"/>
    <col min="2" max="2" width="9" customWidth="1"/>
    <col min="3" max="3" width="8.88671875" customWidth="1"/>
    <col min="4" max="4" width="22.88671875" customWidth="1"/>
    <col min="5" max="5" width="7.44140625" customWidth="1"/>
    <col min="6" max="6" width="34.6640625" customWidth="1"/>
    <col min="7" max="15" width="11.44140625" customWidth="1"/>
    <col min="16" max="16" width="3.6640625" hidden="1" customWidth="1"/>
    <col min="17" max="31" width="11.44140625" hidden="1" customWidth="1"/>
  </cols>
  <sheetData>
    <row r="1" spans="1:45" ht="30.75" customHeight="1" thickBot="1" x14ac:dyDescent="0.35">
      <c r="A1" s="4" t="s">
        <v>0</v>
      </c>
      <c r="B1" s="5" t="s">
        <v>1</v>
      </c>
      <c r="C1" s="5" t="s">
        <v>14</v>
      </c>
      <c r="D1" s="5" t="s">
        <v>2</v>
      </c>
      <c r="E1" s="5" t="s">
        <v>102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  <c r="Q1" s="170" t="s">
        <v>108</v>
      </c>
      <c r="R1" s="170" t="s">
        <v>109</v>
      </c>
      <c r="S1" s="170" t="s">
        <v>110</v>
      </c>
      <c r="T1" s="170" t="s">
        <v>108</v>
      </c>
      <c r="U1" s="170" t="s">
        <v>109</v>
      </c>
      <c r="V1" s="170" t="s">
        <v>110</v>
      </c>
      <c r="W1" s="170" t="s">
        <v>108</v>
      </c>
      <c r="X1" s="170" t="s">
        <v>109</v>
      </c>
      <c r="Y1" s="170" t="s">
        <v>110</v>
      </c>
      <c r="Z1" s="170" t="s">
        <v>108</v>
      </c>
      <c r="AA1" s="170" t="s">
        <v>109</v>
      </c>
      <c r="AB1" s="170" t="s">
        <v>110</v>
      </c>
      <c r="AC1" s="170" t="s">
        <v>108</v>
      </c>
      <c r="AD1" s="170" t="s">
        <v>109</v>
      </c>
      <c r="AE1" s="170" t="s">
        <v>110</v>
      </c>
      <c r="AF1" s="170" t="s">
        <v>108</v>
      </c>
      <c r="AG1" s="170" t="s">
        <v>109</v>
      </c>
      <c r="AH1" s="170" t="s">
        <v>110</v>
      </c>
      <c r="AI1" s="186" t="s">
        <v>111</v>
      </c>
    </row>
    <row r="2" spans="1:45" ht="36" customHeight="1" x14ac:dyDescent="0.3">
      <c r="A2" s="200" t="s">
        <v>13</v>
      </c>
      <c r="B2" s="326">
        <v>228183</v>
      </c>
      <c r="C2" s="328">
        <v>2</v>
      </c>
      <c r="D2" s="203" t="s">
        <v>26</v>
      </c>
      <c r="E2" s="10">
        <v>4</v>
      </c>
      <c r="F2" s="11" t="s">
        <v>18</v>
      </c>
      <c r="G2" s="206">
        <v>528</v>
      </c>
      <c r="H2" s="12"/>
      <c r="I2" s="12"/>
      <c r="J2" s="12"/>
      <c r="K2" s="12"/>
      <c r="L2" s="12"/>
      <c r="M2" s="12"/>
      <c r="N2" s="12">
        <v>72</v>
      </c>
      <c r="O2" s="273">
        <f>SUM(P2:P5)</f>
        <v>528</v>
      </c>
      <c r="P2" s="9">
        <f>SUM(H2:N2)</f>
        <v>72</v>
      </c>
      <c r="Q2" s="172">
        <v>132</v>
      </c>
      <c r="R2" s="168">
        <f>O2-Q2</f>
        <v>396</v>
      </c>
      <c r="S2" s="169">
        <f>R2/O2</f>
        <v>0.75</v>
      </c>
      <c r="T2" s="2">
        <v>187</v>
      </c>
      <c r="U2" s="2">
        <f>O2-T2</f>
        <v>341</v>
      </c>
      <c r="V2" s="167">
        <f>U2/O2</f>
        <v>0.64583333333333337</v>
      </c>
      <c r="W2" s="2"/>
      <c r="X2" s="2">
        <f>O2-W2</f>
        <v>528</v>
      </c>
      <c r="Y2" s="167">
        <f>X2/O2</f>
        <v>1</v>
      </c>
      <c r="Z2" s="2"/>
      <c r="AA2" s="2">
        <f>O2-Z2</f>
        <v>528</v>
      </c>
      <c r="AB2" s="167">
        <f>AA2/O2</f>
        <v>1</v>
      </c>
      <c r="AC2" s="180"/>
      <c r="AD2" s="2">
        <f>O2-AC2</f>
        <v>528</v>
      </c>
      <c r="AE2" s="167">
        <f>AD2/O2</f>
        <v>1</v>
      </c>
      <c r="AF2" s="184"/>
      <c r="AG2" s="184">
        <f>O2-AF2</f>
        <v>528</v>
      </c>
      <c r="AH2" s="185">
        <f>AG2/O2</f>
        <v>1</v>
      </c>
      <c r="AI2" s="2" t="s">
        <v>112</v>
      </c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30" customHeight="1" x14ac:dyDescent="0.3">
      <c r="A3" s="201"/>
      <c r="B3" s="327"/>
      <c r="C3" s="329"/>
      <c r="D3" s="204"/>
      <c r="E3" s="13">
        <v>2</v>
      </c>
      <c r="F3" s="14" t="s">
        <v>19</v>
      </c>
      <c r="G3" s="207"/>
      <c r="H3" s="15"/>
      <c r="I3" s="15"/>
      <c r="J3" s="15"/>
      <c r="K3" s="15">
        <v>64</v>
      </c>
      <c r="L3" s="15"/>
      <c r="M3" s="15"/>
      <c r="N3" s="15"/>
      <c r="O3" s="274"/>
      <c r="P3" s="9">
        <f>SUM(H3:N3)</f>
        <v>64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80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29.25" customHeight="1" x14ac:dyDescent="0.3">
      <c r="A4" s="201"/>
      <c r="B4" s="327"/>
      <c r="C4" s="329"/>
      <c r="D4" s="204"/>
      <c r="E4" s="13">
        <v>1</v>
      </c>
      <c r="F4" s="14" t="s">
        <v>20</v>
      </c>
      <c r="G4" s="207"/>
      <c r="H4" s="15"/>
      <c r="I4" s="15"/>
      <c r="J4" s="15"/>
      <c r="K4" s="15">
        <v>80</v>
      </c>
      <c r="L4" s="15"/>
      <c r="M4" s="15"/>
      <c r="N4" s="15"/>
      <c r="O4" s="274"/>
      <c r="P4" s="9">
        <f>SUM(H4:N4)</f>
        <v>80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80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33.75" customHeight="1" thickBot="1" x14ac:dyDescent="0.35">
      <c r="A5" s="201"/>
      <c r="B5" s="327"/>
      <c r="C5" s="329"/>
      <c r="D5" s="205"/>
      <c r="E5" s="16">
        <v>3</v>
      </c>
      <c r="F5" s="17" t="s">
        <v>21</v>
      </c>
      <c r="G5" s="208"/>
      <c r="H5" s="18"/>
      <c r="I5" s="18"/>
      <c r="J5" s="18"/>
      <c r="K5" s="18"/>
      <c r="L5" s="18">
        <v>72</v>
      </c>
      <c r="M5" s="18">
        <v>72</v>
      </c>
      <c r="N5" s="18">
        <v>168</v>
      </c>
      <c r="O5" s="275"/>
      <c r="P5" s="9">
        <f>SUM(H5:N5)</f>
        <v>312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80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20.25" customHeight="1" thickBot="1" x14ac:dyDescent="0.35">
      <c r="A6" s="201"/>
      <c r="B6" s="327"/>
      <c r="C6" s="329"/>
      <c r="D6" s="331"/>
      <c r="E6" s="332"/>
      <c r="F6" s="332"/>
      <c r="G6" s="333"/>
      <c r="H6" s="56">
        <f>SUM(H2:H5)</f>
        <v>0</v>
      </c>
      <c r="I6" s="56">
        <f t="shared" ref="I6:N6" si="0">SUM(I2:I5)</f>
        <v>0</v>
      </c>
      <c r="J6" s="56">
        <f t="shared" si="0"/>
        <v>0</v>
      </c>
      <c r="K6" s="56">
        <f t="shared" si="0"/>
        <v>144</v>
      </c>
      <c r="L6" s="56">
        <f t="shared" si="0"/>
        <v>72</v>
      </c>
      <c r="M6" s="56">
        <f t="shared" si="0"/>
        <v>72</v>
      </c>
      <c r="N6" s="56">
        <f t="shared" si="0"/>
        <v>240</v>
      </c>
      <c r="O6" s="57"/>
      <c r="P6" s="9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80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30" customHeight="1" x14ac:dyDescent="0.3">
      <c r="A7" s="201"/>
      <c r="B7" s="327"/>
      <c r="C7" s="329"/>
      <c r="D7" s="215" t="s">
        <v>27</v>
      </c>
      <c r="E7" s="19">
        <v>2</v>
      </c>
      <c r="F7" s="20" t="s">
        <v>23</v>
      </c>
      <c r="G7" s="218">
        <v>384</v>
      </c>
      <c r="H7" s="25"/>
      <c r="I7" s="25"/>
      <c r="J7" s="25"/>
      <c r="K7" s="25"/>
      <c r="L7" s="25">
        <v>72</v>
      </c>
      <c r="M7" s="25"/>
      <c r="N7" s="25"/>
      <c r="O7" s="276">
        <f>SUM(P7:P10)</f>
        <v>384</v>
      </c>
      <c r="P7" s="9">
        <f>SUM(H7:N7)</f>
        <v>72</v>
      </c>
      <c r="Q7" s="173">
        <v>198</v>
      </c>
      <c r="R7" s="2">
        <f>O7-Q7</f>
        <v>186</v>
      </c>
      <c r="S7" s="167">
        <f>R7/O7</f>
        <v>0.484375</v>
      </c>
      <c r="T7" s="1">
        <v>383</v>
      </c>
      <c r="U7" s="2">
        <f>O7-T7</f>
        <v>1</v>
      </c>
      <c r="V7" s="167">
        <f>U7/O7</f>
        <v>2.6041666666666665E-3</v>
      </c>
      <c r="W7" s="2"/>
      <c r="X7" s="2">
        <f>O7-W7</f>
        <v>384</v>
      </c>
      <c r="Y7" s="167">
        <f>X7/O7</f>
        <v>1</v>
      </c>
      <c r="Z7" s="2"/>
      <c r="AA7" s="2">
        <f>O7-Z7</f>
        <v>384</v>
      </c>
      <c r="AB7" s="167">
        <f>AA7/O7</f>
        <v>1</v>
      </c>
      <c r="AC7" s="180"/>
      <c r="AD7" s="2">
        <f>O7-AC7</f>
        <v>384</v>
      </c>
      <c r="AE7" s="167">
        <f>AD7/O7</f>
        <v>1</v>
      </c>
      <c r="AF7" s="3"/>
      <c r="AG7" s="184">
        <f>O7-AF7</f>
        <v>384</v>
      </c>
      <c r="AH7" s="185">
        <f>AG7/O7</f>
        <v>1</v>
      </c>
      <c r="AI7" s="3" t="s">
        <v>113</v>
      </c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ht="29.25" customHeight="1" x14ac:dyDescent="0.3">
      <c r="A8" s="201"/>
      <c r="B8" s="327"/>
      <c r="C8" s="329"/>
      <c r="D8" s="216"/>
      <c r="E8" s="21">
        <v>3</v>
      </c>
      <c r="F8" s="22" t="s">
        <v>24</v>
      </c>
      <c r="G8" s="219"/>
      <c r="H8" s="26"/>
      <c r="I8" s="26"/>
      <c r="J8" s="26"/>
      <c r="K8" s="26"/>
      <c r="L8" s="26"/>
      <c r="M8" s="26">
        <v>144</v>
      </c>
      <c r="N8" s="26"/>
      <c r="O8" s="277"/>
      <c r="P8" s="9">
        <f t="shared" ref="P8:P10" si="1">SUM(H8:N8)</f>
        <v>144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171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ht="21.75" customHeight="1" x14ac:dyDescent="0.3">
      <c r="A9" s="201"/>
      <c r="B9" s="327"/>
      <c r="C9" s="329"/>
      <c r="D9" s="216"/>
      <c r="E9" s="21">
        <v>1</v>
      </c>
      <c r="F9" s="22" t="s">
        <v>22</v>
      </c>
      <c r="G9" s="219"/>
      <c r="H9" s="26"/>
      <c r="I9" s="26"/>
      <c r="J9" s="26"/>
      <c r="K9" s="26"/>
      <c r="L9" s="26">
        <v>72</v>
      </c>
      <c r="M9" s="26"/>
      <c r="N9" s="26"/>
      <c r="O9" s="277"/>
      <c r="P9" s="9">
        <f t="shared" si="1"/>
        <v>72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ht="42" customHeight="1" thickBot="1" x14ac:dyDescent="0.35">
      <c r="A10" s="201"/>
      <c r="B10" s="327"/>
      <c r="C10" s="329"/>
      <c r="D10" s="217"/>
      <c r="E10" s="23">
        <v>4</v>
      </c>
      <c r="F10" s="24" t="s">
        <v>25</v>
      </c>
      <c r="G10" s="220"/>
      <c r="H10" s="27"/>
      <c r="I10" s="27"/>
      <c r="J10" s="27"/>
      <c r="K10" s="27"/>
      <c r="L10" s="27"/>
      <c r="M10" s="27"/>
      <c r="N10" s="27">
        <v>96</v>
      </c>
      <c r="O10" s="278"/>
      <c r="P10" s="9">
        <f t="shared" si="1"/>
        <v>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71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ht="20.25" customHeight="1" thickBot="1" x14ac:dyDescent="0.35">
      <c r="A11" s="201"/>
      <c r="B11" s="327"/>
      <c r="C11" s="329"/>
      <c r="D11" s="334"/>
      <c r="E11" s="335"/>
      <c r="F11" s="335"/>
      <c r="G11" s="336"/>
      <c r="H11" s="61">
        <f>SUM(H7:H10)</f>
        <v>0</v>
      </c>
      <c r="I11" s="61">
        <f t="shared" ref="I11:N11" si="2">SUM(I7:I10)</f>
        <v>0</v>
      </c>
      <c r="J11" s="61">
        <f t="shared" si="2"/>
        <v>0</v>
      </c>
      <c r="K11" s="61">
        <f t="shared" si="2"/>
        <v>0</v>
      </c>
      <c r="L11" s="61">
        <f t="shared" si="2"/>
        <v>144</v>
      </c>
      <c r="M11" s="61">
        <f t="shared" si="2"/>
        <v>144</v>
      </c>
      <c r="N11" s="61">
        <f t="shared" si="2"/>
        <v>96</v>
      </c>
      <c r="O11" s="58"/>
      <c r="P11" s="9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80"/>
      <c r="AD11" s="2"/>
      <c r="AE11" s="2"/>
      <c r="AF11" s="2"/>
      <c r="AG11" s="2"/>
      <c r="AH11" s="2"/>
      <c r="AI11" s="120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28.5" customHeight="1" x14ac:dyDescent="0.3">
      <c r="A12" s="201"/>
      <c r="B12" s="327"/>
      <c r="C12" s="329"/>
      <c r="D12" s="188" t="s">
        <v>28</v>
      </c>
      <c r="E12" s="28"/>
      <c r="F12" s="29" t="s">
        <v>29</v>
      </c>
      <c r="G12" s="191">
        <v>48</v>
      </c>
      <c r="H12" s="34">
        <v>12</v>
      </c>
      <c r="I12" s="34"/>
      <c r="J12" s="34"/>
      <c r="K12" s="34"/>
      <c r="L12" s="34"/>
      <c r="M12" s="34"/>
      <c r="N12" s="34"/>
      <c r="O12" s="279">
        <f t="shared" ref="O12" si="3">SUM(P12:P15)</f>
        <v>48</v>
      </c>
      <c r="P12" s="9">
        <f t="shared" ref="P12:P72" si="4">SUM(H12:N12)</f>
        <v>12</v>
      </c>
      <c r="Q12" s="1"/>
      <c r="R12" s="2">
        <f>O12-Q12</f>
        <v>48</v>
      </c>
      <c r="S12" s="167">
        <f>R12/O12</f>
        <v>1</v>
      </c>
      <c r="T12" s="1"/>
      <c r="U12" s="2">
        <f>O12-T12</f>
        <v>48</v>
      </c>
      <c r="V12" s="167">
        <f>U12/O12</f>
        <v>1</v>
      </c>
      <c r="W12" s="2"/>
      <c r="X12" s="2">
        <f>O12-W12</f>
        <v>48</v>
      </c>
      <c r="Y12" s="167">
        <f>X12/O12</f>
        <v>1</v>
      </c>
      <c r="Z12" s="2"/>
      <c r="AA12" s="2">
        <f>O12-Z12</f>
        <v>48</v>
      </c>
      <c r="AB12" s="167">
        <f>AA12/O12</f>
        <v>1</v>
      </c>
      <c r="AC12" s="181"/>
      <c r="AD12" s="120">
        <f>O12-AC12</f>
        <v>48</v>
      </c>
      <c r="AE12" s="175">
        <f>AD12/O12</f>
        <v>1</v>
      </c>
      <c r="AG12" s="184">
        <f>O12-AF12</f>
        <v>48</v>
      </c>
      <c r="AH12" s="187">
        <f>AG12/O12</f>
        <v>1</v>
      </c>
      <c r="AI12" s="179" t="s">
        <v>112</v>
      </c>
    </row>
    <row r="13" spans="1:45" ht="27.75" customHeight="1" x14ac:dyDescent="0.3">
      <c r="A13" s="201"/>
      <c r="B13" s="327"/>
      <c r="C13" s="329"/>
      <c r="D13" s="189"/>
      <c r="E13" s="30"/>
      <c r="F13" s="31" t="s">
        <v>30</v>
      </c>
      <c r="G13" s="192"/>
      <c r="H13" s="35">
        <v>12</v>
      </c>
      <c r="I13" s="35"/>
      <c r="J13" s="35"/>
      <c r="K13" s="35"/>
      <c r="L13" s="35"/>
      <c r="M13" s="35"/>
      <c r="N13" s="35"/>
      <c r="O13" s="280"/>
      <c r="P13" s="9">
        <f t="shared" si="4"/>
        <v>12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78"/>
      <c r="AC13" s="179"/>
      <c r="AD13" s="179"/>
      <c r="AE13" s="179"/>
      <c r="AI13" s="179"/>
    </row>
    <row r="14" spans="1:45" ht="22.5" customHeight="1" x14ac:dyDescent="0.3">
      <c r="A14" s="201"/>
      <c r="B14" s="327"/>
      <c r="C14" s="329"/>
      <c r="D14" s="189"/>
      <c r="E14" s="30"/>
      <c r="F14" s="31" t="s">
        <v>31</v>
      </c>
      <c r="G14" s="192"/>
      <c r="H14" s="35">
        <v>12</v>
      </c>
      <c r="I14" s="35"/>
      <c r="J14" s="35"/>
      <c r="K14" s="35"/>
      <c r="L14" s="35"/>
      <c r="M14" s="35"/>
      <c r="N14" s="35"/>
      <c r="O14" s="280"/>
      <c r="P14" s="9">
        <f t="shared" si="4"/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78"/>
      <c r="AC14" s="179"/>
      <c r="AD14" s="179"/>
      <c r="AE14" s="179"/>
      <c r="AI14" s="179"/>
    </row>
    <row r="15" spans="1:45" ht="27" customHeight="1" thickBot="1" x14ac:dyDescent="0.35">
      <c r="A15" s="201"/>
      <c r="B15" s="327"/>
      <c r="C15" s="329"/>
      <c r="D15" s="190"/>
      <c r="E15" s="32"/>
      <c r="F15" s="33" t="s">
        <v>32</v>
      </c>
      <c r="G15" s="193"/>
      <c r="H15" s="36">
        <v>12</v>
      </c>
      <c r="I15" s="36"/>
      <c r="J15" s="36"/>
      <c r="K15" s="36"/>
      <c r="L15" s="36"/>
      <c r="M15" s="36"/>
      <c r="N15" s="36"/>
      <c r="O15" s="281"/>
      <c r="P15" s="9">
        <f t="shared" si="4"/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78"/>
      <c r="AC15" s="179"/>
      <c r="AD15" s="179"/>
      <c r="AE15" s="179"/>
      <c r="AI15" s="179"/>
    </row>
    <row r="16" spans="1:45" ht="20.25" customHeight="1" thickBot="1" x14ac:dyDescent="0.35">
      <c r="A16" s="201"/>
      <c r="B16" s="327"/>
      <c r="C16" s="329"/>
      <c r="D16" s="331"/>
      <c r="E16" s="332"/>
      <c r="F16" s="332"/>
      <c r="G16" s="333"/>
      <c r="H16" s="56">
        <f>SUM(H12:H15)</f>
        <v>48</v>
      </c>
      <c r="I16" s="56">
        <f t="shared" ref="I16:N16" si="5">SUM(I12:I15)</f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7"/>
      <c r="P16" s="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82"/>
      <c r="AD16" s="168"/>
      <c r="AE16" s="168"/>
      <c r="AF16" s="2"/>
      <c r="AG16" s="2"/>
      <c r="AH16" s="2"/>
      <c r="AI16" s="168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45.75" customHeight="1" x14ac:dyDescent="0.3">
      <c r="A17" s="201"/>
      <c r="B17" s="327"/>
      <c r="C17" s="329"/>
      <c r="D17" s="194" t="s">
        <v>33</v>
      </c>
      <c r="E17" s="37"/>
      <c r="F17" s="38" t="s">
        <v>34</v>
      </c>
      <c r="G17" s="197">
        <v>48</v>
      </c>
      <c r="H17" s="44"/>
      <c r="I17" s="44">
        <v>12</v>
      </c>
      <c r="J17" s="44"/>
      <c r="K17" s="44"/>
      <c r="L17" s="44"/>
      <c r="M17" s="44"/>
      <c r="N17" s="44"/>
      <c r="O17" s="282">
        <f t="shared" ref="O17" si="6">SUM(P17:P20)</f>
        <v>48</v>
      </c>
      <c r="P17" s="9">
        <f t="shared" si="4"/>
        <v>12</v>
      </c>
      <c r="Q17" s="3"/>
      <c r="R17" s="2">
        <f>O17-Q17</f>
        <v>48</v>
      </c>
      <c r="S17" s="167">
        <f>R17/O17</f>
        <v>1</v>
      </c>
      <c r="T17" s="3"/>
      <c r="U17" s="2">
        <f>O17-T17</f>
        <v>48</v>
      </c>
      <c r="V17" s="167">
        <f>U17/O17</f>
        <v>1</v>
      </c>
      <c r="W17" s="2"/>
      <c r="X17" s="2">
        <f>O17-W17</f>
        <v>48</v>
      </c>
      <c r="Y17" s="167">
        <f>X17/O17</f>
        <v>1</v>
      </c>
      <c r="Z17" s="2"/>
      <c r="AA17" s="2">
        <f>O17-Z17</f>
        <v>48</v>
      </c>
      <c r="AB17" s="167">
        <f>AA17/O17</f>
        <v>1</v>
      </c>
      <c r="AC17" s="180"/>
      <c r="AD17" s="2">
        <f>O17-AC17</f>
        <v>48</v>
      </c>
      <c r="AE17" s="167">
        <f>AD17/O17</f>
        <v>1</v>
      </c>
      <c r="AF17" s="3"/>
      <c r="AG17" s="184">
        <f>O17-AF17</f>
        <v>48</v>
      </c>
      <c r="AH17" s="185">
        <f>AG17/O17</f>
        <v>1</v>
      </c>
      <c r="AI17" s="3" t="s">
        <v>117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39" customHeight="1" x14ac:dyDescent="0.3">
      <c r="A18" s="201"/>
      <c r="B18" s="327"/>
      <c r="C18" s="329"/>
      <c r="D18" s="195"/>
      <c r="E18" s="39"/>
      <c r="F18" s="40" t="s">
        <v>35</v>
      </c>
      <c r="G18" s="198"/>
      <c r="H18" s="45"/>
      <c r="I18" s="45">
        <v>12</v>
      </c>
      <c r="J18" s="45"/>
      <c r="K18" s="45"/>
      <c r="L18" s="45"/>
      <c r="M18" s="45"/>
      <c r="N18" s="45"/>
      <c r="O18" s="283"/>
      <c r="P18" s="9">
        <f t="shared" si="4"/>
        <v>12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71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30" customHeight="1" x14ac:dyDescent="0.3">
      <c r="A19" s="201"/>
      <c r="B19" s="327"/>
      <c r="C19" s="329"/>
      <c r="D19" s="195"/>
      <c r="E19" s="39"/>
      <c r="F19" s="40" t="s">
        <v>36</v>
      </c>
      <c r="G19" s="198"/>
      <c r="H19" s="45"/>
      <c r="I19" s="45">
        <v>12</v>
      </c>
      <c r="J19" s="45"/>
      <c r="K19" s="45"/>
      <c r="L19" s="45"/>
      <c r="M19" s="45"/>
      <c r="N19" s="45"/>
      <c r="O19" s="283"/>
      <c r="P19" s="9">
        <f t="shared" si="4"/>
        <v>12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1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ht="45.75" customHeight="1" thickBot="1" x14ac:dyDescent="0.35">
      <c r="A20" s="201"/>
      <c r="B20" s="327"/>
      <c r="C20" s="329"/>
      <c r="D20" s="196"/>
      <c r="E20" s="41"/>
      <c r="F20" s="42" t="s">
        <v>37</v>
      </c>
      <c r="G20" s="199"/>
      <c r="H20" s="46"/>
      <c r="I20" s="46">
        <v>12</v>
      </c>
      <c r="J20" s="46"/>
      <c r="K20" s="46"/>
      <c r="L20" s="46"/>
      <c r="M20" s="46"/>
      <c r="N20" s="46"/>
      <c r="O20" s="284"/>
      <c r="P20" s="9">
        <f t="shared" si="4"/>
        <v>12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71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20.25" customHeight="1" thickBot="1" x14ac:dyDescent="0.35">
      <c r="A21" s="201"/>
      <c r="B21" s="327"/>
      <c r="C21" s="329"/>
      <c r="D21" s="337"/>
      <c r="E21" s="338"/>
      <c r="F21" s="338"/>
      <c r="G21" s="339"/>
      <c r="H21" s="62">
        <f>SUM(H17:H20)</f>
        <v>0</v>
      </c>
      <c r="I21" s="62">
        <f t="shared" ref="I21" si="7">SUM(I17:I20)</f>
        <v>48</v>
      </c>
      <c r="J21" s="62">
        <f t="shared" ref="J21" si="8">SUM(J17:J20)</f>
        <v>0</v>
      </c>
      <c r="K21" s="62">
        <f t="shared" ref="K21" si="9">SUM(K17:K20)</f>
        <v>0</v>
      </c>
      <c r="L21" s="62">
        <f t="shared" ref="L21" si="10">SUM(L17:L20)</f>
        <v>0</v>
      </c>
      <c r="M21" s="62">
        <f t="shared" ref="M21" si="11">SUM(M17:M20)</f>
        <v>0</v>
      </c>
      <c r="N21" s="62">
        <f t="shared" ref="N21" si="12">SUM(N17:N20)</f>
        <v>0</v>
      </c>
      <c r="O21" s="60"/>
      <c r="P21" s="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80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28.5" customHeight="1" x14ac:dyDescent="0.3">
      <c r="A22" s="201"/>
      <c r="B22" s="327"/>
      <c r="C22" s="329"/>
      <c r="D22" s="209" t="s">
        <v>42</v>
      </c>
      <c r="E22" s="47">
        <v>4</v>
      </c>
      <c r="F22" s="48" t="s">
        <v>41</v>
      </c>
      <c r="G22" s="212">
        <v>336</v>
      </c>
      <c r="H22" s="53"/>
      <c r="I22" s="53"/>
      <c r="J22" s="53"/>
      <c r="K22" s="53"/>
      <c r="L22" s="53"/>
      <c r="M22" s="53"/>
      <c r="N22" s="53"/>
      <c r="O22" s="268">
        <f t="shared" ref="O22" si="13">SUM(P22:P25)</f>
        <v>336</v>
      </c>
      <c r="P22" s="9">
        <f t="shared" si="4"/>
        <v>0</v>
      </c>
      <c r="Q22" s="1">
        <v>330</v>
      </c>
      <c r="R22" s="2">
        <f>O22-Q22</f>
        <v>6</v>
      </c>
      <c r="S22" s="167">
        <f>R22/O22</f>
        <v>1.7857142857142856E-2</v>
      </c>
      <c r="T22" s="1">
        <v>330</v>
      </c>
      <c r="U22" s="2">
        <f>O22-T22</f>
        <v>6</v>
      </c>
      <c r="V22" s="167">
        <f>U22/O22</f>
        <v>1.7857142857142856E-2</v>
      </c>
      <c r="W22" s="2">
        <v>560</v>
      </c>
      <c r="X22" s="2">
        <f>O22-W22</f>
        <v>-224</v>
      </c>
      <c r="Y22" s="167">
        <f>X22/O22</f>
        <v>-0.66666666666666663</v>
      </c>
      <c r="Z22" s="2">
        <v>324</v>
      </c>
      <c r="AA22" s="2">
        <f>O22-Z22</f>
        <v>12</v>
      </c>
      <c r="AB22" s="167">
        <f>AA22/O22</f>
        <v>3.5714285714285712E-2</v>
      </c>
      <c r="AC22" s="180">
        <v>330</v>
      </c>
      <c r="AD22" s="2">
        <f>O22-AC22</f>
        <v>6</v>
      </c>
      <c r="AE22" s="167">
        <f>AD22/O22</f>
        <v>1.7857142857142856E-2</v>
      </c>
      <c r="AF22" s="3"/>
      <c r="AG22" s="184">
        <f>O22-AF22</f>
        <v>336</v>
      </c>
      <c r="AH22" s="185">
        <f>AG22/O22</f>
        <v>1</v>
      </c>
      <c r="AI22" s="3" t="s">
        <v>118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24" customHeight="1" x14ac:dyDescent="0.3">
      <c r="A23" s="201"/>
      <c r="B23" s="327"/>
      <c r="C23" s="329"/>
      <c r="D23" s="210"/>
      <c r="E23" s="49">
        <v>2</v>
      </c>
      <c r="F23" s="50" t="s">
        <v>38</v>
      </c>
      <c r="G23" s="213"/>
      <c r="H23" s="54">
        <v>72</v>
      </c>
      <c r="I23" s="54"/>
      <c r="J23" s="54"/>
      <c r="K23" s="54"/>
      <c r="L23" s="54"/>
      <c r="M23" s="54"/>
      <c r="N23" s="54"/>
      <c r="O23" s="269"/>
      <c r="P23" s="9">
        <f t="shared" si="4"/>
        <v>72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1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24.75" customHeight="1" x14ac:dyDescent="0.3">
      <c r="A24" s="201"/>
      <c r="B24" s="327"/>
      <c r="C24" s="329"/>
      <c r="D24" s="210"/>
      <c r="E24" s="49">
        <v>1</v>
      </c>
      <c r="F24" s="50" t="s">
        <v>39</v>
      </c>
      <c r="G24" s="213"/>
      <c r="H24" s="54">
        <v>72</v>
      </c>
      <c r="I24" s="54"/>
      <c r="J24" s="54"/>
      <c r="K24" s="54"/>
      <c r="L24" s="54"/>
      <c r="M24" s="54"/>
      <c r="N24" s="54"/>
      <c r="O24" s="269"/>
      <c r="P24" s="9">
        <f t="shared" si="4"/>
        <v>72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1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22.5" customHeight="1" thickBot="1" x14ac:dyDescent="0.35">
      <c r="A25" s="201"/>
      <c r="B25" s="327"/>
      <c r="C25" s="329"/>
      <c r="D25" s="211"/>
      <c r="E25" s="51">
        <v>3</v>
      </c>
      <c r="F25" s="52" t="s">
        <v>40</v>
      </c>
      <c r="G25" s="214"/>
      <c r="H25" s="55"/>
      <c r="I25" s="55">
        <v>72</v>
      </c>
      <c r="J25" s="55">
        <v>120</v>
      </c>
      <c r="K25" s="55"/>
      <c r="L25" s="55"/>
      <c r="M25" s="55"/>
      <c r="N25" s="55"/>
      <c r="O25" s="270"/>
      <c r="P25" s="9">
        <f t="shared" si="4"/>
        <v>192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71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20.25" customHeight="1" thickBot="1" x14ac:dyDescent="0.35">
      <c r="A26" s="201"/>
      <c r="B26" s="327"/>
      <c r="C26" s="329"/>
      <c r="D26" s="340"/>
      <c r="E26" s="341"/>
      <c r="F26" s="341"/>
      <c r="G26" s="342"/>
      <c r="H26" s="64">
        <f>SUM(H22:H25)</f>
        <v>144</v>
      </c>
      <c r="I26" s="64">
        <f t="shared" ref="I26" si="14">SUM(I22:I25)</f>
        <v>72</v>
      </c>
      <c r="J26" s="64">
        <f t="shared" ref="J26" si="15">SUM(J22:J25)</f>
        <v>120</v>
      </c>
      <c r="K26" s="64">
        <f t="shared" ref="K26" si="16">SUM(K22:K25)</f>
        <v>0</v>
      </c>
      <c r="L26" s="64">
        <f t="shared" ref="L26" si="17">SUM(L22:L25)</f>
        <v>0</v>
      </c>
      <c r="M26" s="64">
        <f t="shared" ref="M26" si="18">SUM(M22:M25)</f>
        <v>0</v>
      </c>
      <c r="N26" s="64">
        <f t="shared" ref="N26" si="19">SUM(N22:N25)</f>
        <v>0</v>
      </c>
      <c r="O26" s="63"/>
      <c r="P26" s="9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80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27" customHeight="1" x14ac:dyDescent="0.3">
      <c r="A27" s="201"/>
      <c r="B27" s="327"/>
      <c r="C27" s="329"/>
      <c r="D27" s="233" t="s">
        <v>43</v>
      </c>
      <c r="E27" s="65">
        <v>4</v>
      </c>
      <c r="F27" s="66" t="s">
        <v>52</v>
      </c>
      <c r="G27" s="221">
        <v>576</v>
      </c>
      <c r="H27" s="73"/>
      <c r="I27" s="73"/>
      <c r="J27" s="73"/>
      <c r="K27" s="73"/>
      <c r="L27" s="73"/>
      <c r="M27" s="73">
        <v>72</v>
      </c>
      <c r="N27" s="73"/>
      <c r="O27" s="285">
        <f t="shared" ref="O27" si="20">SUM(P27:P30)</f>
        <v>576</v>
      </c>
      <c r="P27" s="9">
        <f t="shared" si="4"/>
        <v>72</v>
      </c>
      <c r="Q27" s="1">
        <v>383</v>
      </c>
      <c r="R27" s="2">
        <f>O27-Q27</f>
        <v>193</v>
      </c>
      <c r="S27" s="167">
        <f>R27/O27</f>
        <v>0.33506944444444442</v>
      </c>
      <c r="T27" s="171">
        <v>383</v>
      </c>
      <c r="U27" s="2">
        <f>O27-T27</f>
        <v>193</v>
      </c>
      <c r="V27" s="167">
        <f>U27/O27</f>
        <v>0.33506944444444442</v>
      </c>
      <c r="W27" s="2">
        <v>132</v>
      </c>
      <c r="X27" s="2">
        <f>O27-W27</f>
        <v>444</v>
      </c>
      <c r="Y27" s="167">
        <f>X27/O27</f>
        <v>0.77083333333333337</v>
      </c>
      <c r="Z27" s="2">
        <v>318</v>
      </c>
      <c r="AA27" s="2">
        <f>O27-Z27</f>
        <v>258</v>
      </c>
      <c r="AB27" s="167">
        <f>AA27/O27</f>
        <v>0.44791666666666669</v>
      </c>
      <c r="AC27" s="180">
        <v>166</v>
      </c>
      <c r="AD27" s="2">
        <f>O27-AC27</f>
        <v>410</v>
      </c>
      <c r="AE27" s="167">
        <f>AD27/O27</f>
        <v>0.71180555555555558</v>
      </c>
      <c r="AF27" s="3"/>
      <c r="AG27" s="184">
        <f>O27-AF27</f>
        <v>576</v>
      </c>
      <c r="AH27" s="185">
        <f>AG27/O27</f>
        <v>1</v>
      </c>
      <c r="AI27" s="3" t="s">
        <v>112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27.75" customHeight="1" x14ac:dyDescent="0.3">
      <c r="A28" s="201"/>
      <c r="B28" s="327"/>
      <c r="C28" s="329"/>
      <c r="D28" s="234"/>
      <c r="E28" s="67">
        <v>2</v>
      </c>
      <c r="F28" s="68" t="s">
        <v>53</v>
      </c>
      <c r="G28" s="222"/>
      <c r="H28" s="74"/>
      <c r="I28" s="74">
        <v>72</v>
      </c>
      <c r="J28" s="74"/>
      <c r="K28" s="74"/>
      <c r="L28" s="74"/>
      <c r="M28" s="74"/>
      <c r="N28" s="74"/>
      <c r="O28" s="286"/>
      <c r="P28" s="9">
        <f t="shared" si="4"/>
        <v>72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71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30" customHeight="1" x14ac:dyDescent="0.3">
      <c r="A29" s="201"/>
      <c r="B29" s="327"/>
      <c r="C29" s="329"/>
      <c r="D29" s="234"/>
      <c r="E29" s="67">
        <v>1</v>
      </c>
      <c r="F29" s="68" t="s">
        <v>54</v>
      </c>
      <c r="G29" s="222"/>
      <c r="H29" s="74">
        <v>72</v>
      </c>
      <c r="I29" s="74"/>
      <c r="J29" s="74"/>
      <c r="K29" s="74"/>
      <c r="L29" s="74"/>
      <c r="M29" s="74"/>
      <c r="N29" s="74"/>
      <c r="O29" s="286"/>
      <c r="P29" s="9">
        <f t="shared" si="4"/>
        <v>72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71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27.75" customHeight="1" thickBot="1" x14ac:dyDescent="0.35">
      <c r="A30" s="201"/>
      <c r="B30" s="327"/>
      <c r="C30" s="329"/>
      <c r="D30" s="235"/>
      <c r="E30" s="69">
        <v>3</v>
      </c>
      <c r="F30" s="70" t="s">
        <v>55</v>
      </c>
      <c r="G30" s="223"/>
      <c r="H30" s="75"/>
      <c r="I30" s="75">
        <v>72</v>
      </c>
      <c r="J30" s="75">
        <v>144</v>
      </c>
      <c r="K30" s="75">
        <v>72</v>
      </c>
      <c r="L30" s="75">
        <v>72</v>
      </c>
      <c r="M30" s="75"/>
      <c r="N30" s="75"/>
      <c r="O30" s="287"/>
      <c r="P30" s="9">
        <f t="shared" si="4"/>
        <v>360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71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20.25" customHeight="1" thickBot="1" x14ac:dyDescent="0.35">
      <c r="A31" s="201"/>
      <c r="B31" s="327"/>
      <c r="C31" s="329"/>
      <c r="D31" s="343"/>
      <c r="E31" s="344"/>
      <c r="F31" s="344"/>
      <c r="G31" s="345"/>
      <c r="H31" s="71">
        <f>SUM(H27:H30)</f>
        <v>72</v>
      </c>
      <c r="I31" s="71">
        <f t="shared" ref="I31" si="21">SUM(I27:I30)</f>
        <v>144</v>
      </c>
      <c r="J31" s="71">
        <f t="shared" ref="J31" si="22">SUM(J27:J30)</f>
        <v>144</v>
      </c>
      <c r="K31" s="71">
        <f t="shared" ref="K31" si="23">SUM(K27:K30)</f>
        <v>72</v>
      </c>
      <c r="L31" s="71">
        <f t="shared" ref="L31" si="24">SUM(L27:L30)</f>
        <v>72</v>
      </c>
      <c r="M31" s="71">
        <f t="shared" ref="M31" si="25">SUM(M27:M30)</f>
        <v>72</v>
      </c>
      <c r="N31" s="71">
        <f t="shared" ref="N31" si="26">SUM(N27:N30)</f>
        <v>0</v>
      </c>
      <c r="O31" s="72"/>
      <c r="P31" s="9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0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30" customHeight="1" x14ac:dyDescent="0.3">
      <c r="A32" s="201"/>
      <c r="B32" s="327"/>
      <c r="C32" s="329"/>
      <c r="D32" s="300" t="s">
        <v>44</v>
      </c>
      <c r="E32" s="76"/>
      <c r="F32" s="77" t="s">
        <v>56</v>
      </c>
      <c r="G32" s="224">
        <v>48</v>
      </c>
      <c r="H32" s="82"/>
      <c r="I32" s="82"/>
      <c r="J32" s="82"/>
      <c r="K32" s="82"/>
      <c r="L32" s="82"/>
      <c r="M32" s="82">
        <v>12</v>
      </c>
      <c r="N32" s="82"/>
      <c r="O32" s="294">
        <f t="shared" ref="O32" si="27">SUM(P32:P35)</f>
        <v>48</v>
      </c>
      <c r="P32" s="9">
        <f t="shared" si="4"/>
        <v>12</v>
      </c>
      <c r="Q32" s="1"/>
      <c r="R32" s="2">
        <f>O32-Q32</f>
        <v>48</v>
      </c>
      <c r="S32" s="167">
        <f>R32/O32</f>
        <v>1</v>
      </c>
      <c r="T32" s="1"/>
      <c r="U32" s="2">
        <f>O32-T32</f>
        <v>48</v>
      </c>
      <c r="V32" s="167">
        <f>U32/O32</f>
        <v>1</v>
      </c>
      <c r="W32" s="2"/>
      <c r="X32" s="2">
        <f>O32-W32</f>
        <v>48</v>
      </c>
      <c r="Y32" s="167">
        <f>X32/O32</f>
        <v>1</v>
      </c>
      <c r="Z32" s="2"/>
      <c r="AA32" s="2">
        <f>O32-Z32</f>
        <v>48</v>
      </c>
      <c r="AB32" s="167">
        <f>AA32/O32</f>
        <v>1</v>
      </c>
      <c r="AC32" s="181"/>
      <c r="AD32" s="120">
        <f>O32-AC32</f>
        <v>48</v>
      </c>
      <c r="AE32" s="175">
        <f>AD32/O32</f>
        <v>1</v>
      </c>
      <c r="AG32" s="184">
        <f>O32-AF32</f>
        <v>48</v>
      </c>
      <c r="AH32" s="185">
        <f>AG32/O32</f>
        <v>1</v>
      </c>
      <c r="AI32" t="s">
        <v>119</v>
      </c>
    </row>
    <row r="33" spans="1:45" ht="39.75" customHeight="1" x14ac:dyDescent="0.3">
      <c r="A33" s="201"/>
      <c r="B33" s="327"/>
      <c r="C33" s="329"/>
      <c r="D33" s="301"/>
      <c r="E33" s="78"/>
      <c r="F33" s="79" t="s">
        <v>57</v>
      </c>
      <c r="G33" s="225"/>
      <c r="H33" s="83"/>
      <c r="I33" s="83"/>
      <c r="J33" s="83"/>
      <c r="K33" s="83"/>
      <c r="L33" s="83"/>
      <c r="M33" s="83">
        <v>12</v>
      </c>
      <c r="N33" s="83"/>
      <c r="O33" s="295"/>
      <c r="P33" s="9">
        <f t="shared" si="4"/>
        <v>12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8"/>
      <c r="AC33" s="179"/>
      <c r="AD33" s="179"/>
      <c r="AE33" s="179"/>
    </row>
    <row r="34" spans="1:45" ht="29.25" customHeight="1" x14ac:dyDescent="0.3">
      <c r="A34" s="201"/>
      <c r="B34" s="327"/>
      <c r="C34" s="329"/>
      <c r="D34" s="301"/>
      <c r="E34" s="78"/>
      <c r="F34" s="79" t="s">
        <v>58</v>
      </c>
      <c r="G34" s="225"/>
      <c r="H34" s="83"/>
      <c r="I34" s="83"/>
      <c r="J34" s="83"/>
      <c r="K34" s="83"/>
      <c r="L34" s="83"/>
      <c r="M34" s="83">
        <v>12</v>
      </c>
      <c r="N34" s="83"/>
      <c r="O34" s="295"/>
      <c r="P34" s="9">
        <f t="shared" si="4"/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8"/>
      <c r="AC34" s="179"/>
      <c r="AD34" s="179"/>
      <c r="AE34" s="179"/>
    </row>
    <row r="35" spans="1:45" ht="39" customHeight="1" thickBot="1" x14ac:dyDescent="0.35">
      <c r="A35" s="201"/>
      <c r="B35" s="327"/>
      <c r="C35" s="329"/>
      <c r="D35" s="302"/>
      <c r="E35" s="80"/>
      <c r="F35" s="81" t="s">
        <v>59</v>
      </c>
      <c r="G35" s="226"/>
      <c r="H35" s="84"/>
      <c r="I35" s="84"/>
      <c r="J35" s="84"/>
      <c r="K35" s="84"/>
      <c r="L35" s="84"/>
      <c r="M35" s="84">
        <v>12</v>
      </c>
      <c r="N35" s="84"/>
      <c r="O35" s="296"/>
      <c r="P35" s="9">
        <f t="shared" si="4"/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78"/>
      <c r="AC35" s="179"/>
      <c r="AD35" s="179"/>
      <c r="AE35" s="179"/>
    </row>
    <row r="36" spans="1:45" ht="20.25" customHeight="1" thickBot="1" x14ac:dyDescent="0.35">
      <c r="A36" s="201"/>
      <c r="B36" s="327"/>
      <c r="C36" s="329"/>
      <c r="D36" s="288"/>
      <c r="E36" s="289"/>
      <c r="F36" s="289"/>
      <c r="G36" s="290"/>
      <c r="H36" s="86">
        <f>SUM(H32:H35)</f>
        <v>0</v>
      </c>
      <c r="I36" s="86">
        <f t="shared" ref="I36" si="28">SUM(I32:I35)</f>
        <v>0</v>
      </c>
      <c r="J36" s="86">
        <f t="shared" ref="J36" si="29">SUM(J32:J35)</f>
        <v>0</v>
      </c>
      <c r="K36" s="86">
        <f t="shared" ref="K36" si="30">SUM(K32:K35)</f>
        <v>0</v>
      </c>
      <c r="L36" s="86">
        <f t="shared" ref="L36" si="31">SUM(L32:L35)</f>
        <v>0</v>
      </c>
      <c r="M36" s="86">
        <f t="shared" ref="M36" si="32">SUM(M32:M35)</f>
        <v>48</v>
      </c>
      <c r="N36" s="86">
        <f t="shared" ref="N36" si="33">SUM(N32:N35)</f>
        <v>0</v>
      </c>
      <c r="O36" s="85"/>
      <c r="P36" s="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82"/>
      <c r="AD36" s="168"/>
      <c r="AE36" s="168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22.5" customHeight="1" x14ac:dyDescent="0.3">
      <c r="A37" s="201"/>
      <c r="B37" s="327"/>
      <c r="C37" s="329"/>
      <c r="D37" s="227" t="s">
        <v>45</v>
      </c>
      <c r="E37" s="87"/>
      <c r="F37" s="88" t="s">
        <v>61</v>
      </c>
      <c r="G37" s="230">
        <v>48</v>
      </c>
      <c r="H37" s="95"/>
      <c r="I37" s="95"/>
      <c r="J37" s="95"/>
      <c r="K37" s="95"/>
      <c r="L37" s="95"/>
      <c r="M37" s="95"/>
      <c r="N37" s="95">
        <v>12</v>
      </c>
      <c r="O37" s="297">
        <f t="shared" ref="O37" si="34">SUM(P37:P40)</f>
        <v>48</v>
      </c>
      <c r="P37" s="9">
        <f t="shared" si="4"/>
        <v>12</v>
      </c>
      <c r="Q37" s="3"/>
      <c r="R37" s="2">
        <f>O37-Q37</f>
        <v>48</v>
      </c>
      <c r="S37" s="167">
        <f>R37/O37</f>
        <v>1</v>
      </c>
      <c r="T37" s="3"/>
      <c r="U37" s="3"/>
      <c r="V37" s="3"/>
      <c r="W37" s="3"/>
      <c r="X37" s="3"/>
      <c r="Y37" s="3"/>
      <c r="Z37" s="3"/>
      <c r="AA37" s="3"/>
      <c r="AB37" s="3"/>
      <c r="AC37" s="171"/>
      <c r="AD37" s="3"/>
      <c r="AE37" s="3"/>
      <c r="AF37" s="3"/>
      <c r="AG37" s="184">
        <f>O37-AF37</f>
        <v>48</v>
      </c>
      <c r="AH37" s="185">
        <f>AG37/O37</f>
        <v>1</v>
      </c>
      <c r="AI37" s="3" t="s">
        <v>114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29.25" customHeight="1" x14ac:dyDescent="0.3">
      <c r="A38" s="201"/>
      <c r="B38" s="327"/>
      <c r="C38" s="329"/>
      <c r="D38" s="228"/>
      <c r="E38" s="89"/>
      <c r="F38" s="90" t="s">
        <v>62</v>
      </c>
      <c r="G38" s="231"/>
      <c r="H38" s="96"/>
      <c r="I38" s="96"/>
      <c r="J38" s="96"/>
      <c r="K38" s="96"/>
      <c r="L38" s="96"/>
      <c r="M38" s="96"/>
      <c r="N38" s="96">
        <v>12</v>
      </c>
      <c r="O38" s="298"/>
      <c r="P38" s="9">
        <f t="shared" si="4"/>
        <v>12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71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29.25" customHeight="1" x14ac:dyDescent="0.3">
      <c r="A39" s="201"/>
      <c r="B39" s="327"/>
      <c r="C39" s="329"/>
      <c r="D39" s="228"/>
      <c r="E39" s="89"/>
      <c r="F39" s="90" t="s">
        <v>63</v>
      </c>
      <c r="G39" s="231"/>
      <c r="H39" s="96"/>
      <c r="I39" s="96"/>
      <c r="J39" s="96"/>
      <c r="K39" s="96"/>
      <c r="L39" s="96"/>
      <c r="M39" s="96"/>
      <c r="N39" s="96">
        <v>12</v>
      </c>
      <c r="O39" s="298"/>
      <c r="P39" s="9">
        <f t="shared" si="4"/>
        <v>12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71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ht="24" customHeight="1" thickBot="1" x14ac:dyDescent="0.35">
      <c r="A40" s="201"/>
      <c r="B40" s="327"/>
      <c r="C40" s="329"/>
      <c r="D40" s="229"/>
      <c r="E40" s="91"/>
      <c r="F40" s="92" t="s">
        <v>60</v>
      </c>
      <c r="G40" s="232"/>
      <c r="H40" s="97"/>
      <c r="I40" s="97"/>
      <c r="J40" s="97"/>
      <c r="K40" s="97"/>
      <c r="L40" s="97"/>
      <c r="M40" s="97"/>
      <c r="N40" s="97">
        <v>12</v>
      </c>
      <c r="O40" s="299"/>
      <c r="P40" s="9">
        <f t="shared" si="4"/>
        <v>12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7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ht="20.25" customHeight="1" thickBot="1" x14ac:dyDescent="0.35">
      <c r="A41" s="201"/>
      <c r="B41" s="327"/>
      <c r="C41" s="329"/>
      <c r="D41" s="291"/>
      <c r="E41" s="292"/>
      <c r="F41" s="292"/>
      <c r="G41" s="293"/>
      <c r="H41" s="93">
        <f>SUM(H37:H40)</f>
        <v>0</v>
      </c>
      <c r="I41" s="93">
        <f t="shared" ref="I41" si="35">SUM(I37:I40)</f>
        <v>0</v>
      </c>
      <c r="J41" s="93">
        <f t="shared" ref="J41" si="36">SUM(J37:J40)</f>
        <v>0</v>
      </c>
      <c r="K41" s="93">
        <f t="shared" ref="K41" si="37">SUM(K37:K40)</f>
        <v>0</v>
      </c>
      <c r="L41" s="93">
        <f t="shared" ref="L41" si="38">SUM(L37:L40)</f>
        <v>0</v>
      </c>
      <c r="M41" s="93">
        <f t="shared" ref="M41" si="39">SUM(M37:M40)</f>
        <v>0</v>
      </c>
      <c r="N41" s="93">
        <f t="shared" ref="N41" si="40">SUM(N37:N40)</f>
        <v>48</v>
      </c>
      <c r="O41" s="94"/>
      <c r="P41" s="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80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30" customHeight="1" x14ac:dyDescent="0.3">
      <c r="A42" s="201"/>
      <c r="B42" s="327"/>
      <c r="C42" s="329"/>
      <c r="D42" s="188" t="s">
        <v>103</v>
      </c>
      <c r="E42" s="28"/>
      <c r="F42" s="29" t="s">
        <v>64</v>
      </c>
      <c r="G42" s="191">
        <v>48</v>
      </c>
      <c r="H42" s="34">
        <v>12</v>
      </c>
      <c r="I42" s="34"/>
      <c r="J42" s="34"/>
      <c r="K42" s="34"/>
      <c r="L42" s="34"/>
      <c r="M42" s="34"/>
      <c r="N42" s="34"/>
      <c r="O42" s="279">
        <f t="shared" ref="O42" si="41">SUM(P42:P45)</f>
        <v>48</v>
      </c>
      <c r="P42" s="9">
        <f t="shared" si="4"/>
        <v>12</v>
      </c>
      <c r="Q42" s="3"/>
      <c r="R42" s="2">
        <f>O42-Q42</f>
        <v>48</v>
      </c>
      <c r="S42" s="167">
        <f>R42/O42</f>
        <v>1</v>
      </c>
      <c r="T42" s="3"/>
      <c r="U42" s="3"/>
      <c r="V42" s="3"/>
      <c r="W42" s="3"/>
      <c r="X42" s="3"/>
      <c r="Y42" s="3"/>
      <c r="Z42" s="3"/>
      <c r="AA42" s="3"/>
      <c r="AB42" s="3"/>
      <c r="AC42" s="171"/>
      <c r="AD42" s="3"/>
      <c r="AE42" s="3"/>
      <c r="AF42" s="3"/>
      <c r="AG42" s="184">
        <f>O42-AF42</f>
        <v>48</v>
      </c>
      <c r="AH42" s="185">
        <f>AG42/O42</f>
        <v>1</v>
      </c>
      <c r="AI42" s="3" t="s">
        <v>120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38.25" customHeight="1" x14ac:dyDescent="0.3">
      <c r="A43" s="201"/>
      <c r="B43" s="327"/>
      <c r="C43" s="329"/>
      <c r="D43" s="189"/>
      <c r="E43" s="30"/>
      <c r="F43" s="31" t="s">
        <v>65</v>
      </c>
      <c r="G43" s="192"/>
      <c r="H43" s="35">
        <v>12</v>
      </c>
      <c r="I43" s="35"/>
      <c r="J43" s="35"/>
      <c r="K43" s="35"/>
      <c r="L43" s="35"/>
      <c r="M43" s="35"/>
      <c r="N43" s="35"/>
      <c r="O43" s="280"/>
      <c r="P43" s="9">
        <f t="shared" si="4"/>
        <v>12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7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30" customHeight="1" x14ac:dyDescent="0.3">
      <c r="A44" s="201"/>
      <c r="B44" s="327"/>
      <c r="C44" s="329"/>
      <c r="D44" s="189"/>
      <c r="E44" s="30"/>
      <c r="F44" s="31" t="s">
        <v>66</v>
      </c>
      <c r="G44" s="192"/>
      <c r="H44" s="35">
        <v>12</v>
      </c>
      <c r="I44" s="35"/>
      <c r="J44" s="35"/>
      <c r="K44" s="35"/>
      <c r="L44" s="35"/>
      <c r="M44" s="35"/>
      <c r="N44" s="35"/>
      <c r="O44" s="280"/>
      <c r="P44" s="9">
        <f t="shared" si="4"/>
        <v>12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71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31.5" customHeight="1" thickBot="1" x14ac:dyDescent="0.35">
      <c r="A45" s="201"/>
      <c r="B45" s="327"/>
      <c r="C45" s="329"/>
      <c r="D45" s="190"/>
      <c r="E45" s="32"/>
      <c r="F45" s="33" t="s">
        <v>67</v>
      </c>
      <c r="G45" s="193"/>
      <c r="H45" s="36">
        <v>12</v>
      </c>
      <c r="I45" s="36"/>
      <c r="J45" s="36"/>
      <c r="K45" s="36"/>
      <c r="L45" s="36"/>
      <c r="M45" s="36"/>
      <c r="N45" s="36"/>
      <c r="O45" s="281"/>
      <c r="P45" s="9">
        <f t="shared" si="4"/>
        <v>12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71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20.25" customHeight="1" thickBot="1" x14ac:dyDescent="0.35">
      <c r="A46" s="201"/>
      <c r="B46" s="327"/>
      <c r="C46" s="329"/>
      <c r="D46" s="239"/>
      <c r="E46" s="240"/>
      <c r="F46" s="240"/>
      <c r="G46" s="241"/>
      <c r="H46" s="98">
        <f>SUM(H42:H45)</f>
        <v>48</v>
      </c>
      <c r="I46" s="98">
        <f t="shared" ref="I46" si="42">SUM(I42:I45)</f>
        <v>0</v>
      </c>
      <c r="J46" s="98">
        <f t="shared" ref="J46" si="43">SUM(J42:J45)</f>
        <v>0</v>
      </c>
      <c r="K46" s="98">
        <f t="shared" ref="K46" si="44">SUM(K42:K45)</f>
        <v>0</v>
      </c>
      <c r="L46" s="98">
        <f t="shared" ref="L46" si="45">SUM(L42:L45)</f>
        <v>0</v>
      </c>
      <c r="M46" s="98">
        <f t="shared" ref="M46" si="46">SUM(M42:M45)</f>
        <v>0</v>
      </c>
      <c r="N46" s="98">
        <f t="shared" ref="N46" si="47">SUM(N42:N45)</f>
        <v>0</v>
      </c>
      <c r="O46" s="59"/>
      <c r="P46" s="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81"/>
      <c r="AD46" s="120"/>
      <c r="AE46" s="120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34.5" customHeight="1" x14ac:dyDescent="0.3">
      <c r="A47" s="201"/>
      <c r="B47" s="327"/>
      <c r="C47" s="329"/>
      <c r="D47" s="245" t="s">
        <v>46</v>
      </c>
      <c r="E47" s="99"/>
      <c r="F47" s="100" t="s">
        <v>70</v>
      </c>
      <c r="G47" s="236">
        <v>48</v>
      </c>
      <c r="H47" s="107"/>
      <c r="I47" s="107">
        <v>12</v>
      </c>
      <c r="J47" s="107"/>
      <c r="K47" s="107"/>
      <c r="L47" s="107"/>
      <c r="M47" s="107"/>
      <c r="N47" s="107"/>
      <c r="O47" s="265">
        <f t="shared" ref="O47" si="48">SUM(P47:P50)</f>
        <v>48</v>
      </c>
      <c r="P47" s="9">
        <f t="shared" si="4"/>
        <v>12</v>
      </c>
      <c r="Q47" s="1"/>
      <c r="R47" s="2">
        <f>O47-Q47</f>
        <v>48</v>
      </c>
      <c r="S47" s="167">
        <f>R47/O47</f>
        <v>1</v>
      </c>
      <c r="T47" s="1"/>
      <c r="U47" s="1"/>
      <c r="V47" s="1"/>
      <c r="W47" s="1"/>
      <c r="X47" s="1"/>
      <c r="Y47" s="1"/>
      <c r="Z47" s="1"/>
      <c r="AA47" s="1"/>
      <c r="AB47" s="178"/>
      <c r="AC47" s="179"/>
      <c r="AD47" s="179"/>
      <c r="AE47" s="179"/>
      <c r="AG47" s="184">
        <f>O47-AF47</f>
        <v>48</v>
      </c>
      <c r="AH47" s="185">
        <f>AG47/O47</f>
        <v>1</v>
      </c>
      <c r="AI47" t="s">
        <v>121</v>
      </c>
    </row>
    <row r="48" spans="1:45" ht="26.25" customHeight="1" x14ac:dyDescent="0.3">
      <c r="A48" s="201"/>
      <c r="B48" s="327"/>
      <c r="C48" s="329"/>
      <c r="D48" s="246"/>
      <c r="E48" s="101"/>
      <c r="F48" s="102" t="s">
        <v>68</v>
      </c>
      <c r="G48" s="237"/>
      <c r="H48" s="108"/>
      <c r="I48" s="108">
        <v>12</v>
      </c>
      <c r="J48" s="108"/>
      <c r="K48" s="108"/>
      <c r="L48" s="108"/>
      <c r="M48" s="108"/>
      <c r="N48" s="108"/>
      <c r="O48" s="266"/>
      <c r="P48" s="9">
        <f t="shared" si="4"/>
        <v>12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78"/>
      <c r="AC48" s="179"/>
      <c r="AD48" s="179"/>
      <c r="AE48" s="179"/>
    </row>
    <row r="49" spans="1:45" ht="22.5" customHeight="1" x14ac:dyDescent="0.3">
      <c r="A49" s="201"/>
      <c r="B49" s="327"/>
      <c r="C49" s="329"/>
      <c r="D49" s="246"/>
      <c r="E49" s="101"/>
      <c r="F49" s="102" t="s">
        <v>69</v>
      </c>
      <c r="G49" s="237"/>
      <c r="H49" s="108"/>
      <c r="I49" s="108">
        <v>12</v>
      </c>
      <c r="J49" s="108"/>
      <c r="K49" s="108"/>
      <c r="L49" s="108"/>
      <c r="M49" s="108"/>
      <c r="N49" s="108"/>
      <c r="O49" s="266"/>
      <c r="P49" s="9">
        <f t="shared" si="4"/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78"/>
      <c r="AC49" s="179"/>
      <c r="AD49" s="179"/>
      <c r="AE49" s="179"/>
    </row>
    <row r="50" spans="1:45" ht="30.75" customHeight="1" thickBot="1" x14ac:dyDescent="0.35">
      <c r="A50" s="201"/>
      <c r="B50" s="327"/>
      <c r="C50" s="329"/>
      <c r="D50" s="247"/>
      <c r="E50" s="103"/>
      <c r="F50" s="104" t="s">
        <v>71</v>
      </c>
      <c r="G50" s="238"/>
      <c r="H50" s="109"/>
      <c r="I50" s="109">
        <v>12</v>
      </c>
      <c r="J50" s="109"/>
      <c r="K50" s="109"/>
      <c r="L50" s="109"/>
      <c r="M50" s="109"/>
      <c r="N50" s="109"/>
      <c r="O50" s="267"/>
      <c r="P50" s="9">
        <f t="shared" si="4"/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78"/>
      <c r="AC50" s="179"/>
      <c r="AD50" s="179"/>
      <c r="AE50" s="179"/>
    </row>
    <row r="51" spans="1:45" ht="20.25" customHeight="1" thickBot="1" x14ac:dyDescent="0.35">
      <c r="A51" s="201"/>
      <c r="B51" s="327"/>
      <c r="C51" s="329"/>
      <c r="D51" s="242"/>
      <c r="E51" s="243"/>
      <c r="F51" s="243"/>
      <c r="G51" s="244"/>
      <c r="H51" s="106">
        <f>SUM(H47:H50)</f>
        <v>0</v>
      </c>
      <c r="I51" s="106">
        <f t="shared" ref="I51" si="49">SUM(I47:I50)</f>
        <v>48</v>
      </c>
      <c r="J51" s="106">
        <f t="shared" ref="J51" si="50">SUM(J47:J50)</f>
        <v>0</v>
      </c>
      <c r="K51" s="106">
        <f t="shared" ref="K51" si="51">SUM(K47:K50)</f>
        <v>0</v>
      </c>
      <c r="L51" s="106">
        <f t="shared" ref="L51" si="52">SUM(L47:L50)</f>
        <v>0</v>
      </c>
      <c r="M51" s="106">
        <f t="shared" ref="M51" si="53">SUM(M47:M50)</f>
        <v>0</v>
      </c>
      <c r="N51" s="106">
        <f t="shared" ref="N51" si="54">SUM(N47:N50)</f>
        <v>0</v>
      </c>
      <c r="O51" s="105"/>
      <c r="P51" s="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82"/>
      <c r="AD51" s="168"/>
      <c r="AE51" s="168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31.5" customHeight="1" x14ac:dyDescent="0.3">
      <c r="A52" s="201"/>
      <c r="B52" s="327"/>
      <c r="C52" s="329"/>
      <c r="D52" s="209" t="s">
        <v>47</v>
      </c>
      <c r="E52" s="47"/>
      <c r="F52" s="48" t="s">
        <v>72</v>
      </c>
      <c r="G52" s="212">
        <v>48</v>
      </c>
      <c r="H52" s="53"/>
      <c r="I52" s="53"/>
      <c r="J52" s="53"/>
      <c r="K52" s="53"/>
      <c r="L52" s="53"/>
      <c r="M52" s="53"/>
      <c r="N52" s="53">
        <v>12</v>
      </c>
      <c r="O52" s="268">
        <f t="shared" ref="O52" si="55">SUM(P52:P55)</f>
        <v>48</v>
      </c>
      <c r="P52" s="9">
        <f t="shared" si="4"/>
        <v>12</v>
      </c>
      <c r="Q52" s="3"/>
      <c r="R52" s="2">
        <f>O52-Q52</f>
        <v>48</v>
      </c>
      <c r="S52" s="167">
        <f>R52/O52</f>
        <v>1</v>
      </c>
      <c r="T52" s="3"/>
      <c r="U52" s="3"/>
      <c r="V52" s="3"/>
      <c r="W52" s="3"/>
      <c r="X52" s="3"/>
      <c r="Y52" s="3"/>
      <c r="Z52" s="3"/>
      <c r="AA52" s="3"/>
      <c r="AB52" s="3"/>
      <c r="AC52" s="171"/>
      <c r="AD52" s="3"/>
      <c r="AE52" s="3"/>
      <c r="AF52" s="3"/>
      <c r="AG52" s="184">
        <f>O52-AF52</f>
        <v>48</v>
      </c>
      <c r="AH52" s="185">
        <f>AG52/O52</f>
        <v>1</v>
      </c>
      <c r="AI52" s="3" t="s">
        <v>115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31.5" customHeight="1" x14ac:dyDescent="0.3">
      <c r="A53" s="201"/>
      <c r="B53" s="327"/>
      <c r="C53" s="329"/>
      <c r="D53" s="210"/>
      <c r="E53" s="49"/>
      <c r="F53" s="50" t="s">
        <v>73</v>
      </c>
      <c r="G53" s="213"/>
      <c r="H53" s="54"/>
      <c r="I53" s="54"/>
      <c r="J53" s="54"/>
      <c r="K53" s="54"/>
      <c r="L53" s="54"/>
      <c r="M53" s="54"/>
      <c r="N53" s="54">
        <v>12</v>
      </c>
      <c r="O53" s="269"/>
      <c r="P53" s="9">
        <f t="shared" si="4"/>
        <v>12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71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31.5" customHeight="1" x14ac:dyDescent="0.3">
      <c r="A54" s="201"/>
      <c r="B54" s="327"/>
      <c r="C54" s="329"/>
      <c r="D54" s="210"/>
      <c r="E54" s="49"/>
      <c r="F54" s="50" t="s">
        <v>74</v>
      </c>
      <c r="G54" s="213"/>
      <c r="H54" s="54"/>
      <c r="I54" s="54"/>
      <c r="J54" s="54"/>
      <c r="K54" s="54"/>
      <c r="L54" s="54"/>
      <c r="M54" s="54"/>
      <c r="N54" s="54">
        <v>12</v>
      </c>
      <c r="O54" s="269"/>
      <c r="P54" s="9">
        <f t="shared" si="4"/>
        <v>12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71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31.5" customHeight="1" thickBot="1" x14ac:dyDescent="0.35">
      <c r="A55" s="201"/>
      <c r="B55" s="327"/>
      <c r="C55" s="329"/>
      <c r="D55" s="211"/>
      <c r="E55" s="51"/>
      <c r="F55" s="52" t="s">
        <v>75</v>
      </c>
      <c r="G55" s="214"/>
      <c r="H55" s="55"/>
      <c r="I55" s="55"/>
      <c r="J55" s="55"/>
      <c r="K55" s="55"/>
      <c r="L55" s="55"/>
      <c r="M55" s="55"/>
      <c r="N55" s="55">
        <v>12</v>
      </c>
      <c r="O55" s="270"/>
      <c r="P55" s="9">
        <f t="shared" si="4"/>
        <v>12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71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20.25" customHeight="1" thickBot="1" x14ac:dyDescent="0.35">
      <c r="A56" s="201"/>
      <c r="B56" s="327"/>
      <c r="C56" s="329"/>
      <c r="D56" s="248"/>
      <c r="E56" s="249"/>
      <c r="F56" s="249"/>
      <c r="G56" s="250"/>
      <c r="H56" s="64">
        <f>SUM(H52:H55)</f>
        <v>0</v>
      </c>
      <c r="I56" s="64">
        <f t="shared" ref="I56" si="56">SUM(I52:I55)</f>
        <v>0</v>
      </c>
      <c r="J56" s="64">
        <f t="shared" ref="J56" si="57">SUM(J52:J55)</f>
        <v>0</v>
      </c>
      <c r="K56" s="64">
        <f t="shared" ref="K56" si="58">SUM(K52:K55)</f>
        <v>0</v>
      </c>
      <c r="L56" s="64">
        <f t="shared" ref="L56" si="59">SUM(L52:L55)</f>
        <v>0</v>
      </c>
      <c r="M56" s="64">
        <f t="shared" ref="M56" si="60">SUM(M52:M55)</f>
        <v>0</v>
      </c>
      <c r="N56" s="64">
        <f t="shared" ref="N56" si="61">SUM(N52:N55)</f>
        <v>48</v>
      </c>
      <c r="O56" s="63"/>
      <c r="P56" s="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80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32.25" customHeight="1" x14ac:dyDescent="0.3">
      <c r="A57" s="201"/>
      <c r="B57" s="327"/>
      <c r="C57" s="329"/>
      <c r="D57" s="257" t="s">
        <v>48</v>
      </c>
      <c r="E57" s="149">
        <v>3</v>
      </c>
      <c r="F57" s="110" t="s">
        <v>78</v>
      </c>
      <c r="G57" s="259">
        <v>96</v>
      </c>
      <c r="H57" s="114"/>
      <c r="I57" s="114"/>
      <c r="J57" s="114">
        <v>16</v>
      </c>
      <c r="K57" s="114"/>
      <c r="L57" s="114"/>
      <c r="M57" s="114"/>
      <c r="N57" s="114"/>
      <c r="O57" s="271">
        <f t="shared" ref="O57" si="62">SUM(P57:P60)</f>
        <v>96</v>
      </c>
      <c r="P57" s="9">
        <f t="shared" si="4"/>
        <v>16</v>
      </c>
      <c r="Q57" s="1">
        <v>175</v>
      </c>
      <c r="R57" s="2">
        <f>O57-Q57</f>
        <v>-79</v>
      </c>
      <c r="S57" s="167">
        <f>R57/O57</f>
        <v>-0.82291666666666663</v>
      </c>
      <c r="T57" s="171">
        <v>176</v>
      </c>
      <c r="U57" s="3"/>
      <c r="V57" s="3"/>
      <c r="W57" s="2"/>
      <c r="X57" s="2">
        <v>192</v>
      </c>
      <c r="Y57" s="167">
        <f>X57/O57</f>
        <v>2</v>
      </c>
      <c r="Z57" s="2">
        <v>132</v>
      </c>
      <c r="AA57" s="2">
        <f>O57-Z57</f>
        <v>-36</v>
      </c>
      <c r="AB57" s="167">
        <f>AA57/O57</f>
        <v>-0.375</v>
      </c>
      <c r="AC57" s="181">
        <v>66</v>
      </c>
      <c r="AD57" s="120">
        <f>O57-AC57</f>
        <v>30</v>
      </c>
      <c r="AE57" s="175">
        <f>AD57/O57</f>
        <v>0.3125</v>
      </c>
      <c r="AF57" s="176"/>
      <c r="AG57" s="184">
        <f>O57-AF57</f>
        <v>96</v>
      </c>
      <c r="AH57" s="185">
        <f>AG57/O57</f>
        <v>1</v>
      </c>
      <c r="AI57" s="3" t="s">
        <v>118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30.75" customHeight="1" x14ac:dyDescent="0.3">
      <c r="A58" s="201"/>
      <c r="B58" s="327"/>
      <c r="C58" s="329"/>
      <c r="D58" s="258"/>
      <c r="E58" s="145">
        <v>2</v>
      </c>
      <c r="F58" s="111" t="s">
        <v>77</v>
      </c>
      <c r="G58" s="260"/>
      <c r="H58" s="115"/>
      <c r="I58" s="115"/>
      <c r="J58" s="115">
        <v>24</v>
      </c>
      <c r="K58" s="115"/>
      <c r="L58" s="115"/>
      <c r="M58" s="115"/>
      <c r="N58" s="115"/>
      <c r="O58" s="272"/>
      <c r="P58" s="9">
        <f t="shared" si="4"/>
        <v>24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174"/>
      <c r="AC58" s="183"/>
      <c r="AD58" s="177"/>
      <c r="AE58" s="177"/>
      <c r="AF58" s="17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8.75" customHeight="1" x14ac:dyDescent="0.3">
      <c r="A59" s="201"/>
      <c r="B59" s="327"/>
      <c r="C59" s="329"/>
      <c r="D59" s="258"/>
      <c r="E59" s="145">
        <v>4</v>
      </c>
      <c r="F59" s="111" t="s">
        <v>76</v>
      </c>
      <c r="G59" s="260"/>
      <c r="H59" s="115"/>
      <c r="I59" s="115"/>
      <c r="J59" s="115">
        <v>20</v>
      </c>
      <c r="K59" s="115"/>
      <c r="L59" s="115"/>
      <c r="M59" s="115"/>
      <c r="N59" s="115"/>
      <c r="O59" s="272"/>
      <c r="P59" s="9">
        <f t="shared" si="4"/>
        <v>20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74"/>
      <c r="AC59" s="183"/>
      <c r="AD59" s="177"/>
      <c r="AE59" s="177"/>
      <c r="AF59" s="17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37.5" customHeight="1" x14ac:dyDescent="0.3">
      <c r="A60" s="201"/>
      <c r="B60" s="327"/>
      <c r="C60" s="329"/>
      <c r="D60" s="258"/>
      <c r="E60" s="145">
        <v>1</v>
      </c>
      <c r="F60" s="111" t="s">
        <v>79</v>
      </c>
      <c r="G60" s="260"/>
      <c r="H60" s="115"/>
      <c r="I60" s="115"/>
      <c r="J60" s="115">
        <v>36</v>
      </c>
      <c r="K60" s="115"/>
      <c r="L60" s="115"/>
      <c r="M60" s="115"/>
      <c r="N60" s="115"/>
      <c r="O60" s="272"/>
      <c r="P60" s="9">
        <f t="shared" si="4"/>
        <v>36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74"/>
      <c r="AC60" s="183"/>
      <c r="AD60" s="177"/>
      <c r="AE60" s="177"/>
      <c r="AF60" s="17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20.25" customHeight="1" thickBot="1" x14ac:dyDescent="0.35">
      <c r="A61" s="201"/>
      <c r="B61" s="327"/>
      <c r="C61" s="329"/>
      <c r="D61" s="261"/>
      <c r="E61" s="262"/>
      <c r="F61" s="262"/>
      <c r="G61" s="262"/>
      <c r="H61" s="150">
        <f>SUM(H57:H60)</f>
        <v>0</v>
      </c>
      <c r="I61" s="150">
        <f t="shared" ref="I61" si="63">SUM(I57:I60)</f>
        <v>0</v>
      </c>
      <c r="J61" s="150">
        <f t="shared" ref="J61" si="64">SUM(J57:J60)</f>
        <v>96</v>
      </c>
      <c r="K61" s="150">
        <f t="shared" ref="K61" si="65">SUM(K57:K60)</f>
        <v>0</v>
      </c>
      <c r="L61" s="150">
        <f t="shared" ref="L61" si="66">SUM(L57:L60)</f>
        <v>0</v>
      </c>
      <c r="M61" s="150">
        <f t="shared" ref="M61" si="67">SUM(M57:M60)</f>
        <v>0</v>
      </c>
      <c r="N61" s="150">
        <f t="shared" ref="N61" si="68">SUM(N57:N60)</f>
        <v>0</v>
      </c>
      <c r="O61" s="151"/>
      <c r="P61" s="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82"/>
      <c r="AD61" s="168"/>
      <c r="AE61" s="168"/>
      <c r="AF61" s="168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39.75" customHeight="1" x14ac:dyDescent="0.3">
      <c r="A62" s="201"/>
      <c r="B62" s="327"/>
      <c r="C62" s="329"/>
      <c r="D62" s="253" t="s">
        <v>15</v>
      </c>
      <c r="E62" s="142">
        <v>4</v>
      </c>
      <c r="F62" s="131" t="s">
        <v>80</v>
      </c>
      <c r="G62" s="254">
        <v>288</v>
      </c>
      <c r="H62" s="132"/>
      <c r="I62" s="132"/>
      <c r="J62" s="132"/>
      <c r="K62" s="132"/>
      <c r="L62" s="132"/>
      <c r="M62" s="132">
        <v>72</v>
      </c>
      <c r="N62" s="132"/>
      <c r="O62" s="352">
        <f t="shared" ref="O62" si="69">SUM(P62:P65)</f>
        <v>288</v>
      </c>
      <c r="P62" s="9">
        <f t="shared" si="4"/>
        <v>72</v>
      </c>
      <c r="Q62" s="1">
        <v>228</v>
      </c>
      <c r="R62" s="2">
        <f>O62-Q62</f>
        <v>60</v>
      </c>
      <c r="S62" s="167">
        <f>R62/O62</f>
        <v>0.20833333333333334</v>
      </c>
      <c r="T62" s="171">
        <v>228</v>
      </c>
      <c r="U62" s="3"/>
      <c r="V62" s="3"/>
      <c r="W62" s="2"/>
      <c r="X62" s="2">
        <v>132</v>
      </c>
      <c r="Y62" s="167">
        <f>X62/O62</f>
        <v>0.45833333333333331</v>
      </c>
      <c r="Z62" s="2"/>
      <c r="AA62" s="2">
        <f>O62-Z62</f>
        <v>288</v>
      </c>
      <c r="AB62" s="167">
        <f>AA62/O62</f>
        <v>1</v>
      </c>
      <c r="AC62" s="180">
        <v>88</v>
      </c>
      <c r="AD62" s="2">
        <f>O62-AC62</f>
        <v>200</v>
      </c>
      <c r="AE62" s="167">
        <f>AD62/O62</f>
        <v>0.69444444444444442</v>
      </c>
      <c r="AF62" s="3"/>
      <c r="AG62" s="184">
        <f>O62-AF62</f>
        <v>288</v>
      </c>
      <c r="AH62" s="185">
        <f>AG62/O62</f>
        <v>1</v>
      </c>
      <c r="AI62" s="3" t="s">
        <v>113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30.75" customHeight="1" x14ac:dyDescent="0.3">
      <c r="A63" s="201"/>
      <c r="B63" s="327"/>
      <c r="C63" s="329"/>
      <c r="D63" s="189"/>
      <c r="E63" s="116">
        <v>1</v>
      </c>
      <c r="F63" s="31" t="s">
        <v>81</v>
      </c>
      <c r="G63" s="192"/>
      <c r="H63" s="35"/>
      <c r="I63" s="35"/>
      <c r="J63" s="35"/>
      <c r="K63" s="35">
        <v>24</v>
      </c>
      <c r="L63" s="35"/>
      <c r="M63" s="35"/>
      <c r="N63" s="35"/>
      <c r="O63" s="353"/>
      <c r="P63" s="9">
        <f t="shared" si="4"/>
        <v>24</v>
      </c>
      <c r="Q63" s="3"/>
      <c r="R63" s="3"/>
      <c r="S63" s="3"/>
      <c r="T63" s="1"/>
      <c r="U63" s="3"/>
      <c r="V63" s="3"/>
      <c r="W63" s="3"/>
      <c r="X63" s="3"/>
      <c r="Y63" s="3"/>
      <c r="Z63" s="3"/>
      <c r="AA63" s="3"/>
      <c r="AB63" s="3"/>
      <c r="AC63" s="171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39" customHeight="1" x14ac:dyDescent="0.3">
      <c r="A64" s="201"/>
      <c r="B64" s="327"/>
      <c r="C64" s="329"/>
      <c r="D64" s="189"/>
      <c r="E64" s="116">
        <v>2</v>
      </c>
      <c r="F64" s="31" t="s">
        <v>82</v>
      </c>
      <c r="G64" s="192"/>
      <c r="H64" s="35"/>
      <c r="I64" s="35"/>
      <c r="J64" s="35"/>
      <c r="K64" s="35">
        <v>24</v>
      </c>
      <c r="L64" s="35"/>
      <c r="M64" s="35"/>
      <c r="N64" s="35"/>
      <c r="O64" s="353"/>
      <c r="P64" s="9">
        <f t="shared" si="4"/>
        <v>24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171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30" customHeight="1" x14ac:dyDescent="0.3">
      <c r="A65" s="201"/>
      <c r="B65" s="327"/>
      <c r="C65" s="329"/>
      <c r="D65" s="189"/>
      <c r="E65" s="116">
        <v>3</v>
      </c>
      <c r="F65" s="31" t="s">
        <v>83</v>
      </c>
      <c r="G65" s="192"/>
      <c r="H65" s="35"/>
      <c r="I65" s="35"/>
      <c r="J65" s="35"/>
      <c r="K65" s="35">
        <v>96</v>
      </c>
      <c r="L65" s="35">
        <v>72</v>
      </c>
      <c r="M65" s="35"/>
      <c r="N65" s="35"/>
      <c r="O65" s="353"/>
      <c r="P65" s="9">
        <f t="shared" si="4"/>
        <v>168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171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20.25" customHeight="1" thickBot="1" x14ac:dyDescent="0.35">
      <c r="A66" s="201"/>
      <c r="B66" s="327"/>
      <c r="C66" s="329"/>
      <c r="D66" s="263"/>
      <c r="E66" s="264"/>
      <c r="F66" s="264"/>
      <c r="G66" s="264"/>
      <c r="H66" s="152">
        <f>SUM(H62:H65)</f>
        <v>0</v>
      </c>
      <c r="I66" s="152">
        <f t="shared" ref="I66" si="70">SUM(I62:I65)</f>
        <v>0</v>
      </c>
      <c r="J66" s="152">
        <f t="shared" ref="J66" si="71">SUM(J62:J65)</f>
        <v>0</v>
      </c>
      <c r="K66" s="152">
        <f t="shared" ref="K66" si="72">SUM(K62:K65)</f>
        <v>144</v>
      </c>
      <c r="L66" s="152">
        <f t="shared" ref="L66" si="73">SUM(L62:L65)</f>
        <v>72</v>
      </c>
      <c r="M66" s="152">
        <f t="shared" ref="M66" si="74">SUM(M62:M65)</f>
        <v>72</v>
      </c>
      <c r="N66" s="152">
        <f t="shared" ref="N66" si="75">SUM(N62:N65)</f>
        <v>0</v>
      </c>
      <c r="O66" s="153"/>
      <c r="P66" s="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80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41.25" customHeight="1" x14ac:dyDescent="0.3">
      <c r="A67" s="201"/>
      <c r="B67" s="327"/>
      <c r="C67" s="329"/>
      <c r="D67" s="251" t="s">
        <v>49</v>
      </c>
      <c r="E67" s="134"/>
      <c r="F67" s="127" t="s">
        <v>84</v>
      </c>
      <c r="G67" s="255">
        <v>384</v>
      </c>
      <c r="H67" s="128">
        <v>72</v>
      </c>
      <c r="I67" s="128"/>
      <c r="J67" s="128"/>
      <c r="K67" s="128"/>
      <c r="L67" s="128"/>
      <c r="M67" s="128"/>
      <c r="N67" s="128"/>
      <c r="O67" s="354">
        <f>SUM(P67:P72)</f>
        <v>384</v>
      </c>
      <c r="P67" s="9">
        <f t="shared" si="4"/>
        <v>72</v>
      </c>
      <c r="Q67" s="3"/>
      <c r="R67" s="2">
        <f>O67-Q67</f>
        <v>384</v>
      </c>
      <c r="S67" s="167">
        <f>R67/O67</f>
        <v>1</v>
      </c>
      <c r="T67" s="3"/>
      <c r="U67" s="3"/>
      <c r="V67" s="3"/>
      <c r="W67" s="3"/>
      <c r="X67" s="3"/>
      <c r="Y67" s="3"/>
      <c r="Z67" s="3"/>
      <c r="AA67" s="3"/>
      <c r="AB67" s="3"/>
      <c r="AC67" s="171"/>
      <c r="AD67" s="3"/>
      <c r="AE67" s="3"/>
      <c r="AF67" s="3"/>
      <c r="AG67" s="184">
        <f>O67-AF67</f>
        <v>384</v>
      </c>
      <c r="AH67" s="185">
        <f>AG67/O67</f>
        <v>1</v>
      </c>
      <c r="AI67" s="3" t="s">
        <v>122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36.75" customHeight="1" x14ac:dyDescent="0.3">
      <c r="A68" s="201"/>
      <c r="B68" s="327"/>
      <c r="C68" s="329"/>
      <c r="D68" s="252"/>
      <c r="E68" s="133"/>
      <c r="F68" s="129" t="s">
        <v>85</v>
      </c>
      <c r="G68" s="256"/>
      <c r="H68" s="130"/>
      <c r="I68" s="130">
        <v>72</v>
      </c>
      <c r="J68" s="130"/>
      <c r="K68" s="130"/>
      <c r="L68" s="130"/>
      <c r="M68" s="130"/>
      <c r="N68" s="130"/>
      <c r="O68" s="355"/>
      <c r="P68" s="9">
        <f t="shared" si="4"/>
        <v>72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171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32.25" customHeight="1" x14ac:dyDescent="0.3">
      <c r="A69" s="201"/>
      <c r="B69" s="327"/>
      <c r="C69" s="329"/>
      <c r="D69" s="252"/>
      <c r="E69" s="133"/>
      <c r="F69" s="129" t="s">
        <v>86</v>
      </c>
      <c r="G69" s="256"/>
      <c r="H69" s="130"/>
      <c r="I69" s="130"/>
      <c r="J69" s="130">
        <v>72</v>
      </c>
      <c r="K69" s="130"/>
      <c r="L69" s="130"/>
      <c r="M69" s="130"/>
      <c r="N69" s="130"/>
      <c r="O69" s="355"/>
      <c r="P69" s="9">
        <f t="shared" si="4"/>
        <v>72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71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30" customHeight="1" x14ac:dyDescent="0.3">
      <c r="A70" s="201"/>
      <c r="B70" s="327"/>
      <c r="C70" s="329"/>
      <c r="D70" s="252"/>
      <c r="E70" s="133"/>
      <c r="F70" s="129" t="s">
        <v>87</v>
      </c>
      <c r="G70" s="256"/>
      <c r="H70" s="130"/>
      <c r="I70" s="130"/>
      <c r="J70" s="130"/>
      <c r="K70" s="130">
        <v>72</v>
      </c>
      <c r="L70" s="130"/>
      <c r="M70" s="130"/>
      <c r="N70" s="130"/>
      <c r="O70" s="355"/>
      <c r="P70" s="9">
        <f t="shared" si="4"/>
        <v>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171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31.5" customHeight="1" x14ac:dyDescent="0.3">
      <c r="A71" s="201"/>
      <c r="B71" s="327"/>
      <c r="C71" s="329"/>
      <c r="D71" s="252"/>
      <c r="E71" s="133"/>
      <c r="F71" s="129" t="s">
        <v>88</v>
      </c>
      <c r="G71" s="256"/>
      <c r="H71" s="130"/>
      <c r="I71" s="130"/>
      <c r="J71" s="130"/>
      <c r="K71" s="130"/>
      <c r="L71" s="130">
        <v>72</v>
      </c>
      <c r="M71" s="130"/>
      <c r="N71" s="130"/>
      <c r="O71" s="355"/>
      <c r="P71" s="9">
        <f t="shared" si="4"/>
        <v>72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171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40.5" customHeight="1" x14ac:dyDescent="0.3">
      <c r="A72" s="201"/>
      <c r="B72" s="327"/>
      <c r="C72" s="329"/>
      <c r="D72" s="252"/>
      <c r="E72" s="133"/>
      <c r="F72" s="129" t="s">
        <v>89</v>
      </c>
      <c r="G72" s="256"/>
      <c r="H72" s="130"/>
      <c r="I72" s="130"/>
      <c r="J72" s="130"/>
      <c r="K72" s="130"/>
      <c r="L72" s="130"/>
      <c r="M72" s="26">
        <v>24</v>
      </c>
      <c r="N72" s="130"/>
      <c r="O72" s="355"/>
      <c r="P72" s="9">
        <f t="shared" si="4"/>
        <v>24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171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20.25" customHeight="1" thickBot="1" x14ac:dyDescent="0.35">
      <c r="A73" s="201"/>
      <c r="B73" s="327"/>
      <c r="C73" s="329"/>
      <c r="D73" s="305"/>
      <c r="E73" s="306"/>
      <c r="F73" s="306"/>
      <c r="G73" s="306"/>
      <c r="H73" s="135">
        <f>SUM(H67:H72)</f>
        <v>72</v>
      </c>
      <c r="I73" s="135">
        <f>SUM(I67:I72)</f>
        <v>72</v>
      </c>
      <c r="J73" s="135">
        <f t="shared" ref="J73" si="76">SUM(J69:J72)</f>
        <v>72</v>
      </c>
      <c r="K73" s="135">
        <f t="shared" ref="K73" si="77">SUM(K69:K72)</f>
        <v>72</v>
      </c>
      <c r="L73" s="135">
        <f t="shared" ref="L73" si="78">SUM(L69:L72)</f>
        <v>72</v>
      </c>
      <c r="M73" s="135">
        <f t="shared" ref="M73" si="79">SUM(M69:M72)</f>
        <v>24</v>
      </c>
      <c r="N73" s="135">
        <f t="shared" ref="N73" si="80">SUM(N69:N72)</f>
        <v>0</v>
      </c>
      <c r="O73" s="136"/>
      <c r="P73" s="9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80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20.25" customHeight="1" x14ac:dyDescent="0.3">
      <c r="A74" s="201"/>
      <c r="B74" s="327"/>
      <c r="C74" s="329"/>
      <c r="D74" s="325" t="s">
        <v>16</v>
      </c>
      <c r="E74" s="146"/>
      <c r="F74" s="147" t="s">
        <v>90</v>
      </c>
      <c r="G74" s="315">
        <v>48</v>
      </c>
      <c r="H74" s="148"/>
      <c r="I74" s="148"/>
      <c r="J74" s="148"/>
      <c r="K74" s="148"/>
      <c r="L74" s="148"/>
      <c r="M74" s="148"/>
      <c r="N74" s="148">
        <v>12</v>
      </c>
      <c r="O74" s="346">
        <f>SUM(P74:P77)</f>
        <v>48</v>
      </c>
      <c r="P74" s="9">
        <f>SUM(H74:N74)</f>
        <v>12</v>
      </c>
      <c r="Q74" s="3"/>
      <c r="R74" s="2">
        <f>O74-Q74</f>
        <v>48</v>
      </c>
      <c r="S74" s="167">
        <f>R74/O74</f>
        <v>1</v>
      </c>
      <c r="T74" s="3"/>
      <c r="U74" s="3"/>
      <c r="V74" s="3"/>
      <c r="W74" s="3"/>
      <c r="X74" s="3"/>
      <c r="Y74" s="3"/>
      <c r="Z74" s="3"/>
      <c r="AA74" s="3"/>
      <c r="AB74" s="3"/>
      <c r="AC74" s="171"/>
      <c r="AD74" s="3"/>
      <c r="AE74" s="3"/>
      <c r="AF74" s="3"/>
      <c r="AG74" s="184">
        <f>O74-AF74</f>
        <v>48</v>
      </c>
      <c r="AH74" s="185">
        <f>AG74/O74</f>
        <v>1</v>
      </c>
      <c r="AI74" s="3" t="s">
        <v>116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22.5" customHeight="1" x14ac:dyDescent="0.3">
      <c r="A75" s="201"/>
      <c r="B75" s="327"/>
      <c r="C75" s="329"/>
      <c r="D75" s="258"/>
      <c r="E75" s="145"/>
      <c r="F75" s="143" t="s">
        <v>91</v>
      </c>
      <c r="G75" s="315"/>
      <c r="H75" s="117"/>
      <c r="I75" s="117"/>
      <c r="J75" s="117"/>
      <c r="K75" s="117"/>
      <c r="L75" s="117"/>
      <c r="M75" s="117"/>
      <c r="N75" s="117">
        <v>12</v>
      </c>
      <c r="O75" s="346"/>
      <c r="P75" s="9">
        <f t="shared" ref="P75:P77" si="81">SUM(H75:N75)</f>
        <v>12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171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22.5" customHeight="1" x14ac:dyDescent="0.3">
      <c r="A76" s="201"/>
      <c r="B76" s="327"/>
      <c r="C76" s="329"/>
      <c r="D76" s="258"/>
      <c r="E76" s="145"/>
      <c r="F76" s="143" t="s">
        <v>92</v>
      </c>
      <c r="G76" s="315"/>
      <c r="H76" s="117"/>
      <c r="I76" s="117"/>
      <c r="J76" s="117"/>
      <c r="K76" s="117"/>
      <c r="L76" s="117"/>
      <c r="M76" s="117"/>
      <c r="N76" s="117">
        <v>12</v>
      </c>
      <c r="O76" s="346"/>
      <c r="P76" s="9">
        <f t="shared" si="81"/>
        <v>12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171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21" customHeight="1" thickBot="1" x14ac:dyDescent="0.35">
      <c r="A77" s="201"/>
      <c r="B77" s="327"/>
      <c r="C77" s="329"/>
      <c r="D77" s="261"/>
      <c r="E77" s="145"/>
      <c r="F77" s="144" t="s">
        <v>93</v>
      </c>
      <c r="G77" s="316"/>
      <c r="H77" s="118"/>
      <c r="I77" s="118"/>
      <c r="J77" s="118"/>
      <c r="K77" s="118"/>
      <c r="L77" s="118"/>
      <c r="M77" s="118"/>
      <c r="N77" s="118">
        <v>12</v>
      </c>
      <c r="O77" s="347"/>
      <c r="P77" s="9">
        <f t="shared" si="81"/>
        <v>12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71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20.25" customHeight="1" thickBot="1" x14ac:dyDescent="0.35">
      <c r="A78" s="201"/>
      <c r="B78" s="327"/>
      <c r="C78" s="329"/>
      <c r="D78" s="307"/>
      <c r="E78" s="308"/>
      <c r="F78" s="309"/>
      <c r="G78" s="310"/>
      <c r="H78" s="112">
        <f>SUM(H74:H77)</f>
        <v>0</v>
      </c>
      <c r="I78" s="112">
        <f t="shared" ref="I78:N78" si="82">SUM(I74:I77)</f>
        <v>0</v>
      </c>
      <c r="J78" s="112">
        <f t="shared" si="82"/>
        <v>0</v>
      </c>
      <c r="K78" s="112">
        <f t="shared" si="82"/>
        <v>0</v>
      </c>
      <c r="L78" s="112">
        <f t="shared" si="82"/>
        <v>0</v>
      </c>
      <c r="M78" s="112">
        <f t="shared" si="82"/>
        <v>0</v>
      </c>
      <c r="N78" s="112">
        <f t="shared" si="82"/>
        <v>48</v>
      </c>
      <c r="O78" s="113"/>
      <c r="P78" s="9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80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30" customHeight="1" x14ac:dyDescent="0.3">
      <c r="A79" s="201"/>
      <c r="B79" s="327"/>
      <c r="C79" s="329"/>
      <c r="D79" s="323" t="s">
        <v>50</v>
      </c>
      <c r="E79" s="157"/>
      <c r="F79" s="158" t="s">
        <v>94</v>
      </c>
      <c r="G79" s="317">
        <v>48</v>
      </c>
      <c r="H79" s="159">
        <v>12</v>
      </c>
      <c r="I79" s="159"/>
      <c r="J79" s="159"/>
      <c r="K79" s="159"/>
      <c r="L79" s="159"/>
      <c r="M79" s="159"/>
      <c r="N79" s="159"/>
      <c r="O79" s="350">
        <f>SUM(P79:P82)</f>
        <v>48</v>
      </c>
      <c r="P79" s="9">
        <f>SUM(H79:N79)</f>
        <v>12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171"/>
      <c r="AD79" s="3"/>
      <c r="AE79" s="3"/>
      <c r="AF79" s="3"/>
      <c r="AG79" s="184">
        <f>O79-AF79</f>
        <v>48</v>
      </c>
      <c r="AH79" s="185">
        <f>AG79/O79</f>
        <v>1</v>
      </c>
      <c r="AI79" s="3" t="s">
        <v>123</v>
      </c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30.75" customHeight="1" x14ac:dyDescent="0.3">
      <c r="A80" s="201"/>
      <c r="B80" s="327"/>
      <c r="C80" s="329"/>
      <c r="D80" s="324"/>
      <c r="E80" s="154"/>
      <c r="F80" s="155" t="s">
        <v>95</v>
      </c>
      <c r="G80" s="318"/>
      <c r="H80" s="156">
        <v>12</v>
      </c>
      <c r="I80" s="156"/>
      <c r="J80" s="156"/>
      <c r="K80" s="156"/>
      <c r="L80" s="156"/>
      <c r="M80" s="156"/>
      <c r="N80" s="156"/>
      <c r="O80" s="351"/>
      <c r="P80" s="9">
        <f t="shared" ref="P80:P82" si="83">SUM(H80:N80)</f>
        <v>12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171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28.5" customHeight="1" x14ac:dyDescent="0.3">
      <c r="A81" s="201"/>
      <c r="B81" s="327"/>
      <c r="C81" s="329"/>
      <c r="D81" s="324"/>
      <c r="E81" s="154"/>
      <c r="F81" s="155" t="s">
        <v>96</v>
      </c>
      <c r="G81" s="318"/>
      <c r="H81" s="156">
        <v>12</v>
      </c>
      <c r="I81" s="156"/>
      <c r="J81" s="156"/>
      <c r="K81" s="156"/>
      <c r="L81" s="156"/>
      <c r="M81" s="156"/>
      <c r="N81" s="156"/>
      <c r="O81" s="351"/>
      <c r="P81" s="9">
        <f t="shared" si="83"/>
        <v>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171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29.25" customHeight="1" x14ac:dyDescent="0.3">
      <c r="A82" s="201"/>
      <c r="B82" s="327"/>
      <c r="C82" s="329"/>
      <c r="D82" s="324"/>
      <c r="E82" s="154"/>
      <c r="F82" s="155" t="s">
        <v>97</v>
      </c>
      <c r="G82" s="318"/>
      <c r="H82" s="156">
        <v>12</v>
      </c>
      <c r="I82" s="156"/>
      <c r="J82" s="156"/>
      <c r="K82" s="156"/>
      <c r="L82" s="156"/>
      <c r="M82" s="156"/>
      <c r="N82" s="156"/>
      <c r="O82" s="351"/>
      <c r="P82" s="9">
        <f t="shared" si="83"/>
        <v>12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171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20.25" customHeight="1" thickBot="1" x14ac:dyDescent="0.35">
      <c r="A83" s="201"/>
      <c r="B83" s="327"/>
      <c r="C83" s="329"/>
      <c r="D83" s="311"/>
      <c r="E83" s="312"/>
      <c r="F83" s="312"/>
      <c r="G83" s="312"/>
      <c r="H83" s="160">
        <f>SUM(H79:H82)</f>
        <v>48</v>
      </c>
      <c r="I83" s="160">
        <f t="shared" ref="I83" si="84">SUM(I79:I82)</f>
        <v>0</v>
      </c>
      <c r="J83" s="160">
        <f t="shared" ref="J83" si="85">SUM(J79:J82)</f>
        <v>0</v>
      </c>
      <c r="K83" s="160">
        <f t="shared" ref="K83" si="86">SUM(K79:K82)</f>
        <v>0</v>
      </c>
      <c r="L83" s="160">
        <f t="shared" ref="L83" si="87">SUM(L79:L82)</f>
        <v>0</v>
      </c>
      <c r="M83" s="160">
        <f t="shared" ref="M83" si="88">SUM(M79:M82)</f>
        <v>0</v>
      </c>
      <c r="N83" s="160">
        <f t="shared" ref="N83" si="89">SUM(N79:N82)</f>
        <v>0</v>
      </c>
      <c r="O83" s="161"/>
      <c r="P83" s="9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80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21.75" customHeight="1" x14ac:dyDescent="0.3">
      <c r="A84" s="201"/>
      <c r="B84" s="327"/>
      <c r="C84" s="330"/>
      <c r="D84" s="321" t="s">
        <v>51</v>
      </c>
      <c r="E84" s="125"/>
      <c r="F84" s="138" t="s">
        <v>98</v>
      </c>
      <c r="G84" s="319">
        <v>48</v>
      </c>
      <c r="H84" s="126"/>
      <c r="I84" s="126">
        <v>12</v>
      </c>
      <c r="J84" s="126"/>
      <c r="K84" s="126"/>
      <c r="L84" s="126"/>
      <c r="M84" s="126"/>
      <c r="N84" s="126"/>
      <c r="O84" s="348">
        <f>SUM(P84:P87)</f>
        <v>48</v>
      </c>
      <c r="P84" s="9">
        <f>SUM(H84:N84)</f>
        <v>12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171"/>
      <c r="AD84" s="3"/>
      <c r="AE84" s="3"/>
      <c r="AF84" s="3"/>
      <c r="AG84" s="184">
        <f>O84-AF84</f>
        <v>48</v>
      </c>
      <c r="AH84" s="185">
        <f>AG84/O84</f>
        <v>1</v>
      </c>
      <c r="AI84" s="3" t="s">
        <v>124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21.75" customHeight="1" x14ac:dyDescent="0.3">
      <c r="A85" s="201"/>
      <c r="B85" s="327"/>
      <c r="C85" s="330"/>
      <c r="D85" s="322"/>
      <c r="E85" s="123"/>
      <c r="F85" s="119" t="s">
        <v>99</v>
      </c>
      <c r="G85" s="320"/>
      <c r="H85" s="124"/>
      <c r="I85" s="124">
        <v>12</v>
      </c>
      <c r="J85" s="124"/>
      <c r="K85" s="124"/>
      <c r="L85" s="124"/>
      <c r="M85" s="124"/>
      <c r="N85" s="124"/>
      <c r="O85" s="349"/>
      <c r="P85" s="9">
        <f t="shared" ref="P85:P87" si="90">SUM(H85:N85)</f>
        <v>12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71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33.75" customHeight="1" x14ac:dyDescent="0.3">
      <c r="A86" s="201"/>
      <c r="B86" s="327"/>
      <c r="C86" s="330"/>
      <c r="D86" s="322"/>
      <c r="E86" s="123"/>
      <c r="F86" s="119" t="s">
        <v>100</v>
      </c>
      <c r="G86" s="320"/>
      <c r="H86" s="124"/>
      <c r="I86" s="124">
        <v>12</v>
      </c>
      <c r="J86" s="124"/>
      <c r="K86" s="124"/>
      <c r="L86" s="124"/>
      <c r="M86" s="124"/>
      <c r="N86" s="124"/>
      <c r="O86" s="349"/>
      <c r="P86" s="9">
        <f t="shared" si="90"/>
        <v>12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171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56.25" customHeight="1" thickBot="1" x14ac:dyDescent="0.35">
      <c r="A87" s="202"/>
      <c r="B87" s="327"/>
      <c r="C87" s="330"/>
      <c r="D87" s="322"/>
      <c r="E87" s="123"/>
      <c r="F87" s="119" t="s">
        <v>101</v>
      </c>
      <c r="G87" s="320"/>
      <c r="H87" s="124"/>
      <c r="I87" s="124">
        <v>12</v>
      </c>
      <c r="J87" s="124"/>
      <c r="K87" s="124"/>
      <c r="L87" s="124"/>
      <c r="M87" s="124"/>
      <c r="N87" s="124"/>
      <c r="O87" s="349"/>
      <c r="P87" s="9">
        <f t="shared" si="90"/>
        <v>12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171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20.25" customHeight="1" thickBot="1" x14ac:dyDescent="0.35">
      <c r="A88" s="8"/>
      <c r="B88" s="327"/>
      <c r="C88" s="330"/>
      <c r="D88" s="313"/>
      <c r="E88" s="314"/>
      <c r="F88" s="314"/>
      <c r="G88" s="314"/>
      <c r="H88" s="162">
        <f>SUM(H84:H87)</f>
        <v>0</v>
      </c>
      <c r="I88" s="162">
        <f t="shared" ref="I88" si="91">SUM(I84:I87)</f>
        <v>48</v>
      </c>
      <c r="J88" s="162">
        <f t="shared" ref="J88" si="92">SUM(J84:J87)</f>
        <v>0</v>
      </c>
      <c r="K88" s="162">
        <f t="shared" ref="K88" si="93">SUM(K84:K87)</f>
        <v>0</v>
      </c>
      <c r="L88" s="162">
        <f t="shared" ref="L88" si="94">SUM(L84:L87)</f>
        <v>0</v>
      </c>
      <c r="M88" s="162">
        <f t="shared" ref="M88" si="95">SUM(M84:M87)</f>
        <v>0</v>
      </c>
      <c r="N88" s="162">
        <f t="shared" ref="N88" si="96">SUM(N84:N87)</f>
        <v>0</v>
      </c>
      <c r="O88" s="139"/>
      <c r="P88" s="9"/>
      <c r="Q88" s="12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80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43.5" customHeight="1" x14ac:dyDescent="0.3">
      <c r="A89" s="8"/>
      <c r="B89" s="327"/>
      <c r="C89" s="330"/>
      <c r="D89" s="122" t="s">
        <v>17</v>
      </c>
      <c r="E89" s="137"/>
      <c r="F89" s="43" t="s">
        <v>107</v>
      </c>
      <c r="G89" s="44">
        <v>48</v>
      </c>
      <c r="H89" s="44">
        <v>48</v>
      </c>
      <c r="I89" s="44"/>
      <c r="J89" s="44"/>
      <c r="K89" s="44"/>
      <c r="L89" s="44"/>
      <c r="M89" s="44"/>
      <c r="N89" s="44"/>
      <c r="O89" s="163">
        <f>SUM(P89:P89)</f>
        <v>48</v>
      </c>
      <c r="P89" s="9">
        <f>SUM(H89:N89)</f>
        <v>48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171"/>
      <c r="AD89" s="3"/>
      <c r="AE89" s="3"/>
      <c r="AF89" s="3"/>
      <c r="AG89" s="184">
        <f>O89-AF89</f>
        <v>48</v>
      </c>
      <c r="AH89" s="185">
        <f>AG89/O89</f>
        <v>1</v>
      </c>
      <c r="AI89" s="3" t="s">
        <v>112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20.25" customHeight="1" thickBot="1" x14ac:dyDescent="0.35">
      <c r="A90" s="8"/>
      <c r="B90" s="327"/>
      <c r="C90" s="330"/>
      <c r="D90" s="196"/>
      <c r="E90" s="304"/>
      <c r="F90" s="304"/>
      <c r="G90" s="304"/>
      <c r="H90" s="140">
        <f t="shared" ref="H90:N90" si="97">SUM(H89:H89)</f>
        <v>48</v>
      </c>
      <c r="I90" s="140">
        <f t="shared" si="97"/>
        <v>0</v>
      </c>
      <c r="J90" s="140">
        <f t="shared" si="97"/>
        <v>0</v>
      </c>
      <c r="K90" s="140">
        <f t="shared" si="97"/>
        <v>0</v>
      </c>
      <c r="L90" s="140">
        <f t="shared" si="97"/>
        <v>0</v>
      </c>
      <c r="M90" s="140">
        <f t="shared" si="97"/>
        <v>0</v>
      </c>
      <c r="N90" s="140">
        <f t="shared" si="97"/>
        <v>0</v>
      </c>
      <c r="O90" s="141"/>
      <c r="P90" s="9"/>
      <c r="Q90" s="120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80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27" customHeight="1" thickBot="1" x14ac:dyDescent="0.35">
      <c r="H91" s="164">
        <f t="shared" ref="H91:N91" si="98">SUM(H6+H11+H16+H21+H26+H31+H36+H41+H46+H51+H56+H61+H66+H73+H78+H83+H88+H90)</f>
        <v>480</v>
      </c>
      <c r="I91" s="164">
        <f t="shared" si="98"/>
        <v>432</v>
      </c>
      <c r="J91" s="164">
        <f t="shared" si="98"/>
        <v>432</v>
      </c>
      <c r="K91" s="164">
        <f t="shared" si="98"/>
        <v>432</v>
      </c>
      <c r="L91" s="164">
        <f t="shared" si="98"/>
        <v>432</v>
      </c>
      <c r="M91" s="164">
        <f t="shared" si="98"/>
        <v>432</v>
      </c>
      <c r="N91" s="164">
        <f t="shared" si="98"/>
        <v>480</v>
      </c>
      <c r="O91" s="165">
        <f>SUM(H91:N91)</f>
        <v>3120</v>
      </c>
      <c r="Q91" s="121"/>
    </row>
    <row r="93" spans="1:45" ht="15.6" x14ac:dyDescent="0.3">
      <c r="H93" s="166">
        <f t="shared" ref="H93:N93" si="99">IF(H91=0,"SIN HORAS",432-H91)</f>
        <v>-48</v>
      </c>
      <c r="I93" s="166">
        <f t="shared" si="99"/>
        <v>0</v>
      </c>
      <c r="J93" s="166">
        <f t="shared" si="99"/>
        <v>0</v>
      </c>
      <c r="K93" s="166">
        <f t="shared" si="99"/>
        <v>0</v>
      </c>
      <c r="L93" s="166">
        <f t="shared" si="99"/>
        <v>0</v>
      </c>
      <c r="M93" s="166">
        <f t="shared" si="99"/>
        <v>0</v>
      </c>
      <c r="N93" s="166">
        <f t="shared" si="99"/>
        <v>-48</v>
      </c>
    </row>
    <row r="97" spans="8:14" x14ac:dyDescent="0.3">
      <c r="H97" s="303" t="s">
        <v>104</v>
      </c>
      <c r="I97" s="303"/>
      <c r="J97" s="303"/>
    </row>
    <row r="99" spans="8:14" x14ac:dyDescent="0.3">
      <c r="I99" s="303" t="s">
        <v>105</v>
      </c>
      <c r="J99" s="303"/>
      <c r="K99" s="303"/>
      <c r="L99" s="303"/>
    </row>
    <row r="101" spans="8:14" x14ac:dyDescent="0.3">
      <c r="K101" s="303" t="s">
        <v>106</v>
      </c>
      <c r="L101" s="303"/>
      <c r="M101" s="303"/>
      <c r="N101" s="303"/>
    </row>
  </sheetData>
  <autoFilter ref="A1:AS91" xr:uid="{44B9DB88-0080-4900-9B58-5C638DC6AAB3}"/>
  <mergeCells count="75">
    <mergeCell ref="O74:O77"/>
    <mergeCell ref="O84:O87"/>
    <mergeCell ref="O79:O82"/>
    <mergeCell ref="O62:O65"/>
    <mergeCell ref="O67:O72"/>
    <mergeCell ref="B2:B90"/>
    <mergeCell ref="C2:C90"/>
    <mergeCell ref="H97:J97"/>
    <mergeCell ref="I99:L99"/>
    <mergeCell ref="D6:G6"/>
    <mergeCell ref="D11:G11"/>
    <mergeCell ref="D16:G16"/>
    <mergeCell ref="D21:G21"/>
    <mergeCell ref="D26:G26"/>
    <mergeCell ref="D31:G31"/>
    <mergeCell ref="K101:N101"/>
    <mergeCell ref="D90:G90"/>
    <mergeCell ref="D73:G73"/>
    <mergeCell ref="D78:G78"/>
    <mergeCell ref="D83:G83"/>
    <mergeCell ref="D88:G88"/>
    <mergeCell ref="G74:G77"/>
    <mergeCell ref="G79:G82"/>
    <mergeCell ref="G84:G87"/>
    <mergeCell ref="D84:D87"/>
    <mergeCell ref="D79:D82"/>
    <mergeCell ref="D74:D77"/>
    <mergeCell ref="D36:G36"/>
    <mergeCell ref="D41:G41"/>
    <mergeCell ref="O32:O35"/>
    <mergeCell ref="O37:O40"/>
    <mergeCell ref="O42:O45"/>
    <mergeCell ref="D42:D45"/>
    <mergeCell ref="G42:G45"/>
    <mergeCell ref="D32:D35"/>
    <mergeCell ref="O47:O50"/>
    <mergeCell ref="O52:O55"/>
    <mergeCell ref="O57:O60"/>
    <mergeCell ref="O2:O5"/>
    <mergeCell ref="O7:O10"/>
    <mergeCell ref="O12:O15"/>
    <mergeCell ref="O17:O20"/>
    <mergeCell ref="O22:O25"/>
    <mergeCell ref="O27:O30"/>
    <mergeCell ref="D56:G56"/>
    <mergeCell ref="D67:D72"/>
    <mergeCell ref="D62:D65"/>
    <mergeCell ref="G62:G65"/>
    <mergeCell ref="G67:G72"/>
    <mergeCell ref="D57:D60"/>
    <mergeCell ref="G57:G60"/>
    <mergeCell ref="D61:G61"/>
    <mergeCell ref="D66:G66"/>
    <mergeCell ref="G47:G50"/>
    <mergeCell ref="G52:G55"/>
    <mergeCell ref="D46:G46"/>
    <mergeCell ref="D51:G51"/>
    <mergeCell ref="D47:D50"/>
    <mergeCell ref="D52:D55"/>
    <mergeCell ref="D12:D15"/>
    <mergeCell ref="G12:G15"/>
    <mergeCell ref="D17:D20"/>
    <mergeCell ref="G17:G20"/>
    <mergeCell ref="A2:A87"/>
    <mergeCell ref="D2:D5"/>
    <mergeCell ref="G2:G5"/>
    <mergeCell ref="D22:D25"/>
    <mergeCell ref="G22:G25"/>
    <mergeCell ref="D7:D10"/>
    <mergeCell ref="G7:G10"/>
    <mergeCell ref="G27:G30"/>
    <mergeCell ref="G32:G35"/>
    <mergeCell ref="D37:D40"/>
    <mergeCell ref="G37:G40"/>
    <mergeCell ref="D27:D30"/>
  </mergeCells>
  <conditionalFormatting sqref="H93:N93">
    <cfRule type="cellIs" dxfId="0" priority="1" operator="lessThan">
      <formula>432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Villanueva Villareal</dc:creator>
  <cp:lastModifiedBy>Wilber Nuñez Herrera</cp:lastModifiedBy>
  <dcterms:created xsi:type="dcterms:W3CDTF">2024-09-18T15:54:29Z</dcterms:created>
  <dcterms:modified xsi:type="dcterms:W3CDTF">2025-10-30T21:31:56Z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2024-09-18T15:57:23Z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5232cc53-038c-49d7-a143-740bb67d0216</vt:lpwstr>
  </property>
  <property fmtid="{D5CDD505-2E9C-101B-9397-08002B2CF9AE}" pid="8" name="MSIP_Label_fc111285-cafa-4fc9-8a9a-bd902089b24f_ContentBits">
    <vt:lpwstr>0</vt:lpwstr>
  </property>
</Properties>
</file>