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zhengjia.li/Desktop/"/>
    </mc:Choice>
  </mc:AlternateContent>
  <xr:revisionPtr revIDLastSave="0" documentId="13_ncr:1_{3F941D0C-524C-FB43-85FF-2F93C58ECECC}" xr6:coauthVersionLast="47" xr6:coauthVersionMax="47" xr10:uidLastSave="{00000000-0000-0000-0000-000000000000}"/>
  <bookViews>
    <workbookView xWindow="0" yWindow="500" windowWidth="28800" windowHeight="16180" activeTab="4" xr2:uid="{00000000-000D-0000-FFFF-FFFF00000000}"/>
  </bookViews>
  <sheets>
    <sheet name="cleaned data yesterday" sheetId="2" r:id="rId1"/>
    <sheet name="cleaned data today" sheetId="1" r:id="rId2"/>
    <sheet name="region and city" sheetId="5" r:id="rId3"/>
    <sheet name="package type" sheetId="6" r:id="rId4"/>
    <sheet name="city and type cross tab" sheetId="3" r:id="rId5"/>
  </sheets>
  <definedNames>
    <definedName name="_xlnm._FilterDatabase" localSheetId="1" hidden="1">'cleaned data today'!$A$1:$O$1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N54" i="2"/>
  <c r="M54" i="2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N22" i="2"/>
  <c r="M22" i="2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M29" i="1"/>
  <c r="N29" i="1" s="1"/>
  <c r="M2" i="1"/>
  <c r="M30" i="1"/>
  <c r="N30" i="1" s="1"/>
  <c r="M31" i="1"/>
  <c r="N31" i="1" s="1"/>
  <c r="M3" i="1"/>
  <c r="N3" i="1" s="1"/>
  <c r="M4" i="1"/>
  <c r="M32" i="1"/>
  <c r="M5" i="1"/>
  <c r="N5" i="1" s="1"/>
  <c r="M6" i="1"/>
  <c r="M33" i="1"/>
  <c r="M34" i="1"/>
  <c r="M35" i="1"/>
  <c r="N35" i="1" s="1"/>
  <c r="M7" i="1"/>
  <c r="M36" i="1"/>
  <c r="N36" i="1" s="1"/>
  <c r="M37" i="1"/>
  <c r="N37" i="1" s="1"/>
  <c r="M38" i="1"/>
  <c r="N38" i="1" s="1"/>
  <c r="M39" i="1"/>
  <c r="N39" i="1" s="1"/>
  <c r="M40" i="1"/>
  <c r="N40" i="1" s="1"/>
  <c r="M8" i="1"/>
  <c r="N8" i="1" s="1"/>
  <c r="M9" i="1"/>
  <c r="N9" i="1" s="1"/>
  <c r="M41" i="1"/>
  <c r="N41" i="1" s="1"/>
  <c r="M10" i="1"/>
  <c r="N10" i="1" s="1"/>
  <c r="M11" i="1"/>
  <c r="N11" i="1" s="1"/>
  <c r="M12" i="1"/>
  <c r="M42" i="1"/>
  <c r="M43" i="1"/>
  <c r="N43" i="1" s="1"/>
  <c r="M13" i="1"/>
  <c r="N13" i="1" s="1"/>
  <c r="M14" i="1"/>
  <c r="N14" i="1" s="1"/>
  <c r="M15" i="1"/>
  <c r="N15" i="1" s="1"/>
  <c r="M44" i="1"/>
  <c r="N44" i="1" s="1"/>
  <c r="M16" i="1"/>
  <c r="M17" i="1"/>
  <c r="M18" i="1"/>
  <c r="M45" i="1"/>
  <c r="N45" i="1" s="1"/>
  <c r="M19" i="1"/>
  <c r="N19" i="1" s="1"/>
  <c r="M46" i="1"/>
  <c r="N46" i="1" s="1"/>
  <c r="M47" i="1"/>
  <c r="N47" i="1" s="1"/>
  <c r="M20" i="1"/>
  <c r="N20" i="1" s="1"/>
  <c r="M48" i="1"/>
  <c r="M49" i="1"/>
  <c r="M21" i="1"/>
  <c r="N21" i="1" s="1"/>
  <c r="M22" i="1"/>
  <c r="N22" i="1" s="1"/>
  <c r="M50" i="1"/>
  <c r="M51" i="1"/>
  <c r="N51" i="1" s="1"/>
  <c r="M52" i="1"/>
  <c r="M23" i="1"/>
  <c r="N23" i="1" s="1"/>
  <c r="M24" i="1"/>
  <c r="M25" i="1"/>
  <c r="M26" i="1"/>
  <c r="M27" i="1"/>
  <c r="N27" i="1" s="1"/>
  <c r="M28" i="1"/>
  <c r="N4" i="1" l="1"/>
  <c r="N52" i="1"/>
  <c r="N28" i="1"/>
  <c r="N50" i="1"/>
  <c r="N34" i="1"/>
  <c r="N33" i="1"/>
  <c r="N26" i="1"/>
  <c r="N18" i="1"/>
  <c r="N42" i="1"/>
  <c r="N6" i="1"/>
  <c r="N25" i="1"/>
  <c r="N49" i="1"/>
  <c r="N17" i="1"/>
  <c r="N12" i="1"/>
  <c r="N24" i="1"/>
  <c r="N48" i="1"/>
  <c r="N16" i="1"/>
  <c r="N32" i="1"/>
  <c r="N7" i="1"/>
  <c r="N2" i="1"/>
</calcChain>
</file>

<file path=xl/sharedStrings.xml><?xml version="1.0" encoding="utf-8"?>
<sst xmlns="http://schemas.openxmlformats.org/spreadsheetml/2006/main" count="1008" uniqueCount="349">
  <si>
    <t>Region</t>
  </si>
  <si>
    <t>City</t>
  </si>
  <si>
    <t>Merchant ID</t>
  </si>
  <si>
    <t>Merchant Name</t>
  </si>
  <si>
    <t>Package Type</t>
  </si>
  <si>
    <t>Lead Type</t>
  </si>
  <si>
    <t>Unit Price</t>
  </si>
  <si>
    <t>Quantity</t>
  </si>
  <si>
    <t>Total Price</t>
  </si>
  <si>
    <t>Planned Purchase Date</t>
  </si>
  <si>
    <t>Start Delivery Date</t>
  </si>
  <si>
    <t>Daily Volume</t>
  </si>
  <si>
    <t>East</t>
  </si>
  <si>
    <t>Central</t>
  </si>
  <si>
    <t>North</t>
  </si>
  <si>
    <t>South</t>
  </si>
  <si>
    <t>West</t>
  </si>
  <si>
    <t>Qingdao</t>
  </si>
  <si>
    <t>Jinan</t>
  </si>
  <si>
    <t>Wuhan</t>
  </si>
  <si>
    <t>Harbin</t>
  </si>
  <si>
    <t>Xiamen</t>
  </si>
  <si>
    <t>Shenzhen</t>
  </si>
  <si>
    <t>Shanghai</t>
  </si>
  <si>
    <t>Changsha</t>
  </si>
  <si>
    <t>Chengdu</t>
  </si>
  <si>
    <t>Shenyang</t>
  </si>
  <si>
    <t>Tianjin</t>
  </si>
  <si>
    <t>Nanjing</t>
  </si>
  <si>
    <t>M8484</t>
  </si>
  <si>
    <t>M8351</t>
  </si>
  <si>
    <t>M8349</t>
  </si>
  <si>
    <t>M4140</t>
  </si>
  <si>
    <t>M3954</t>
  </si>
  <si>
    <t>M9285</t>
  </si>
  <si>
    <t>M1154</t>
  </si>
  <si>
    <t>M3002</t>
  </si>
  <si>
    <t>M5867</t>
  </si>
  <si>
    <t>M8969</t>
  </si>
  <si>
    <t>M9659</t>
  </si>
  <si>
    <t>M6474</t>
  </si>
  <si>
    <t>M9122</t>
  </si>
  <si>
    <t>M4269</t>
  </si>
  <si>
    <t>M9319</t>
  </si>
  <si>
    <t>M3314</t>
  </si>
  <si>
    <t>M1181</t>
  </si>
  <si>
    <t>M4389</t>
  </si>
  <si>
    <t>M7844</t>
  </si>
  <si>
    <t>M1846</t>
  </si>
  <si>
    <t>M7785</t>
  </si>
  <si>
    <t>M3326</t>
  </si>
  <si>
    <t>M4942</t>
  </si>
  <si>
    <t>M9009</t>
  </si>
  <si>
    <t>M1220</t>
  </si>
  <si>
    <t>M1324</t>
  </si>
  <si>
    <t>M3657</t>
  </si>
  <si>
    <t>M6795</t>
  </si>
  <si>
    <t>M7587</t>
  </si>
  <si>
    <t>M3698</t>
  </si>
  <si>
    <t>M3796</t>
  </si>
  <si>
    <t>M4077</t>
  </si>
  <si>
    <t>M4122</t>
  </si>
  <si>
    <t>M2686</t>
  </si>
  <si>
    <t>M8507</t>
  </si>
  <si>
    <t>M7873</t>
  </si>
  <si>
    <t>M6806</t>
  </si>
  <si>
    <t>M6813</t>
  </si>
  <si>
    <t>M4346</t>
  </si>
  <si>
    <t>M3311</t>
  </si>
  <si>
    <t>M6801</t>
  </si>
  <si>
    <t>M2533</t>
  </si>
  <si>
    <t>M7293</t>
  </si>
  <si>
    <t>M6739</t>
  </si>
  <si>
    <t>M3628</t>
  </si>
  <si>
    <t>M3483</t>
  </si>
  <si>
    <t>M3887</t>
  </si>
  <si>
    <t>M8927</t>
  </si>
  <si>
    <t>M3406</t>
  </si>
  <si>
    <t>M8905</t>
  </si>
  <si>
    <t>M2662</t>
  </si>
  <si>
    <t>Merchant 484</t>
  </si>
  <si>
    <t>Merchant 351</t>
  </si>
  <si>
    <t>Merchant 349</t>
  </si>
  <si>
    <t>Merchant 140</t>
  </si>
  <si>
    <t>Merchant 954</t>
  </si>
  <si>
    <t>Merchant 285</t>
  </si>
  <si>
    <t>Merchant 154</t>
  </si>
  <si>
    <t>Merchant 002</t>
  </si>
  <si>
    <t>Merchant 867</t>
  </si>
  <si>
    <t>Merchant 969</t>
  </si>
  <si>
    <t>Merchant 659</t>
  </si>
  <si>
    <t>Merchant 474</t>
  </si>
  <si>
    <t>Merchant 122</t>
  </si>
  <si>
    <t>Merchant 269</t>
  </si>
  <si>
    <t>Merchant 319</t>
  </si>
  <si>
    <t>Merchant 314</t>
  </si>
  <si>
    <t>Merchant 181</t>
  </si>
  <si>
    <t>Merchant 389</t>
  </si>
  <si>
    <t>Merchant 844</t>
  </si>
  <si>
    <t>Merchant 846</t>
  </si>
  <si>
    <t>Merchant 785</t>
  </si>
  <si>
    <t>Merchant 326</t>
  </si>
  <si>
    <t>Merchant 942</t>
  </si>
  <si>
    <t>Merchant 009</t>
  </si>
  <si>
    <t>Merchant 220</t>
  </si>
  <si>
    <t>Merchant 324</t>
  </si>
  <si>
    <t>Merchant 657</t>
  </si>
  <si>
    <t>Merchant 795</t>
  </si>
  <si>
    <t>Merchant 587</t>
  </si>
  <si>
    <t>Merchant 698</t>
  </si>
  <si>
    <t>Merchant 796</t>
  </si>
  <si>
    <t>Merchant 077</t>
  </si>
  <si>
    <t>Merchant 686</t>
  </si>
  <si>
    <t>Merchant 507</t>
  </si>
  <si>
    <t>Merchant 873</t>
  </si>
  <si>
    <t>Merchant 806</t>
  </si>
  <si>
    <t>Merchant 813</t>
  </si>
  <si>
    <t>Merchant 346</t>
  </si>
  <si>
    <t>Merchant 311</t>
  </si>
  <si>
    <t>Merchant 801</t>
  </si>
  <si>
    <t>Merchant 533</t>
  </si>
  <si>
    <t>Merchant 293</t>
  </si>
  <si>
    <t>Merchant 739</t>
  </si>
  <si>
    <t>Merchant 628</t>
  </si>
  <si>
    <t>Merchant 483</t>
  </si>
  <si>
    <t>Merchant 887</t>
  </si>
  <si>
    <t>Merchant 927</t>
  </si>
  <si>
    <t>Merchant 406</t>
  </si>
  <si>
    <t>Merchant 905</t>
  </si>
  <si>
    <t>Merchant 662</t>
  </si>
  <si>
    <t>New Energy</t>
  </si>
  <si>
    <t>Luxury</t>
  </si>
  <si>
    <t>Customized</t>
  </si>
  <si>
    <t>Basic</t>
  </si>
  <si>
    <t>Standard</t>
  </si>
  <si>
    <t>Exclusive</t>
  </si>
  <si>
    <t>Shared</t>
  </si>
  <si>
    <t>Estimated Delivery Days</t>
  </si>
  <si>
    <t>Estimated Delivery Days</t>
    <phoneticPr fontId="2" type="noConversion"/>
  </si>
  <si>
    <t>Daily Budget</t>
  </si>
  <si>
    <t>Daily Budget</t>
    <phoneticPr fontId="2" type="noConversion"/>
  </si>
  <si>
    <t>Beijing</t>
  </si>
  <si>
    <t>Guangzhou</t>
  </si>
  <si>
    <t>Xi'an</t>
  </si>
  <si>
    <t>Hangzhou</t>
  </si>
  <si>
    <t>M5121</t>
  </si>
  <si>
    <t>Merchant 121</t>
  </si>
  <si>
    <t>M3109</t>
  </si>
  <si>
    <t>Merchant 109</t>
  </si>
  <si>
    <t>M7085</t>
  </si>
  <si>
    <t>Merchant 085</t>
  </si>
  <si>
    <t>M9312</t>
  </si>
  <si>
    <t>Merchant 312</t>
  </si>
  <si>
    <t>M6240</t>
  </si>
  <si>
    <t>Merchant 240</t>
  </si>
  <si>
    <t>M8131</t>
  </si>
  <si>
    <t>Merchant 131</t>
  </si>
  <si>
    <t>M2343</t>
  </si>
  <si>
    <t>Merchant 343</t>
  </si>
  <si>
    <t>basic</t>
  </si>
  <si>
    <t>M5390</t>
  </si>
  <si>
    <t>Merchant 390</t>
  </si>
  <si>
    <t>M4206</t>
  </si>
  <si>
    <t>Merchant 206</t>
  </si>
  <si>
    <t>M2999</t>
  </si>
  <si>
    <t>Merchant 999</t>
  </si>
  <si>
    <t>M1479</t>
  </si>
  <si>
    <t>Merchant 479</t>
  </si>
  <si>
    <t>M3537</t>
  </si>
  <si>
    <t>Merchant 537</t>
  </si>
  <si>
    <t>M8107</t>
  </si>
  <si>
    <t>Merchant 107</t>
  </si>
  <si>
    <t>M2315</t>
  </si>
  <si>
    <t>Merchant 315</t>
  </si>
  <si>
    <t>M3281</t>
  </si>
  <si>
    <t>Merchant 281</t>
  </si>
  <si>
    <t>M9932</t>
  </si>
  <si>
    <t>Merchant 932</t>
  </si>
  <si>
    <t>M2671</t>
  </si>
  <si>
    <t>Merchant 671</t>
  </si>
  <si>
    <t>M3460</t>
  </si>
  <si>
    <t>Merchant 460</t>
  </si>
  <si>
    <t>M3839</t>
  </si>
  <si>
    <t>Merchant 839</t>
  </si>
  <si>
    <t>M5982</t>
  </si>
  <si>
    <t>Merchant 982</t>
  </si>
  <si>
    <t>M4853</t>
  </si>
  <si>
    <t>Merchant 853</t>
  </si>
  <si>
    <t>M7519</t>
  </si>
  <si>
    <t>Merchant 519</t>
  </si>
  <si>
    <t>M4067</t>
  </si>
  <si>
    <t>Merchant 067</t>
  </si>
  <si>
    <t>M6045</t>
  </si>
  <si>
    <t>Merchant 045</t>
  </si>
  <si>
    <t>M5042</t>
  </si>
  <si>
    <t>Merchant 042</t>
  </si>
  <si>
    <t>M5204</t>
  </si>
  <si>
    <t>Merchant 204</t>
  </si>
  <si>
    <t>M3679</t>
  </si>
  <si>
    <t>Merchant 679</t>
  </si>
  <si>
    <t>M3773</t>
  </si>
  <si>
    <t>Merchant 773</t>
  </si>
  <si>
    <t>M3331</t>
  </si>
  <si>
    <t>Merchant 331</t>
  </si>
  <si>
    <t>M4502</t>
  </si>
  <si>
    <t>Merchant 502</t>
  </si>
  <si>
    <t>M8306</t>
  </si>
  <si>
    <t>Merchant 306</t>
  </si>
  <si>
    <t>M4891</t>
  </si>
  <si>
    <t>Merchant 891</t>
  </si>
  <si>
    <t>M8866</t>
  </si>
  <si>
    <t>Merchant 866</t>
  </si>
  <si>
    <t>M6998</t>
  </si>
  <si>
    <t>Merchant 998</t>
  </si>
  <si>
    <t>M5974</t>
  </si>
  <si>
    <t>Merchant 974</t>
  </si>
  <si>
    <t>M6589</t>
  </si>
  <si>
    <t>Merchant 589</t>
  </si>
  <si>
    <t>M6651</t>
  </si>
  <si>
    <t>Merchant 651</t>
  </si>
  <si>
    <t>M3652</t>
  </si>
  <si>
    <t>Merchant 652</t>
  </si>
  <si>
    <t>M4757</t>
  </si>
  <si>
    <t>Merchant 757</t>
  </si>
  <si>
    <t>M1774</t>
  </si>
  <si>
    <t>Merchant 774</t>
  </si>
  <si>
    <t>M3583</t>
  </si>
  <si>
    <t>Merchant 583</t>
  </si>
  <si>
    <t>M1624</t>
  </si>
  <si>
    <t>Merchant 624</t>
  </si>
  <si>
    <t>M4729</t>
  </si>
  <si>
    <t>Merchant 729</t>
  </si>
  <si>
    <t>M6570</t>
  </si>
  <si>
    <t>Merchant 570</t>
  </si>
  <si>
    <t>M4533</t>
  </si>
  <si>
    <t>M8489</t>
  </si>
  <si>
    <t>Merchant 489</t>
  </si>
  <si>
    <t>M1366</t>
  </si>
  <si>
    <t>Merchant 366</t>
  </si>
  <si>
    <t>M3337</t>
  </si>
  <si>
    <t>Merchant 337</t>
  </si>
  <si>
    <t>M1108</t>
  </si>
  <si>
    <t>Merchant 108</t>
  </si>
  <si>
    <t>M3451</t>
  </si>
  <si>
    <t>Merchant 451</t>
  </si>
  <si>
    <t>M7318</t>
  </si>
  <si>
    <t>Merchant 318</t>
  </si>
  <si>
    <t>M1187</t>
  </si>
  <si>
    <t>Merchant 187</t>
  </si>
  <si>
    <t>M3885</t>
  </si>
  <si>
    <t>Merchant 885</t>
  </si>
  <si>
    <t>M8611</t>
  </si>
  <si>
    <t>Merchant 611</t>
  </si>
  <si>
    <t>M8040</t>
  </si>
  <si>
    <t>Merchant 040</t>
  </si>
  <si>
    <t>M7450</t>
  </si>
  <si>
    <t>Merchant 450</t>
  </si>
  <si>
    <t>M9333</t>
  </si>
  <si>
    <t>Merchant 333</t>
  </si>
  <si>
    <t>M7527</t>
  </si>
  <si>
    <t>Merchant 527</t>
  </si>
  <si>
    <t>M1684</t>
  </si>
  <si>
    <t>Merchant 684</t>
  </si>
  <si>
    <t>M7646</t>
  </si>
  <si>
    <t>Merchant 646</t>
  </si>
  <si>
    <t>M8064</t>
  </si>
  <si>
    <t>Merchant 064</t>
  </si>
  <si>
    <t>M6621</t>
  </si>
  <si>
    <t>Merchant 621</t>
  </si>
  <si>
    <t>M2229</t>
  </si>
  <si>
    <t>Merchant 229</t>
  </si>
  <si>
    <t>M1529</t>
  </si>
  <si>
    <t>Merchant 529</t>
  </si>
  <si>
    <t>M2938</t>
  </si>
  <si>
    <t>Merchant 938</t>
  </si>
  <si>
    <t>M2314</t>
  </si>
  <si>
    <t>M6235</t>
  </si>
  <si>
    <t>Merchant 235</t>
  </si>
  <si>
    <t>M9657</t>
  </si>
  <si>
    <t>M8513</t>
  </si>
  <si>
    <t>Merchant 513</t>
  </si>
  <si>
    <t>M1504</t>
  </si>
  <si>
    <t>Merchant 504</t>
  </si>
  <si>
    <t>M4690</t>
  </si>
  <si>
    <t>Merchant 690</t>
  </si>
  <si>
    <t>M9461</t>
  </si>
  <si>
    <t>Merchant 461</t>
  </si>
  <si>
    <t>M4440</t>
  </si>
  <si>
    <t>Merchant 440</t>
  </si>
  <si>
    <t>M3004</t>
  </si>
  <si>
    <t>Merchant 004</t>
  </si>
  <si>
    <t>M3369</t>
  </si>
  <si>
    <t>Merchant 369</t>
  </si>
  <si>
    <t>M1542</t>
  </si>
  <si>
    <t>Merchant 542</t>
  </si>
  <si>
    <t>M6596</t>
  </si>
  <si>
    <t>Merchant 596</t>
  </si>
  <si>
    <t>M9124</t>
  </si>
  <si>
    <t>Merchant 124</t>
  </si>
  <si>
    <t>M9430</t>
  </si>
  <si>
    <t>Merchant 430</t>
  </si>
  <si>
    <t>M2564</t>
  </si>
  <si>
    <t>Merchant 564</t>
  </si>
  <si>
    <t>M4654</t>
  </si>
  <si>
    <t>Merchant 654</t>
  </si>
  <si>
    <t>M8569</t>
  </si>
  <si>
    <t>Merchant 569</t>
  </si>
  <si>
    <t>M1082</t>
  </si>
  <si>
    <t>Merchant 082</t>
  </si>
  <si>
    <t>M2294</t>
  </si>
  <si>
    <t>Merchant 294</t>
  </si>
  <si>
    <t>M4173</t>
  </si>
  <si>
    <t>Merchant 173</t>
  </si>
  <si>
    <t>M2448</t>
  </si>
  <si>
    <t>Merchant 448</t>
  </si>
  <si>
    <t>M7656</t>
  </si>
  <si>
    <t>Merchant 656</t>
  </si>
  <si>
    <t>M1906</t>
  </si>
  <si>
    <t>Merchant 906</t>
  </si>
  <si>
    <t>M4685</t>
  </si>
  <si>
    <t>Merchant 685</t>
  </si>
  <si>
    <t>M4411</t>
  </si>
  <si>
    <t>Merchant 411</t>
  </si>
  <si>
    <t>M5303</t>
  </si>
  <si>
    <t>Merchant 303</t>
  </si>
  <si>
    <t>M1725</t>
  </si>
  <si>
    <t>Merchant 725</t>
  </si>
  <si>
    <t>M4569</t>
  </si>
  <si>
    <t>M4800</t>
  </si>
  <si>
    <t>Merchant 800</t>
  </si>
  <si>
    <t>M7033</t>
  </si>
  <si>
    <t>Merchant 033</t>
  </si>
  <si>
    <t>M8314</t>
  </si>
  <si>
    <t>M1090</t>
  </si>
  <si>
    <t>Merchant 090</t>
  </si>
  <si>
    <t>M9053</t>
  </si>
  <si>
    <t>Merchant 053</t>
  </si>
  <si>
    <t>New City Today</t>
    <phoneticPr fontId="2" type="noConversion"/>
  </si>
  <si>
    <r>
      <t xml:space="preserve">Total sales today reached 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256,174 across 1,409 leads.
Regional Highlights:
- East: leads in revenue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92,951) and daily budget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1,853.50), suggesting strong purchasing power.
- Central: performs steadily, with Wuhan and Changsha as key drivers.
- North: cities show high unit prices and stable volume, ideal for consistent revenue.
- West: has limited volume but highest average daily budget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 xml:space="preserve">2,431) </t>
    </r>
    <r>
      <rPr>
        <sz val="14"/>
        <color theme="1"/>
        <rFont val="Calibri"/>
        <family val="3"/>
        <charset val="134"/>
      </rPr>
      <t>→</t>
    </r>
    <r>
      <rPr>
        <sz val="14"/>
        <color theme="1"/>
        <rFont val="Calibri"/>
        <family val="3"/>
      </rPr>
      <t xml:space="preserve"> a premium, high-potential zone.
Newly Activated Cities (`New City Today = 0`):
- Qingdao (¥35,217) shows strong sales volume and high daily budgets → high-potential new markets.
- Xiamen (¥15,830) is also new city, though its budgets is relatively lower.
- Tianjin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549): lowest sales and budget, likely low interest.
Key results:
1. Prioritize high-budget new cities (e.g. Qingdao) for tailored offers.
2. Maintain strong supply in the East region.
3. Monitor low-performing cities like Tianjin for potential market exit or support.
4. Consider offering premium packages in low-volume but high-budget areas (e.g. Harbin, Chengdu).</t>
    </r>
    <phoneticPr fontId="2" type="noConversion"/>
  </si>
  <si>
    <t>Package Type Sales Analysis
- Customized packages generated the highest revenue (¥74,229) with strong volume and above-average unit price (¥199.31). This suggests a high level of customer interest in personalized solutions.
- Luxury packages had the highest lead volume (367), but lower average unit price (¥154.18). While popular, pricing strategy may need adjustment to capture more value.
- New Energy packages demonstrated the highest unit price (¥210.00), indicating customers are willing to pay more for electric vehicle leads. Ideal for targeting high-end or green-focused clients.
- Shared leads are surprisingly priced higher than exclusive ones in several product lines (e.g., Customized, Standard). This suggests customers may value broader exposure or added services more than exclusivity.
- Delivery days are consistent (mostly 4 days), ensuring operational reliability.
Recommendations:
- Maintain focus on Customized and Luxury as core products, with possible pricing revision for Luxury.
- Expand New Energy offering in high-income or Tier 1 cities.
- Evaluate shared lead pricing strategy and reinforce its value if premium.</t>
    <phoneticPr fontId="2" type="noConversion"/>
  </si>
  <si>
    <r>
      <rPr>
        <sz val="14"/>
        <color theme="1"/>
        <rFont val="Calibri"/>
        <family val="3"/>
      </rPr>
      <t>This cross-tab analysis reveals clear regional differences in unit price acceptance across product types.
- North region consistently shows the highest willingness to pay, especially for Basic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234.67) and New Energy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232.00) packages. This suggests a premium-oriented market, ideal for high-margin strategies.
- East region offers stable performance across most package types. Customized and New Energy packages perform especially well, suggesting it is a strong all-round market for varied offerings.
- South region shows extremely low unit price for Luxury packages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>61.00), implying either a misunderstanding of the product</t>
    </r>
    <r>
      <rPr>
        <sz val="14"/>
        <color theme="1"/>
        <rFont val="Calibri"/>
        <family val="3"/>
        <charset val="134"/>
      </rPr>
      <t>’</t>
    </r>
    <r>
      <rPr>
        <sz val="14"/>
        <color theme="1"/>
        <rFont val="Calibri"/>
        <family val="3"/>
      </rPr>
      <t>s value or a strong preference for cost-effectiveness. Luxury pricing should be reconsidered here.
- West region, though represented by only Chengdu, shows the highest price for Standard packages (</t>
    </r>
    <r>
      <rPr>
        <sz val="14"/>
        <color theme="1"/>
        <rFont val="Calibri"/>
        <family val="3"/>
        <charset val="134"/>
      </rPr>
      <t>¥</t>
    </r>
    <r>
      <rPr>
        <sz val="14"/>
        <color theme="1"/>
        <rFont val="Calibri"/>
        <family val="3"/>
      </rPr>
      <t xml:space="preserve">252.00) </t>
    </r>
    <r>
      <rPr>
        <sz val="14"/>
        <color theme="1"/>
        <rFont val="Calibri"/>
        <family val="3"/>
        <charset val="134"/>
      </rPr>
      <t>—</t>
    </r>
    <r>
      <rPr>
        <sz val="14"/>
        <color theme="1"/>
        <rFont val="Calibri"/>
        <family val="3"/>
      </rPr>
      <t xml:space="preserve"> a potential niche opportunity.
Recommendations:
- Apply regional pricing strategies to maximize profitability.
- In high-value regions (e.g., North), focus on premium products like New Energy or Customized.
- Reassess Luxury package positioning in the South.
- Explore unexpected high-potential zones like West for niche high-margin products.</t>
    </r>
    <phoneticPr fontId="2" type="noConversion"/>
  </si>
  <si>
    <t>Row Labels</t>
  </si>
  <si>
    <t>Grand Total</t>
  </si>
  <si>
    <t>Sum:Total Price</t>
  </si>
  <si>
    <t>Sum:Quantity</t>
  </si>
  <si>
    <t>Avg:Unit Price</t>
  </si>
  <si>
    <t>Avg:Daily Budget</t>
  </si>
  <si>
    <t>Avg:Estimated Delivery Days</t>
  </si>
  <si>
    <t>Max:New City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</si>
</sst>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_);[Red]\(0\)"/>
    <numFmt numFmtId="166" formatCode="0.00_ "/>
    <numFmt numFmtId="167" formatCode="0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3"/>
    </font>
    <font>
      <sz val="14"/>
      <color theme="1"/>
      <name val="Calibri"/>
      <family val="3"/>
      <charset val="134"/>
    </font>
    <font>
      <sz val="14"/>
      <color theme="1"/>
      <name val="宋体"/>
      <family val="3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jia.li" refreshedDate="45869.732594328707" createdVersion="8" refreshedVersion="8" minRefreshableVersion="3" recordCount="51" xr:uid="{664ECCCF-C4CE-9D48-A0D4-1F9A1F319518}">
  <cacheSource type="worksheet">
    <worksheetSource ref="A1:O52" sheet="cleaned data today"/>
  </cacheSource>
  <cacheFields count="15">
    <cacheField name="Region" numFmtId="0">
      <sharedItems count="5">
        <s v="Central"/>
        <s v="South"/>
        <s v="East"/>
        <s v="West"/>
        <s v="North"/>
      </sharedItems>
    </cacheField>
    <cacheField name="City" numFmtId="0">
      <sharedItems count="12">
        <s v="Wuhan"/>
        <s v="Shenzhen"/>
        <s v="Shanghai"/>
        <s v="Changsha"/>
        <s v="Chengdu"/>
        <s v="Nanjing"/>
        <s v="Qingdao"/>
        <s v="Jinan"/>
        <s v="Harbin"/>
        <s v="Xiamen"/>
        <s v="Shenyang"/>
        <s v="Tianjin"/>
      </sharedItems>
    </cacheField>
    <cacheField name="Merchant ID" numFmtId="0">
      <sharedItems/>
    </cacheField>
    <cacheField name="Merchant Name" numFmtId="0">
      <sharedItems/>
    </cacheField>
    <cacheField name="Package Type" numFmtId="0">
      <sharedItems count="5">
        <s v="Luxury"/>
        <s v="Basic"/>
        <s v="Customized"/>
        <s v="New Energy"/>
        <s v="Standard"/>
      </sharedItems>
    </cacheField>
    <cacheField name="Lead Type" numFmtId="0">
      <sharedItems count="2">
        <s v="Exclusive"/>
        <s v="Shared"/>
      </sharedItems>
    </cacheField>
    <cacheField name="Unit Price" numFmtId="0">
      <sharedItems containsSemiMixedTypes="0" containsString="0" containsNumber="1" containsInteger="1" minValue="57" maxValue="299"/>
    </cacheField>
    <cacheField name="Quantity" numFmtId="0">
      <sharedItems containsSemiMixedTypes="0" containsString="0" containsNumber="1" containsInteger="1" minValue="5" maxValue="49"/>
    </cacheField>
    <cacheField name="Total Price" numFmtId="0">
      <sharedItems containsSemiMixedTypes="0" containsString="0" containsNumber="1" containsInteger="1" minValue="285" maxValue="13156"/>
    </cacheField>
    <cacheField name="Planned Purchase Date" numFmtId="164">
      <sharedItems containsSemiMixedTypes="0" containsNonDate="0" containsDate="1" containsString="0" minDate="2025-07-31T00:00:00" maxDate="2025-08-06T00:00:00"/>
    </cacheField>
    <cacheField name="Start Delivery Date" numFmtId="164">
      <sharedItems containsSemiMixedTypes="0" containsNonDate="0" containsDate="1" containsString="0" minDate="2025-08-01T00:00:00" maxDate="2025-08-09T00:00:00"/>
    </cacheField>
    <cacheField name="Daily Volume" numFmtId="0">
      <sharedItems containsSemiMixedTypes="0" containsString="0" containsNumber="1" containsInteger="1" minValue="1" maxValue="23"/>
    </cacheField>
    <cacheField name="Estimated Delivery Days" numFmtId="1">
      <sharedItems containsSemiMixedTypes="0" containsString="0" containsNumber="1" minValue="2" maxValue="9"/>
    </cacheField>
    <cacheField name="Daily Budget" numFmtId="0">
      <sharedItems containsSemiMixedTypes="0" containsString="0" containsNumber="1" minValue="57" maxValue="5358"/>
    </cacheField>
    <cacheField name="New City Toda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M8349"/>
    <s v="Merchant 349"/>
    <x v="0"/>
    <x v="0"/>
    <n v="62"/>
    <n v="9"/>
    <n v="558"/>
    <d v="2025-08-03T00:00:00"/>
    <d v="2025-08-05T00:00:00"/>
    <n v="1"/>
    <n v="9"/>
    <n v="62"/>
    <n v="1"/>
  </r>
  <r>
    <x v="1"/>
    <x v="1"/>
    <s v="M9285"/>
    <s v="Merchant 285"/>
    <x v="1"/>
    <x v="1"/>
    <n v="255"/>
    <n v="11"/>
    <n v="2805"/>
    <d v="2025-08-02T00:00:00"/>
    <d v="2025-08-04T00:00:00"/>
    <n v="2"/>
    <n v="5.5"/>
    <n v="510"/>
    <n v="1"/>
  </r>
  <r>
    <x v="2"/>
    <x v="2"/>
    <s v="M1154"/>
    <s v="Merchant 154"/>
    <x v="2"/>
    <x v="0"/>
    <n v="188"/>
    <n v="39"/>
    <n v="7332"/>
    <d v="2025-08-03T00:00:00"/>
    <d v="2025-08-04T00:00:00"/>
    <n v="19"/>
    <n v="2.0526315789473686"/>
    <n v="3571.9999999999995"/>
    <n v="1"/>
  </r>
  <r>
    <x v="0"/>
    <x v="3"/>
    <s v="M5867"/>
    <s v="Merchant 867"/>
    <x v="3"/>
    <x v="1"/>
    <n v="183"/>
    <n v="43"/>
    <n v="7869"/>
    <d v="2025-08-04T00:00:00"/>
    <d v="2025-08-07T00:00:00"/>
    <n v="8"/>
    <n v="5.375"/>
    <n v="1464"/>
    <n v="1"/>
  </r>
  <r>
    <x v="3"/>
    <x v="4"/>
    <s v="M8969"/>
    <s v="Merchant 969"/>
    <x v="4"/>
    <x v="1"/>
    <n v="222"/>
    <n v="21"/>
    <n v="4662"/>
    <d v="2025-07-31T00:00:00"/>
    <d v="2025-08-01T00:00:00"/>
    <n v="7"/>
    <n v="3"/>
    <n v="1554"/>
    <n v="1"/>
  </r>
  <r>
    <x v="0"/>
    <x v="3"/>
    <s v="M4269"/>
    <s v="Merchant 269"/>
    <x v="2"/>
    <x v="1"/>
    <n v="224"/>
    <n v="27"/>
    <n v="6048"/>
    <d v="2025-08-05T00:00:00"/>
    <d v="2025-08-06T00:00:00"/>
    <n v="13"/>
    <n v="2.0769230769230771"/>
    <n v="2911.9999999999995"/>
    <n v="1"/>
  </r>
  <r>
    <x v="0"/>
    <x v="0"/>
    <s v="M1846"/>
    <s v="Merchant 846"/>
    <x v="2"/>
    <x v="1"/>
    <n v="129"/>
    <n v="34"/>
    <n v="4386"/>
    <d v="2025-08-04T00:00:00"/>
    <d v="2025-08-07T00:00:00"/>
    <n v="6"/>
    <n v="5.666666666666667"/>
    <n v="774"/>
    <n v="1"/>
  </r>
  <r>
    <x v="0"/>
    <x v="0"/>
    <s v="M7785"/>
    <s v="Merchant 785"/>
    <x v="4"/>
    <x v="1"/>
    <n v="201"/>
    <n v="25"/>
    <n v="5025"/>
    <d v="2025-08-02T00:00:00"/>
    <d v="2025-08-05T00:00:00"/>
    <n v="5"/>
    <n v="5"/>
    <n v="1005"/>
    <n v="1"/>
  </r>
  <r>
    <x v="2"/>
    <x v="5"/>
    <s v="M4942"/>
    <s v="Merchant 942"/>
    <x v="1"/>
    <x v="1"/>
    <n v="124"/>
    <n v="22"/>
    <n v="2728"/>
    <d v="2025-08-04T00:00:00"/>
    <d v="2025-08-06T00:00:00"/>
    <n v="5"/>
    <n v="4.4000000000000004"/>
    <n v="620"/>
    <n v="1"/>
  </r>
  <r>
    <x v="3"/>
    <x v="4"/>
    <s v="M9009"/>
    <s v="Merchant 009"/>
    <x v="4"/>
    <x v="0"/>
    <n v="282"/>
    <n v="38"/>
    <n v="10716"/>
    <d v="2025-08-01T00:00:00"/>
    <d v="2025-08-04T00:00:00"/>
    <n v="19"/>
    <n v="2"/>
    <n v="5358"/>
    <n v="1"/>
  </r>
  <r>
    <x v="0"/>
    <x v="0"/>
    <s v="M1220"/>
    <s v="Merchant 220"/>
    <x v="0"/>
    <x v="0"/>
    <n v="266"/>
    <n v="21"/>
    <n v="5586"/>
    <d v="2025-08-05T00:00:00"/>
    <d v="2025-08-07T00:00:00"/>
    <n v="10"/>
    <n v="2.1"/>
    <n v="2660"/>
    <n v="1"/>
  </r>
  <r>
    <x v="1"/>
    <x v="1"/>
    <s v="M6795"/>
    <s v="Merchant 795"/>
    <x v="3"/>
    <x v="0"/>
    <n v="194"/>
    <n v="15"/>
    <n v="2910"/>
    <d v="2025-08-03T00:00:00"/>
    <d v="2025-08-06T00:00:00"/>
    <n v="5"/>
    <n v="3"/>
    <n v="970"/>
    <n v="1"/>
  </r>
  <r>
    <x v="3"/>
    <x v="4"/>
    <s v="M7587"/>
    <s v="Merchant 587"/>
    <x v="2"/>
    <x v="0"/>
    <n v="127"/>
    <n v="6"/>
    <n v="762"/>
    <d v="2025-08-04T00:00:00"/>
    <d v="2025-08-07T00:00:00"/>
    <n v="3"/>
    <n v="2"/>
    <n v="381"/>
    <n v="1"/>
  </r>
  <r>
    <x v="2"/>
    <x v="5"/>
    <s v="M3698"/>
    <s v="Merchant 698"/>
    <x v="0"/>
    <x v="0"/>
    <n v="266"/>
    <n v="42"/>
    <n v="11172"/>
    <d v="2025-08-03T00:00:00"/>
    <d v="2025-08-05T00:00:00"/>
    <n v="14"/>
    <n v="3"/>
    <n v="3724"/>
    <n v="1"/>
  </r>
  <r>
    <x v="1"/>
    <x v="1"/>
    <s v="M4077"/>
    <s v="Merchant 077"/>
    <x v="4"/>
    <x v="0"/>
    <n v="57"/>
    <n v="17"/>
    <n v="969"/>
    <d v="2025-08-05T00:00:00"/>
    <d v="2025-08-08T00:00:00"/>
    <n v="3"/>
    <n v="5.666666666666667"/>
    <n v="171"/>
    <n v="1"/>
  </r>
  <r>
    <x v="2"/>
    <x v="2"/>
    <s v="M4122"/>
    <s v="Merchant 122"/>
    <x v="2"/>
    <x v="1"/>
    <n v="265"/>
    <n v="23"/>
    <n v="6095"/>
    <d v="2025-08-01T00:00:00"/>
    <d v="2025-08-02T00:00:00"/>
    <n v="4"/>
    <n v="5.75"/>
    <n v="1060"/>
    <n v="1"/>
  </r>
  <r>
    <x v="0"/>
    <x v="0"/>
    <s v="M2686"/>
    <s v="Merchant 686"/>
    <x v="4"/>
    <x v="1"/>
    <n v="184"/>
    <n v="41"/>
    <n v="7544"/>
    <d v="2025-08-05T00:00:00"/>
    <d v="2025-08-07T00:00:00"/>
    <n v="10"/>
    <n v="4.0999999999999996"/>
    <n v="1840.0000000000002"/>
    <n v="1"/>
  </r>
  <r>
    <x v="0"/>
    <x v="0"/>
    <s v="M7873"/>
    <s v="Merchant 873"/>
    <x v="3"/>
    <x v="0"/>
    <n v="213"/>
    <n v="36"/>
    <n v="7668"/>
    <d v="2025-08-05T00:00:00"/>
    <d v="2025-08-07T00:00:00"/>
    <n v="18"/>
    <n v="2"/>
    <n v="3834"/>
    <n v="1"/>
  </r>
  <r>
    <x v="0"/>
    <x v="3"/>
    <s v="M4346"/>
    <s v="Merchant 346"/>
    <x v="1"/>
    <x v="0"/>
    <n v="170"/>
    <n v="38"/>
    <n v="6460"/>
    <d v="2025-08-03T00:00:00"/>
    <d v="2025-08-05T00:00:00"/>
    <n v="7"/>
    <n v="5.4285714285714288"/>
    <n v="1190"/>
    <n v="1"/>
  </r>
  <r>
    <x v="1"/>
    <x v="1"/>
    <s v="M2533"/>
    <s v="Merchant 533"/>
    <x v="3"/>
    <x v="1"/>
    <n v="153"/>
    <n v="39"/>
    <n v="5967"/>
    <d v="2025-07-31T00:00:00"/>
    <d v="2025-08-03T00:00:00"/>
    <n v="9"/>
    <n v="4.333333333333333"/>
    <n v="1377"/>
    <n v="1"/>
  </r>
  <r>
    <x v="0"/>
    <x v="0"/>
    <s v="M7293"/>
    <s v="Merchant 293"/>
    <x v="0"/>
    <x v="1"/>
    <n v="57"/>
    <n v="5"/>
    <n v="285"/>
    <d v="2025-08-02T00:00:00"/>
    <d v="2025-08-04T00:00:00"/>
    <n v="1"/>
    <n v="5"/>
    <n v="57"/>
    <n v="1"/>
  </r>
  <r>
    <x v="1"/>
    <x v="1"/>
    <s v="M3887"/>
    <s v="Merchant 887"/>
    <x v="2"/>
    <x v="0"/>
    <n v="208"/>
    <n v="17"/>
    <n v="3536"/>
    <d v="2025-08-05T00:00:00"/>
    <d v="2025-08-06T00:00:00"/>
    <n v="4"/>
    <n v="4.25"/>
    <n v="832"/>
    <n v="1"/>
  </r>
  <r>
    <x v="0"/>
    <x v="3"/>
    <s v="M8927"/>
    <s v="Merchant 927"/>
    <x v="1"/>
    <x v="0"/>
    <n v="63"/>
    <n v="39"/>
    <n v="2457"/>
    <d v="2025-08-01T00:00:00"/>
    <d v="2025-08-04T00:00:00"/>
    <n v="13"/>
    <n v="3"/>
    <n v="819"/>
    <n v="1"/>
  </r>
  <r>
    <x v="0"/>
    <x v="0"/>
    <s v="M3406"/>
    <s v="Merchant 406"/>
    <x v="4"/>
    <x v="0"/>
    <n v="148"/>
    <n v="28"/>
    <n v="4144"/>
    <d v="2025-08-05T00:00:00"/>
    <d v="2025-08-08T00:00:00"/>
    <n v="5"/>
    <n v="5.6"/>
    <n v="740"/>
    <n v="1"/>
  </r>
  <r>
    <x v="0"/>
    <x v="0"/>
    <s v="M8905"/>
    <s v="Merchant 905"/>
    <x v="0"/>
    <x v="1"/>
    <n v="110"/>
    <n v="46"/>
    <n v="5060"/>
    <d v="2025-08-05T00:00:00"/>
    <d v="2025-08-07T00:00:00"/>
    <n v="23"/>
    <n v="2"/>
    <n v="2530"/>
    <n v="1"/>
  </r>
  <r>
    <x v="2"/>
    <x v="5"/>
    <s v="M2662"/>
    <s v="Merchant 662"/>
    <x v="1"/>
    <x v="1"/>
    <n v="104"/>
    <n v="43"/>
    <n v="4472"/>
    <d v="2025-08-05T00:00:00"/>
    <d v="2025-08-07T00:00:00"/>
    <n v="21"/>
    <n v="2.0476190476190474"/>
    <n v="2184"/>
    <n v="1"/>
  </r>
  <r>
    <x v="2"/>
    <x v="6"/>
    <s v="M8484"/>
    <s v="Merchant 484"/>
    <x v="3"/>
    <x v="0"/>
    <n v="94"/>
    <n v="19"/>
    <n v="1786"/>
    <d v="2025-08-05T00:00:00"/>
    <d v="2025-08-06T00:00:00"/>
    <n v="6"/>
    <n v="3.1666666666666665"/>
    <n v="564"/>
    <n v="0"/>
  </r>
  <r>
    <x v="2"/>
    <x v="7"/>
    <s v="M8351"/>
    <s v="Merchant 351"/>
    <x v="3"/>
    <x v="0"/>
    <n v="219"/>
    <n v="25"/>
    <n v="5475"/>
    <d v="2025-08-04T00:00:00"/>
    <d v="2025-08-06T00:00:00"/>
    <n v="6"/>
    <n v="4.166666666666667"/>
    <n v="1314"/>
    <n v="0"/>
  </r>
  <r>
    <x v="4"/>
    <x v="8"/>
    <s v="M4140"/>
    <s v="Merchant 140"/>
    <x v="2"/>
    <x v="0"/>
    <n v="188"/>
    <n v="33"/>
    <n v="6204"/>
    <d v="2025-08-04T00:00:00"/>
    <d v="2025-08-05T00:00:00"/>
    <n v="11"/>
    <n v="3"/>
    <n v="2068"/>
    <n v="0"/>
  </r>
  <r>
    <x v="1"/>
    <x v="9"/>
    <s v="M3954"/>
    <s v="Merchant 954"/>
    <x v="0"/>
    <x v="0"/>
    <n v="61"/>
    <n v="41"/>
    <n v="2501"/>
    <d v="2025-08-05T00:00:00"/>
    <d v="2025-08-06T00:00:00"/>
    <n v="20"/>
    <n v="2.0499999999999998"/>
    <n v="1220"/>
    <n v="0"/>
  </r>
  <r>
    <x v="2"/>
    <x v="6"/>
    <s v="M3002"/>
    <s v="Merchant 002"/>
    <x v="3"/>
    <x v="1"/>
    <n v="230"/>
    <n v="15"/>
    <n v="3450"/>
    <d v="2025-07-31T00:00:00"/>
    <d v="2025-08-02T00:00:00"/>
    <n v="7"/>
    <n v="2.1428571428571428"/>
    <n v="1610"/>
    <n v="0"/>
  </r>
  <r>
    <x v="4"/>
    <x v="10"/>
    <s v="M9659"/>
    <s v="Merchant 659"/>
    <x v="2"/>
    <x v="1"/>
    <n v="299"/>
    <n v="44"/>
    <n v="13156"/>
    <d v="2025-07-31T00:00:00"/>
    <d v="2025-08-01T00:00:00"/>
    <n v="8"/>
    <n v="5.5"/>
    <n v="2392"/>
    <n v="0"/>
  </r>
  <r>
    <x v="1"/>
    <x v="9"/>
    <s v="M6474"/>
    <s v="Merchant 474"/>
    <x v="2"/>
    <x v="0"/>
    <n v="157"/>
    <n v="5"/>
    <n v="785"/>
    <d v="2025-08-04T00:00:00"/>
    <d v="2025-08-06T00:00:00"/>
    <n v="1"/>
    <n v="5"/>
    <n v="157"/>
    <n v="0"/>
  </r>
  <r>
    <x v="4"/>
    <x v="11"/>
    <s v="M9122"/>
    <s v="Merchant 122"/>
    <x v="4"/>
    <x v="1"/>
    <n v="61"/>
    <n v="9"/>
    <n v="549"/>
    <d v="2025-08-03T00:00:00"/>
    <d v="2025-08-04T00:00:00"/>
    <n v="2"/>
    <n v="4.5"/>
    <n v="122"/>
    <n v="0"/>
  </r>
  <r>
    <x v="2"/>
    <x v="6"/>
    <s v="M9319"/>
    <s v="Merchant 319"/>
    <x v="3"/>
    <x v="0"/>
    <n v="266"/>
    <n v="43"/>
    <n v="11438"/>
    <d v="2025-08-05T00:00:00"/>
    <d v="2025-08-08T00:00:00"/>
    <n v="14"/>
    <n v="3.0714285714285716"/>
    <n v="3723.9999999999995"/>
    <n v="0"/>
  </r>
  <r>
    <x v="4"/>
    <x v="10"/>
    <s v="M3314"/>
    <s v="Merchant 314"/>
    <x v="3"/>
    <x v="1"/>
    <n v="232"/>
    <n v="10"/>
    <n v="2320"/>
    <d v="2025-08-05T00:00:00"/>
    <d v="2025-08-08T00:00:00"/>
    <n v="2"/>
    <n v="5"/>
    <n v="464"/>
    <n v="0"/>
  </r>
  <r>
    <x v="4"/>
    <x v="10"/>
    <s v="M1181"/>
    <s v="Merchant 181"/>
    <x v="2"/>
    <x v="1"/>
    <n v="217"/>
    <n v="17"/>
    <n v="3689"/>
    <d v="2025-08-03T00:00:00"/>
    <d v="2025-08-04T00:00:00"/>
    <n v="4"/>
    <n v="4.25"/>
    <n v="868"/>
    <n v="0"/>
  </r>
  <r>
    <x v="2"/>
    <x v="7"/>
    <s v="M4389"/>
    <s v="Merchant 389"/>
    <x v="4"/>
    <x v="0"/>
    <n v="102"/>
    <n v="14"/>
    <n v="1428"/>
    <d v="2025-08-04T00:00:00"/>
    <d v="2025-08-05T00:00:00"/>
    <n v="3"/>
    <n v="4.666666666666667"/>
    <n v="306"/>
    <n v="0"/>
  </r>
  <r>
    <x v="4"/>
    <x v="10"/>
    <s v="M7844"/>
    <s v="Merchant 844"/>
    <x v="0"/>
    <x v="0"/>
    <n v="242"/>
    <n v="49"/>
    <n v="11858"/>
    <d v="2025-08-05T00:00:00"/>
    <d v="2025-08-08T00:00:00"/>
    <n v="12"/>
    <n v="4.083333333333333"/>
    <n v="2904"/>
    <n v="0"/>
  </r>
  <r>
    <x v="2"/>
    <x v="7"/>
    <s v="M3326"/>
    <s v="Merchant 326"/>
    <x v="4"/>
    <x v="0"/>
    <n v="233"/>
    <n v="8"/>
    <n v="1864"/>
    <d v="2025-08-03T00:00:00"/>
    <d v="2025-08-04T00:00:00"/>
    <n v="4"/>
    <n v="2"/>
    <n v="932"/>
    <n v="0"/>
  </r>
  <r>
    <x v="2"/>
    <x v="7"/>
    <s v="M1324"/>
    <s v="Merchant 324"/>
    <x v="2"/>
    <x v="1"/>
    <n v="233"/>
    <n v="34"/>
    <n v="7922"/>
    <d v="2025-08-05T00:00:00"/>
    <d v="2025-08-08T00:00:00"/>
    <n v="11"/>
    <n v="3.0909090909090908"/>
    <n v="2563"/>
    <n v="0"/>
  </r>
  <r>
    <x v="2"/>
    <x v="6"/>
    <s v="M3657"/>
    <s v="Merchant 657"/>
    <x v="0"/>
    <x v="0"/>
    <n v="98"/>
    <n v="40"/>
    <n v="3920"/>
    <d v="2025-08-02T00:00:00"/>
    <d v="2025-08-04T00:00:00"/>
    <n v="10"/>
    <n v="4"/>
    <n v="980"/>
    <n v="0"/>
  </r>
  <r>
    <x v="2"/>
    <x v="6"/>
    <s v="M3796"/>
    <s v="Merchant 796"/>
    <x v="4"/>
    <x v="0"/>
    <n v="66"/>
    <n v="16"/>
    <n v="1056"/>
    <d v="2025-08-05T00:00:00"/>
    <d v="2025-08-06T00:00:00"/>
    <n v="5"/>
    <n v="3.2"/>
    <n v="330"/>
    <n v="0"/>
  </r>
  <r>
    <x v="4"/>
    <x v="8"/>
    <s v="M8507"/>
    <s v="Merchant 507"/>
    <x v="0"/>
    <x v="0"/>
    <n v="288"/>
    <n v="35"/>
    <n v="10080"/>
    <d v="2025-08-01T00:00:00"/>
    <d v="2025-08-04T00:00:00"/>
    <n v="8"/>
    <n v="4.375"/>
    <n v="2304"/>
    <n v="0"/>
  </r>
  <r>
    <x v="1"/>
    <x v="9"/>
    <s v="M6806"/>
    <s v="Merchant 806"/>
    <x v="1"/>
    <x v="0"/>
    <n v="141"/>
    <n v="20"/>
    <n v="2820"/>
    <d v="2025-08-03T00:00:00"/>
    <d v="2025-08-05T00:00:00"/>
    <n v="10"/>
    <n v="2"/>
    <n v="1410"/>
    <n v="0"/>
  </r>
  <r>
    <x v="2"/>
    <x v="7"/>
    <s v="M6813"/>
    <s v="Merchant 813"/>
    <x v="2"/>
    <x v="1"/>
    <n v="135"/>
    <n v="34"/>
    <n v="4590"/>
    <d v="2025-08-04T00:00:00"/>
    <d v="2025-08-06T00:00:00"/>
    <n v="17"/>
    <n v="2"/>
    <n v="2295"/>
    <n v="0"/>
  </r>
  <r>
    <x v="4"/>
    <x v="10"/>
    <s v="M3311"/>
    <s v="Merchant 311"/>
    <x v="0"/>
    <x v="0"/>
    <n v="103"/>
    <n v="40"/>
    <n v="4120"/>
    <d v="2025-08-04T00:00:00"/>
    <d v="2025-08-07T00:00:00"/>
    <n v="10"/>
    <n v="4"/>
    <n v="1030"/>
    <n v="0"/>
  </r>
  <r>
    <x v="1"/>
    <x v="9"/>
    <s v="M6801"/>
    <s v="Merchant 801"/>
    <x v="2"/>
    <x v="0"/>
    <n v="221"/>
    <n v="44"/>
    <n v="9724"/>
    <d v="2025-08-05T00:00:00"/>
    <d v="2025-08-06T00:00:00"/>
    <n v="14"/>
    <n v="3.1428571428571428"/>
    <n v="3094"/>
    <n v="0"/>
  </r>
  <r>
    <x v="2"/>
    <x v="6"/>
    <s v="M6739"/>
    <s v="Merchant 739"/>
    <x v="3"/>
    <x v="1"/>
    <n v="235"/>
    <n v="34"/>
    <n v="7990"/>
    <d v="2025-08-05T00:00:00"/>
    <d v="2025-08-07T00:00:00"/>
    <n v="17"/>
    <n v="2"/>
    <n v="3995"/>
    <n v="0"/>
  </r>
  <r>
    <x v="2"/>
    <x v="7"/>
    <s v="M3628"/>
    <s v="Merchant 628"/>
    <x v="3"/>
    <x v="1"/>
    <n v="291"/>
    <n v="16"/>
    <n v="4656"/>
    <d v="2025-08-05T00:00:00"/>
    <d v="2025-08-07T00:00:00"/>
    <n v="3"/>
    <n v="5.333333333333333"/>
    <n v="873"/>
    <n v="0"/>
  </r>
  <r>
    <x v="2"/>
    <x v="6"/>
    <s v="M3483"/>
    <s v="Merchant 483"/>
    <x v="0"/>
    <x v="1"/>
    <n v="143"/>
    <n v="39"/>
    <n v="5577"/>
    <d v="2025-08-01T00:00:00"/>
    <d v="2025-08-02T00:00:00"/>
    <n v="19"/>
    <n v="2.0526315789473686"/>
    <n v="27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796DB-3ADF-914F-B190-2605AC860E18}" name="数据透视表3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G21" firstHeaderRow="0" firstDataRow="1" firstDataCol="1"/>
  <pivotFields count="15">
    <pivotField axis="axisRow" showAll="0">
      <items count="6">
        <item x="0"/>
        <item x="2"/>
        <item x="4"/>
        <item x="1"/>
        <item x="3"/>
        <item t="default"/>
      </items>
    </pivotField>
    <pivotField axis="axisRow" showAll="0">
      <items count="13">
        <item x="3"/>
        <item x="4"/>
        <item x="8"/>
        <item x="7"/>
        <item x="5"/>
        <item x="6"/>
        <item x="2"/>
        <item x="10"/>
        <item x="1"/>
        <item x="11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164" showAll="0"/>
    <pivotField numFmtId="164" showAll="0"/>
    <pivotField showAll="0"/>
    <pivotField dataField="1" numFmtId="1" showAll="0"/>
    <pivotField dataField="1" showAll="0"/>
    <pivotField dataField="1" showAll="0"/>
  </pivotFields>
  <rowFields count="2">
    <field x="0"/>
    <field x="1"/>
  </rowFields>
  <rowItems count="18">
    <i>
      <x/>
    </i>
    <i r="1">
      <x/>
    </i>
    <i r="1">
      <x v="10"/>
    </i>
    <i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7"/>
    </i>
    <i r="1">
      <x v="9"/>
    </i>
    <i>
      <x v="3"/>
    </i>
    <i r="1">
      <x v="8"/>
    </i>
    <i r="1">
      <x v="11"/>
    </i>
    <i>
      <x v="4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:Total Price" fld="8" baseField="0" baseItem="0"/>
    <dataField name="Sum:Quantity" fld="7" baseField="0" baseItem="0"/>
    <dataField name="Avg:Unit Price" fld="6" subtotal="average" baseField="0" baseItem="0" numFmtId="166"/>
    <dataField name="Avg:Daily Budget" fld="13" subtotal="average" baseField="0" baseItem="0" numFmtId="166"/>
    <dataField name="Avg:Estimated Delivery Days" fld="12" subtotal="average" baseField="0" baseItem="0" numFmtId="167"/>
    <dataField name="Max:New City Today" fld="1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15366-4591-B04C-8673-819F745CD5DA}" name="数据透视表4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showHeaders="0" outline="1" outlineData="1" multipleFieldFilters="0">
  <location ref="A3:E19" firstHeaderRow="0" firstDataRow="1" firstDataCol="1"/>
  <pivotFields count="15"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numFmtId="164" showAll="0"/>
    <pivotField numFmtId="164" showAll="0"/>
    <pivotField showAll="0"/>
    <pivotField dataField="1" numFmtId="1" showAll="0"/>
    <pivotField showAll="0"/>
    <pivotField showAll="0"/>
  </pivotFields>
  <rowFields count="2">
    <field x="4"/>
    <field x="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:Total Price" fld="8" baseField="0" baseItem="0"/>
    <dataField name="Sum:Quantity" fld="7" baseField="0" baseItem="0"/>
    <dataField name="Avg:Unit Price" fld="6" subtotal="average" baseField="0" baseItem="0" numFmtId="166"/>
    <dataField name="Avg:Estimated Delivery Days" fld="12" subtotal="average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09477-CEE2-8349-985C-32CFC9BDA4EC}" name="数据透视表2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showHeaders="0" outline="1" outlineData="1" multipleFieldFilters="0" chartFormat="8">
  <location ref="A3:G22" firstHeaderRow="1" firstDataRow="2" firstDataCol="1"/>
  <pivotFields count="15">
    <pivotField axis="axisRow" showAll="0">
      <items count="6">
        <item x="0"/>
        <item x="2"/>
        <item x="4"/>
        <item x="1"/>
        <item x="3"/>
        <item t="default"/>
      </items>
    </pivotField>
    <pivotField axis="axisRow" showAll="0">
      <items count="13">
        <item x="3"/>
        <item x="4"/>
        <item x="8"/>
        <item x="7"/>
        <item x="5"/>
        <item x="6"/>
        <item x="2"/>
        <item x="10"/>
        <item x="1"/>
        <item x="11"/>
        <item x="0"/>
        <item x="9"/>
        <item t="default"/>
      </items>
    </pivotField>
    <pivotField showAll="0"/>
    <pivotField showAll="0"/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/>
    <pivotField showAll="0"/>
    <pivotField showAll="0"/>
    <pivotField numFmtId="164" showAll="0"/>
    <pivotField numFmtId="164" showAll="0"/>
    <pivotField showAll="0"/>
    <pivotField numFmtId="1" showAll="0"/>
    <pivotField showAll="0"/>
    <pivotField showAll="0"/>
  </pivotFields>
  <rowFields count="2">
    <field x="0"/>
    <field x="1"/>
  </rowFields>
  <rowItems count="18">
    <i>
      <x/>
    </i>
    <i r="1">
      <x/>
    </i>
    <i r="1">
      <x v="10"/>
    </i>
    <i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7"/>
    </i>
    <i r="1">
      <x v="9"/>
    </i>
    <i>
      <x v="3"/>
    </i>
    <i r="1">
      <x v="8"/>
    </i>
    <i r="1">
      <x v="11"/>
    </i>
    <i>
      <x v="4"/>
    </i>
    <i r="1"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g:Unit Price" fld="6" subtotal="average" baseField="0" baseItem="0" numFmtId="166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8F8F-967B-0340-96EB-9C7E725950DE}">
  <dimension ref="A1:N101"/>
  <sheetViews>
    <sheetView zoomScale="131" workbookViewId="0">
      <selection activeCell="I18" sqref="I18"/>
    </sheetView>
  </sheetViews>
  <sheetFormatPr baseColWidth="10" defaultColWidth="8.83203125" defaultRowHeight="15"/>
  <cols>
    <col min="1" max="1" width="9" style="7" bestFit="1" customWidth="1"/>
    <col min="2" max="2" width="11" style="7" bestFit="1" customWidth="1"/>
    <col min="3" max="3" width="13" style="7" bestFit="1" customWidth="1"/>
    <col min="4" max="4" width="15.33203125" style="7" bestFit="1" customWidth="1"/>
    <col min="5" max="5" width="14.1640625" style="7" bestFit="1" customWidth="1"/>
    <col min="6" max="6" width="11" style="7" bestFit="1" customWidth="1"/>
    <col min="7" max="7" width="12" style="7" bestFit="1" customWidth="1"/>
    <col min="8" max="8" width="10" style="7" bestFit="1" customWidth="1"/>
    <col min="9" max="9" width="13" style="7" bestFit="1" customWidth="1"/>
    <col min="10" max="10" width="24.1640625" style="7" bestFit="1" customWidth="1"/>
    <col min="11" max="11" width="22" style="7" bestFit="1" customWidth="1"/>
    <col min="12" max="12" width="14.1640625" style="7" bestFit="1" customWidth="1"/>
    <col min="13" max="13" width="26.5" style="9" bestFit="1" customWidth="1"/>
    <col min="14" max="14" width="14.1640625" style="7" bestFit="1" customWidth="1"/>
    <col min="15" max="16384" width="8.83203125" style="7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137</v>
      </c>
      <c r="N1" s="5" t="s">
        <v>139</v>
      </c>
    </row>
    <row r="2" spans="1:14">
      <c r="A2" s="7" t="s">
        <v>12</v>
      </c>
      <c r="B2" s="7" t="s">
        <v>144</v>
      </c>
      <c r="C2" s="7" t="s">
        <v>145</v>
      </c>
      <c r="D2" s="7" t="s">
        <v>146</v>
      </c>
      <c r="E2" s="7" t="s">
        <v>132</v>
      </c>
      <c r="F2" s="7" t="s">
        <v>135</v>
      </c>
      <c r="G2" s="7">
        <v>80</v>
      </c>
      <c r="H2" s="7">
        <v>38</v>
      </c>
      <c r="I2" s="7">
        <v>3040</v>
      </c>
      <c r="J2" s="8">
        <v>45870</v>
      </c>
      <c r="K2" s="8">
        <v>45872</v>
      </c>
      <c r="L2" s="7">
        <v>19</v>
      </c>
      <c r="M2" s="9">
        <f>H2/L2</f>
        <v>2</v>
      </c>
      <c r="N2" s="7">
        <f>I2/M2</f>
        <v>1520</v>
      </c>
    </row>
    <row r="3" spans="1:14">
      <c r="A3" s="7" t="s">
        <v>16</v>
      </c>
      <c r="B3" s="7" t="s">
        <v>25</v>
      </c>
      <c r="C3" s="7" t="s">
        <v>147</v>
      </c>
      <c r="D3" s="7" t="s">
        <v>148</v>
      </c>
      <c r="E3" s="7" t="s">
        <v>134</v>
      </c>
      <c r="F3" s="7" t="s">
        <v>136</v>
      </c>
      <c r="G3" s="7">
        <v>92</v>
      </c>
      <c r="H3" s="7">
        <v>33</v>
      </c>
      <c r="I3" s="7">
        <v>3036</v>
      </c>
      <c r="J3" s="8">
        <v>45872</v>
      </c>
      <c r="K3" s="8">
        <v>45875</v>
      </c>
      <c r="L3" s="7">
        <v>6</v>
      </c>
      <c r="M3" s="9">
        <f t="shared" ref="M3:N18" si="0">H3/L3</f>
        <v>5.5</v>
      </c>
      <c r="N3" s="7">
        <f t="shared" si="0"/>
        <v>552</v>
      </c>
    </row>
    <row r="4" spans="1:14">
      <c r="A4" s="7" t="s">
        <v>13</v>
      </c>
      <c r="B4" s="7" t="s">
        <v>19</v>
      </c>
      <c r="C4" s="7" t="s">
        <v>149</v>
      </c>
      <c r="D4" s="7" t="s">
        <v>150</v>
      </c>
      <c r="E4" s="7" t="s">
        <v>131</v>
      </c>
      <c r="F4" s="7" t="s">
        <v>136</v>
      </c>
      <c r="G4" s="7">
        <v>211</v>
      </c>
      <c r="H4" s="7">
        <v>44</v>
      </c>
      <c r="I4" s="7">
        <v>9284</v>
      </c>
      <c r="J4" s="8">
        <v>45872</v>
      </c>
      <c r="K4" s="8">
        <v>45873</v>
      </c>
      <c r="L4" s="7">
        <v>8</v>
      </c>
      <c r="M4" s="9">
        <f t="shared" si="0"/>
        <v>5.5</v>
      </c>
      <c r="N4" s="7">
        <f t="shared" si="0"/>
        <v>1688</v>
      </c>
    </row>
    <row r="5" spans="1:14">
      <c r="A5" s="7" t="s">
        <v>12</v>
      </c>
      <c r="B5" s="7" t="s">
        <v>28</v>
      </c>
      <c r="C5" s="7" t="s">
        <v>151</v>
      </c>
      <c r="D5" s="7" t="s">
        <v>152</v>
      </c>
      <c r="E5" s="7" t="s">
        <v>132</v>
      </c>
      <c r="F5" s="7" t="s">
        <v>136</v>
      </c>
      <c r="G5" s="7">
        <v>73</v>
      </c>
      <c r="H5" s="7">
        <v>34</v>
      </c>
      <c r="I5" s="7">
        <v>2482</v>
      </c>
      <c r="J5" s="8">
        <v>45870</v>
      </c>
      <c r="K5" s="8">
        <v>45871</v>
      </c>
      <c r="L5" s="7">
        <v>6</v>
      </c>
      <c r="M5" s="9">
        <f t="shared" si="0"/>
        <v>5.666666666666667</v>
      </c>
      <c r="N5" s="7">
        <f t="shared" si="0"/>
        <v>438</v>
      </c>
    </row>
    <row r="6" spans="1:14">
      <c r="A6" s="7" t="s">
        <v>15</v>
      </c>
      <c r="B6" s="7" t="s">
        <v>142</v>
      </c>
      <c r="C6" s="7" t="s">
        <v>153</v>
      </c>
      <c r="D6" s="7" t="s">
        <v>154</v>
      </c>
      <c r="E6" s="7" t="s">
        <v>132</v>
      </c>
      <c r="F6" s="7" t="s">
        <v>135</v>
      </c>
      <c r="G6" s="7">
        <v>98</v>
      </c>
      <c r="H6" s="7">
        <v>13</v>
      </c>
      <c r="I6" s="7">
        <v>1274</v>
      </c>
      <c r="J6" s="8">
        <v>45872</v>
      </c>
      <c r="K6" s="8">
        <v>45875</v>
      </c>
      <c r="L6" s="7">
        <v>4</v>
      </c>
      <c r="M6" s="9">
        <f t="shared" si="0"/>
        <v>3.25</v>
      </c>
      <c r="N6" s="7">
        <f t="shared" si="0"/>
        <v>392</v>
      </c>
    </row>
    <row r="7" spans="1:14">
      <c r="A7" s="7" t="s">
        <v>12</v>
      </c>
      <c r="B7" s="7" t="s">
        <v>28</v>
      </c>
      <c r="C7" s="7" t="s">
        <v>155</v>
      </c>
      <c r="D7" s="7" t="s">
        <v>156</v>
      </c>
      <c r="E7" s="7" t="s">
        <v>134</v>
      </c>
      <c r="F7" s="7" t="s">
        <v>135</v>
      </c>
      <c r="G7" s="7">
        <v>85</v>
      </c>
      <c r="H7" s="7">
        <v>46</v>
      </c>
      <c r="I7" s="7">
        <v>3910</v>
      </c>
      <c r="J7" s="8">
        <v>45870</v>
      </c>
      <c r="K7" s="8">
        <v>45873</v>
      </c>
      <c r="L7" s="7">
        <v>11</v>
      </c>
      <c r="M7" s="9">
        <f t="shared" si="0"/>
        <v>4.1818181818181817</v>
      </c>
      <c r="N7" s="7">
        <f t="shared" si="0"/>
        <v>935</v>
      </c>
    </row>
    <row r="8" spans="1:14">
      <c r="A8" s="7" t="s">
        <v>13</v>
      </c>
      <c r="B8" s="7" t="s">
        <v>19</v>
      </c>
      <c r="C8" s="7" t="s">
        <v>157</v>
      </c>
      <c r="D8" s="7" t="s">
        <v>158</v>
      </c>
      <c r="E8" s="7" t="s">
        <v>159</v>
      </c>
      <c r="F8" s="7" t="s">
        <v>135</v>
      </c>
      <c r="G8" s="7">
        <v>111</v>
      </c>
      <c r="H8" s="7">
        <v>36</v>
      </c>
      <c r="I8" s="7">
        <v>3996</v>
      </c>
      <c r="J8" s="8">
        <v>45872</v>
      </c>
      <c r="K8" s="8">
        <v>45875</v>
      </c>
      <c r="L8" s="7">
        <v>7</v>
      </c>
      <c r="M8" s="9">
        <f t="shared" si="0"/>
        <v>5.1428571428571432</v>
      </c>
      <c r="N8" s="7">
        <f t="shared" si="0"/>
        <v>776.99999999999989</v>
      </c>
    </row>
    <row r="9" spans="1:14">
      <c r="A9" s="7" t="s">
        <v>12</v>
      </c>
      <c r="B9" s="7" t="s">
        <v>28</v>
      </c>
      <c r="C9" s="7" t="s">
        <v>160</v>
      </c>
      <c r="D9" s="7" t="s">
        <v>161</v>
      </c>
      <c r="E9" s="7" t="s">
        <v>159</v>
      </c>
      <c r="F9" s="7" t="s">
        <v>136</v>
      </c>
      <c r="G9" s="7">
        <v>286</v>
      </c>
      <c r="H9" s="7">
        <v>41</v>
      </c>
      <c r="I9" s="7">
        <v>11726</v>
      </c>
      <c r="J9" s="8">
        <v>45871</v>
      </c>
      <c r="K9" s="8">
        <v>45873</v>
      </c>
      <c r="L9" s="7">
        <v>20</v>
      </c>
      <c r="M9" s="9">
        <f t="shared" si="0"/>
        <v>2.0499999999999998</v>
      </c>
      <c r="N9" s="7">
        <f t="shared" si="0"/>
        <v>5720.0000000000009</v>
      </c>
    </row>
    <row r="10" spans="1:14">
      <c r="A10" s="7" t="s">
        <v>12</v>
      </c>
      <c r="B10" s="7" t="s">
        <v>23</v>
      </c>
      <c r="C10" s="7" t="s">
        <v>162</v>
      </c>
      <c r="D10" s="7" t="s">
        <v>163</v>
      </c>
      <c r="E10" s="7" t="s">
        <v>132</v>
      </c>
      <c r="F10" s="7" t="s">
        <v>135</v>
      </c>
      <c r="G10" s="7">
        <v>94</v>
      </c>
      <c r="H10" s="7">
        <v>47</v>
      </c>
      <c r="I10" s="7">
        <v>4418</v>
      </c>
      <c r="J10" s="8">
        <v>45869</v>
      </c>
      <c r="K10" s="8">
        <v>45871</v>
      </c>
      <c r="L10" s="7">
        <v>9</v>
      </c>
      <c r="M10" s="9">
        <f t="shared" si="0"/>
        <v>5.2222222222222223</v>
      </c>
      <c r="N10" s="7">
        <f t="shared" si="0"/>
        <v>846</v>
      </c>
    </row>
    <row r="11" spans="1:14">
      <c r="A11" s="7" t="s">
        <v>12</v>
      </c>
      <c r="B11" s="7" t="s">
        <v>144</v>
      </c>
      <c r="C11" s="7" t="s">
        <v>164</v>
      </c>
      <c r="D11" s="7" t="s">
        <v>165</v>
      </c>
      <c r="E11" s="7" t="s">
        <v>159</v>
      </c>
      <c r="F11" s="7" t="s">
        <v>136</v>
      </c>
      <c r="G11" s="7">
        <v>224</v>
      </c>
      <c r="H11" s="7">
        <v>39</v>
      </c>
      <c r="I11" s="7">
        <v>8736</v>
      </c>
      <c r="J11" s="8">
        <v>45870</v>
      </c>
      <c r="K11" s="8">
        <v>45871</v>
      </c>
      <c r="L11" s="7">
        <v>13</v>
      </c>
      <c r="M11" s="9">
        <f t="shared" si="0"/>
        <v>3</v>
      </c>
      <c r="N11" s="7">
        <f t="shared" si="0"/>
        <v>2912</v>
      </c>
    </row>
    <row r="12" spans="1:14">
      <c r="A12" s="7" t="s">
        <v>15</v>
      </c>
      <c r="B12" s="7" t="s">
        <v>142</v>
      </c>
      <c r="C12" s="7" t="s">
        <v>166</v>
      </c>
      <c r="D12" s="7" t="s">
        <v>167</v>
      </c>
      <c r="E12" s="7" t="s">
        <v>134</v>
      </c>
      <c r="F12" s="7" t="s">
        <v>136</v>
      </c>
      <c r="G12" s="7">
        <v>102</v>
      </c>
      <c r="H12" s="7">
        <v>16</v>
      </c>
      <c r="I12" s="7">
        <v>1632</v>
      </c>
      <c r="J12" s="8">
        <v>45871</v>
      </c>
      <c r="K12" s="8">
        <v>45872</v>
      </c>
      <c r="L12" s="7">
        <v>4</v>
      </c>
      <c r="M12" s="9">
        <f t="shared" si="0"/>
        <v>4</v>
      </c>
      <c r="N12" s="7">
        <f t="shared" si="0"/>
        <v>408</v>
      </c>
    </row>
    <row r="13" spans="1:14">
      <c r="A13" s="7" t="s">
        <v>13</v>
      </c>
      <c r="B13" s="7" t="s">
        <v>24</v>
      </c>
      <c r="C13" s="7" t="s">
        <v>168</v>
      </c>
      <c r="D13" s="7" t="s">
        <v>169</v>
      </c>
      <c r="E13" s="7" t="s">
        <v>134</v>
      </c>
      <c r="F13" s="7" t="s">
        <v>136</v>
      </c>
      <c r="G13" s="7">
        <v>75</v>
      </c>
      <c r="H13" s="7">
        <v>15</v>
      </c>
      <c r="I13" s="7">
        <v>1125</v>
      </c>
      <c r="J13" s="8">
        <v>45868</v>
      </c>
      <c r="K13" s="8">
        <v>45869</v>
      </c>
      <c r="L13" s="7">
        <v>5</v>
      </c>
      <c r="M13" s="9">
        <f t="shared" si="0"/>
        <v>3</v>
      </c>
      <c r="N13" s="7">
        <f t="shared" si="0"/>
        <v>375</v>
      </c>
    </row>
    <row r="14" spans="1:14">
      <c r="A14" s="7" t="s">
        <v>15</v>
      </c>
      <c r="B14" s="7" t="s">
        <v>22</v>
      </c>
      <c r="C14" s="7" t="s">
        <v>170</v>
      </c>
      <c r="D14" s="7" t="s">
        <v>171</v>
      </c>
      <c r="E14" s="7" t="s">
        <v>159</v>
      </c>
      <c r="F14" s="7" t="s">
        <v>135</v>
      </c>
      <c r="G14" s="7">
        <v>256</v>
      </c>
      <c r="H14" s="7">
        <v>40</v>
      </c>
      <c r="I14" s="7">
        <v>10240</v>
      </c>
      <c r="J14" s="8">
        <v>45873</v>
      </c>
      <c r="K14" s="8">
        <v>45875</v>
      </c>
      <c r="L14" s="7">
        <v>10</v>
      </c>
      <c r="M14" s="9">
        <f t="shared" si="0"/>
        <v>4</v>
      </c>
      <c r="N14" s="7">
        <f t="shared" si="0"/>
        <v>2560</v>
      </c>
    </row>
    <row r="15" spans="1:14">
      <c r="A15" s="7" t="s">
        <v>16</v>
      </c>
      <c r="B15" s="7" t="s">
        <v>143</v>
      </c>
      <c r="C15" s="7" t="s">
        <v>172</v>
      </c>
      <c r="D15" s="7" t="s">
        <v>173</v>
      </c>
      <c r="E15" s="7" t="s">
        <v>131</v>
      </c>
      <c r="F15" s="7" t="s">
        <v>136</v>
      </c>
      <c r="G15" s="7">
        <v>183</v>
      </c>
      <c r="H15" s="7">
        <v>50</v>
      </c>
      <c r="I15" s="7">
        <v>9150</v>
      </c>
      <c r="J15" s="8">
        <v>45872</v>
      </c>
      <c r="K15" s="8">
        <v>45873</v>
      </c>
      <c r="L15" s="7">
        <v>12</v>
      </c>
      <c r="M15" s="9">
        <f t="shared" si="0"/>
        <v>4.166666666666667</v>
      </c>
      <c r="N15" s="7">
        <f t="shared" si="0"/>
        <v>2196</v>
      </c>
    </row>
    <row r="16" spans="1:14">
      <c r="A16" s="7" t="s">
        <v>16</v>
      </c>
      <c r="B16" s="7" t="s">
        <v>25</v>
      </c>
      <c r="C16" s="7" t="s">
        <v>174</v>
      </c>
      <c r="D16" s="7" t="s">
        <v>175</v>
      </c>
      <c r="E16" s="7" t="s">
        <v>159</v>
      </c>
      <c r="F16" s="7" t="s">
        <v>135</v>
      </c>
      <c r="G16" s="7">
        <v>172</v>
      </c>
      <c r="H16" s="7">
        <v>25</v>
      </c>
      <c r="I16" s="7">
        <v>4300</v>
      </c>
      <c r="J16" s="8">
        <v>45870</v>
      </c>
      <c r="K16" s="8">
        <v>45873</v>
      </c>
      <c r="L16" s="7">
        <v>6</v>
      </c>
      <c r="M16" s="9">
        <f t="shared" si="0"/>
        <v>4.166666666666667</v>
      </c>
      <c r="N16" s="7">
        <f t="shared" si="0"/>
        <v>1032</v>
      </c>
    </row>
    <row r="17" spans="1:14">
      <c r="A17" s="7" t="s">
        <v>12</v>
      </c>
      <c r="B17" s="7" t="s">
        <v>23</v>
      </c>
      <c r="C17" s="7" t="s">
        <v>176</v>
      </c>
      <c r="D17" s="7" t="s">
        <v>177</v>
      </c>
      <c r="E17" s="7" t="s">
        <v>132</v>
      </c>
      <c r="F17" s="7" t="s">
        <v>136</v>
      </c>
      <c r="G17" s="7">
        <v>81</v>
      </c>
      <c r="H17" s="7">
        <v>28</v>
      </c>
      <c r="I17" s="7">
        <v>2268</v>
      </c>
      <c r="J17" s="8">
        <v>45868</v>
      </c>
      <c r="K17" s="8">
        <v>45870</v>
      </c>
      <c r="L17" s="7">
        <v>9</v>
      </c>
      <c r="M17" s="9">
        <f t="shared" si="0"/>
        <v>3.1111111111111112</v>
      </c>
      <c r="N17" s="7">
        <f t="shared" si="0"/>
        <v>729</v>
      </c>
    </row>
    <row r="18" spans="1:14">
      <c r="A18" s="7" t="s">
        <v>13</v>
      </c>
      <c r="B18" s="7" t="s">
        <v>19</v>
      </c>
      <c r="C18" s="7" t="s">
        <v>178</v>
      </c>
      <c r="D18" s="7" t="s">
        <v>179</v>
      </c>
      <c r="E18" s="7" t="s">
        <v>132</v>
      </c>
      <c r="F18" s="7" t="s">
        <v>135</v>
      </c>
      <c r="G18" s="7">
        <v>177</v>
      </c>
      <c r="H18" s="7">
        <v>36</v>
      </c>
      <c r="I18" s="7">
        <v>6372</v>
      </c>
      <c r="J18" s="8">
        <v>45868</v>
      </c>
      <c r="K18" s="8">
        <v>45871</v>
      </c>
      <c r="L18" s="7">
        <v>7</v>
      </c>
      <c r="M18" s="9">
        <f t="shared" si="0"/>
        <v>5.1428571428571432</v>
      </c>
      <c r="N18" s="7">
        <f t="shared" si="0"/>
        <v>1239</v>
      </c>
    </row>
    <row r="19" spans="1:14">
      <c r="A19" s="7" t="s">
        <v>12</v>
      </c>
      <c r="B19" s="7" t="s">
        <v>23</v>
      </c>
      <c r="C19" s="7" t="s">
        <v>180</v>
      </c>
      <c r="D19" s="7" t="s">
        <v>181</v>
      </c>
      <c r="E19" s="7" t="s">
        <v>130</v>
      </c>
      <c r="F19" s="7" t="s">
        <v>135</v>
      </c>
      <c r="G19" s="7">
        <v>114</v>
      </c>
      <c r="H19" s="7">
        <v>35</v>
      </c>
      <c r="I19" s="7">
        <v>3990</v>
      </c>
      <c r="J19" s="8">
        <v>45872</v>
      </c>
      <c r="K19" s="8">
        <v>45874</v>
      </c>
      <c r="L19" s="7">
        <v>11</v>
      </c>
      <c r="M19" s="9">
        <f t="shared" ref="M19:N34" si="1">H19/L19</f>
        <v>3.1818181818181817</v>
      </c>
      <c r="N19" s="7">
        <f t="shared" si="1"/>
        <v>1254</v>
      </c>
    </row>
    <row r="20" spans="1:14">
      <c r="A20" s="7" t="s">
        <v>12</v>
      </c>
      <c r="B20" s="7" t="s">
        <v>28</v>
      </c>
      <c r="C20" s="7" t="s">
        <v>182</v>
      </c>
      <c r="D20" s="7" t="s">
        <v>183</v>
      </c>
      <c r="E20" s="7" t="s">
        <v>134</v>
      </c>
      <c r="F20" s="7" t="s">
        <v>136</v>
      </c>
      <c r="G20" s="7">
        <v>239</v>
      </c>
      <c r="H20" s="7">
        <v>37</v>
      </c>
      <c r="I20" s="7">
        <v>8843</v>
      </c>
      <c r="J20" s="8">
        <v>45871</v>
      </c>
      <c r="K20" s="8">
        <v>45874</v>
      </c>
      <c r="L20" s="7">
        <v>12</v>
      </c>
      <c r="M20" s="9">
        <f t="shared" si="1"/>
        <v>3.0833333333333335</v>
      </c>
      <c r="N20" s="7">
        <f t="shared" si="1"/>
        <v>2868</v>
      </c>
    </row>
    <row r="21" spans="1:14">
      <c r="A21" s="7" t="s">
        <v>12</v>
      </c>
      <c r="B21" s="7" t="s">
        <v>28</v>
      </c>
      <c r="C21" s="7" t="s">
        <v>184</v>
      </c>
      <c r="D21" s="7" t="s">
        <v>185</v>
      </c>
      <c r="E21" s="7" t="s">
        <v>132</v>
      </c>
      <c r="F21" s="7" t="s">
        <v>135</v>
      </c>
      <c r="G21" s="7">
        <v>112</v>
      </c>
      <c r="H21" s="7">
        <v>41</v>
      </c>
      <c r="I21" s="7">
        <v>4592</v>
      </c>
      <c r="J21" s="8">
        <v>45869</v>
      </c>
      <c r="K21" s="8">
        <v>45871</v>
      </c>
      <c r="L21" s="7">
        <v>13</v>
      </c>
      <c r="M21" s="9">
        <f t="shared" si="1"/>
        <v>3.1538461538461537</v>
      </c>
      <c r="N21" s="7">
        <f t="shared" si="1"/>
        <v>1456</v>
      </c>
    </row>
    <row r="22" spans="1:14">
      <c r="A22" s="7" t="s">
        <v>16</v>
      </c>
      <c r="B22" s="7" t="s">
        <v>143</v>
      </c>
      <c r="C22" s="7" t="s">
        <v>186</v>
      </c>
      <c r="D22" s="7" t="s">
        <v>187</v>
      </c>
      <c r="E22" s="7" t="s">
        <v>134</v>
      </c>
      <c r="F22" s="7" t="s">
        <v>136</v>
      </c>
      <c r="G22" s="7">
        <v>61</v>
      </c>
      <c r="H22" s="7">
        <v>7</v>
      </c>
      <c r="I22" s="7">
        <v>427</v>
      </c>
      <c r="J22" s="8">
        <v>45871</v>
      </c>
      <c r="K22" s="8">
        <v>45873</v>
      </c>
      <c r="L22" s="7">
        <v>1</v>
      </c>
      <c r="M22" s="9">
        <f t="shared" si="1"/>
        <v>7</v>
      </c>
      <c r="N22" s="7">
        <f t="shared" si="1"/>
        <v>61</v>
      </c>
    </row>
    <row r="23" spans="1:14">
      <c r="A23" s="7" t="s">
        <v>15</v>
      </c>
      <c r="B23" s="7" t="s">
        <v>22</v>
      </c>
      <c r="C23" s="7" t="s">
        <v>77</v>
      </c>
      <c r="D23" s="7" t="s">
        <v>127</v>
      </c>
      <c r="E23" s="7" t="s">
        <v>131</v>
      </c>
      <c r="F23" s="7" t="s">
        <v>135</v>
      </c>
      <c r="G23" s="7">
        <v>128</v>
      </c>
      <c r="H23" s="7">
        <v>39</v>
      </c>
      <c r="I23" s="7">
        <v>4992</v>
      </c>
      <c r="J23" s="8">
        <v>45873</v>
      </c>
      <c r="K23" s="8">
        <v>45875</v>
      </c>
      <c r="L23" s="7">
        <v>7</v>
      </c>
      <c r="M23" s="9">
        <f t="shared" si="1"/>
        <v>5.5714285714285712</v>
      </c>
      <c r="N23" s="7">
        <f t="shared" si="1"/>
        <v>896</v>
      </c>
    </row>
    <row r="24" spans="1:14">
      <c r="A24" s="7" t="s">
        <v>12</v>
      </c>
      <c r="B24" s="7" t="s">
        <v>144</v>
      </c>
      <c r="C24" s="7" t="s">
        <v>188</v>
      </c>
      <c r="D24" s="7" t="s">
        <v>189</v>
      </c>
      <c r="E24" s="7" t="s">
        <v>131</v>
      </c>
      <c r="F24" s="7" t="s">
        <v>135</v>
      </c>
      <c r="G24" s="7">
        <v>52</v>
      </c>
      <c r="H24" s="7">
        <v>34</v>
      </c>
      <c r="I24" s="7">
        <v>1768</v>
      </c>
      <c r="J24" s="8">
        <v>45871</v>
      </c>
      <c r="K24" s="8">
        <v>45873</v>
      </c>
      <c r="L24" s="7">
        <v>8</v>
      </c>
      <c r="M24" s="9">
        <f t="shared" si="1"/>
        <v>4.25</v>
      </c>
      <c r="N24" s="7">
        <f t="shared" si="1"/>
        <v>416</v>
      </c>
    </row>
    <row r="25" spans="1:14">
      <c r="A25" s="7" t="s">
        <v>12</v>
      </c>
      <c r="B25" s="7" t="s">
        <v>144</v>
      </c>
      <c r="C25" s="7" t="s">
        <v>190</v>
      </c>
      <c r="D25" s="7" t="s">
        <v>191</v>
      </c>
      <c r="E25" s="7" t="s">
        <v>134</v>
      </c>
      <c r="F25" s="7" t="s">
        <v>135</v>
      </c>
      <c r="G25" s="7">
        <v>213</v>
      </c>
      <c r="H25" s="7">
        <v>33</v>
      </c>
      <c r="I25" s="7">
        <v>7029</v>
      </c>
      <c r="J25" s="8">
        <v>45873</v>
      </c>
      <c r="K25" s="8">
        <v>45875</v>
      </c>
      <c r="L25" s="7">
        <v>6</v>
      </c>
      <c r="M25" s="9">
        <f t="shared" si="1"/>
        <v>5.5</v>
      </c>
      <c r="N25" s="7">
        <f t="shared" si="1"/>
        <v>1278</v>
      </c>
    </row>
    <row r="26" spans="1:14">
      <c r="A26" s="7" t="s">
        <v>13</v>
      </c>
      <c r="B26" s="7" t="s">
        <v>19</v>
      </c>
      <c r="C26" s="7" t="s">
        <v>192</v>
      </c>
      <c r="D26" s="7" t="s">
        <v>193</v>
      </c>
      <c r="E26" s="7" t="s">
        <v>134</v>
      </c>
      <c r="F26" s="7" t="s">
        <v>136</v>
      </c>
      <c r="G26" s="7">
        <v>52</v>
      </c>
      <c r="H26" s="7">
        <v>43</v>
      </c>
      <c r="I26" s="7">
        <v>2236</v>
      </c>
      <c r="J26" s="8">
        <v>45870</v>
      </c>
      <c r="K26" s="8">
        <v>45871</v>
      </c>
      <c r="L26" s="7">
        <v>8</v>
      </c>
      <c r="M26" s="9">
        <f t="shared" si="1"/>
        <v>5.375</v>
      </c>
      <c r="N26" s="7">
        <f t="shared" si="1"/>
        <v>416</v>
      </c>
    </row>
    <row r="27" spans="1:14">
      <c r="A27" s="7" t="s">
        <v>15</v>
      </c>
      <c r="B27" s="7" t="s">
        <v>142</v>
      </c>
      <c r="C27" s="7" t="s">
        <v>194</v>
      </c>
      <c r="D27" s="7" t="s">
        <v>195</v>
      </c>
      <c r="E27" s="7" t="s">
        <v>131</v>
      </c>
      <c r="F27" s="7" t="s">
        <v>135</v>
      </c>
      <c r="G27" s="7">
        <v>283</v>
      </c>
      <c r="H27" s="7">
        <v>25</v>
      </c>
      <c r="I27" s="7">
        <v>7075</v>
      </c>
      <c r="J27" s="8">
        <v>45869</v>
      </c>
      <c r="K27" s="8">
        <v>45870</v>
      </c>
      <c r="L27" s="7">
        <v>12</v>
      </c>
      <c r="M27" s="9">
        <f t="shared" si="1"/>
        <v>2.0833333333333335</v>
      </c>
      <c r="N27" s="7">
        <f t="shared" si="1"/>
        <v>3395.9999999999995</v>
      </c>
    </row>
    <row r="28" spans="1:14">
      <c r="A28" s="7" t="s">
        <v>14</v>
      </c>
      <c r="B28" s="7" t="s">
        <v>141</v>
      </c>
      <c r="C28" s="7" t="s">
        <v>196</v>
      </c>
      <c r="D28" s="7" t="s">
        <v>197</v>
      </c>
      <c r="E28" s="7" t="s">
        <v>134</v>
      </c>
      <c r="F28" s="7" t="s">
        <v>136</v>
      </c>
      <c r="G28" s="7">
        <v>263</v>
      </c>
      <c r="H28" s="7">
        <v>21</v>
      </c>
      <c r="I28" s="7">
        <v>5523</v>
      </c>
      <c r="J28" s="8">
        <v>45873</v>
      </c>
      <c r="K28" s="8">
        <v>45874</v>
      </c>
      <c r="L28" s="7">
        <v>10</v>
      </c>
      <c r="M28" s="9">
        <f t="shared" si="1"/>
        <v>2.1</v>
      </c>
      <c r="N28" s="7">
        <f t="shared" si="1"/>
        <v>2630</v>
      </c>
    </row>
    <row r="29" spans="1:14">
      <c r="A29" s="7" t="s">
        <v>13</v>
      </c>
      <c r="B29" s="7" t="s">
        <v>24</v>
      </c>
      <c r="C29" s="7" t="s">
        <v>198</v>
      </c>
      <c r="D29" s="7" t="s">
        <v>199</v>
      </c>
      <c r="E29" s="7" t="s">
        <v>131</v>
      </c>
      <c r="F29" s="7" t="s">
        <v>136</v>
      </c>
      <c r="G29" s="7">
        <v>158</v>
      </c>
      <c r="H29" s="7">
        <v>36</v>
      </c>
      <c r="I29" s="7">
        <v>5688</v>
      </c>
      <c r="J29" s="8">
        <v>45868</v>
      </c>
      <c r="K29" s="8">
        <v>45869</v>
      </c>
      <c r="L29" s="7">
        <v>9</v>
      </c>
      <c r="M29" s="9">
        <f t="shared" si="1"/>
        <v>4</v>
      </c>
      <c r="N29" s="7">
        <f t="shared" si="1"/>
        <v>1422</v>
      </c>
    </row>
    <row r="30" spans="1:14">
      <c r="A30" s="7" t="s">
        <v>16</v>
      </c>
      <c r="B30" s="7" t="s">
        <v>143</v>
      </c>
      <c r="C30" s="7" t="s">
        <v>200</v>
      </c>
      <c r="D30" s="7" t="s">
        <v>201</v>
      </c>
      <c r="E30" s="7" t="s">
        <v>134</v>
      </c>
      <c r="F30" s="7" t="s">
        <v>135</v>
      </c>
      <c r="G30" s="7">
        <v>58</v>
      </c>
      <c r="H30" s="7">
        <v>19</v>
      </c>
      <c r="I30" s="7">
        <v>1102</v>
      </c>
      <c r="J30" s="8">
        <v>45868</v>
      </c>
      <c r="K30" s="8">
        <v>45871</v>
      </c>
      <c r="L30" s="7">
        <v>4</v>
      </c>
      <c r="M30" s="9">
        <f t="shared" si="1"/>
        <v>4.75</v>
      </c>
      <c r="N30" s="7">
        <f t="shared" si="1"/>
        <v>232</v>
      </c>
    </row>
    <row r="31" spans="1:14">
      <c r="A31" s="7" t="s">
        <v>12</v>
      </c>
      <c r="B31" s="7" t="s">
        <v>28</v>
      </c>
      <c r="C31" s="7" t="s">
        <v>202</v>
      </c>
      <c r="D31" s="7" t="s">
        <v>203</v>
      </c>
      <c r="E31" s="7" t="s">
        <v>159</v>
      </c>
      <c r="F31" s="7" t="s">
        <v>135</v>
      </c>
      <c r="G31" s="7">
        <v>291</v>
      </c>
      <c r="H31" s="7">
        <v>5</v>
      </c>
      <c r="I31" s="7">
        <v>1455</v>
      </c>
      <c r="J31" s="8">
        <v>45869</v>
      </c>
      <c r="K31" s="8">
        <v>45872</v>
      </c>
      <c r="L31" s="7">
        <v>2</v>
      </c>
      <c r="M31" s="9">
        <f t="shared" si="1"/>
        <v>2.5</v>
      </c>
      <c r="N31" s="7">
        <f t="shared" si="1"/>
        <v>582</v>
      </c>
    </row>
    <row r="32" spans="1:14">
      <c r="A32" s="7" t="s">
        <v>16</v>
      </c>
      <c r="B32" s="7" t="s">
        <v>25</v>
      </c>
      <c r="C32" s="7" t="s">
        <v>204</v>
      </c>
      <c r="D32" s="7" t="s">
        <v>205</v>
      </c>
      <c r="E32" s="7" t="s">
        <v>159</v>
      </c>
      <c r="F32" s="7" t="s">
        <v>135</v>
      </c>
      <c r="G32" s="7">
        <v>259</v>
      </c>
      <c r="H32" s="7">
        <v>21</v>
      </c>
      <c r="I32" s="7">
        <v>5439</v>
      </c>
      <c r="J32" s="8">
        <v>45871</v>
      </c>
      <c r="K32" s="8">
        <v>45873</v>
      </c>
      <c r="L32" s="7">
        <v>4</v>
      </c>
      <c r="M32" s="9">
        <f t="shared" si="1"/>
        <v>5.25</v>
      </c>
      <c r="N32" s="7">
        <f t="shared" si="1"/>
        <v>1036</v>
      </c>
    </row>
    <row r="33" spans="1:14">
      <c r="A33" s="7" t="s">
        <v>12</v>
      </c>
      <c r="B33" s="7" t="s">
        <v>23</v>
      </c>
      <c r="C33" s="7" t="s">
        <v>206</v>
      </c>
      <c r="D33" s="7" t="s">
        <v>207</v>
      </c>
      <c r="E33" s="7" t="s">
        <v>132</v>
      </c>
      <c r="F33" s="7" t="s">
        <v>135</v>
      </c>
      <c r="G33" s="7">
        <v>76</v>
      </c>
      <c r="H33" s="7">
        <v>34</v>
      </c>
      <c r="I33" s="7">
        <v>2584</v>
      </c>
      <c r="J33" s="8">
        <v>45871</v>
      </c>
      <c r="K33" s="8">
        <v>45872</v>
      </c>
      <c r="L33" s="7">
        <v>17</v>
      </c>
      <c r="M33" s="9">
        <f t="shared" si="1"/>
        <v>2</v>
      </c>
      <c r="N33" s="7">
        <f t="shared" si="1"/>
        <v>1292</v>
      </c>
    </row>
    <row r="34" spans="1:14">
      <c r="A34" s="7" t="s">
        <v>12</v>
      </c>
      <c r="B34" s="7" t="s">
        <v>144</v>
      </c>
      <c r="C34" s="7" t="s">
        <v>208</v>
      </c>
      <c r="D34" s="7" t="s">
        <v>209</v>
      </c>
      <c r="E34" s="7" t="s">
        <v>131</v>
      </c>
      <c r="F34" s="7" t="s">
        <v>135</v>
      </c>
      <c r="G34" s="7">
        <v>106</v>
      </c>
      <c r="H34" s="7">
        <v>23</v>
      </c>
      <c r="I34" s="7">
        <v>2438</v>
      </c>
      <c r="J34" s="8">
        <v>45873</v>
      </c>
      <c r="K34" s="8">
        <v>45875</v>
      </c>
      <c r="L34" s="7">
        <v>7</v>
      </c>
      <c r="M34" s="9">
        <f t="shared" si="1"/>
        <v>3.2857142857142856</v>
      </c>
      <c r="N34" s="7">
        <f t="shared" si="1"/>
        <v>742</v>
      </c>
    </row>
    <row r="35" spans="1:14">
      <c r="A35" s="7" t="s">
        <v>13</v>
      </c>
      <c r="B35" s="7" t="s">
        <v>19</v>
      </c>
      <c r="C35" s="7" t="s">
        <v>210</v>
      </c>
      <c r="D35" s="7" t="s">
        <v>211</v>
      </c>
      <c r="E35" s="7" t="s">
        <v>132</v>
      </c>
      <c r="F35" s="7" t="s">
        <v>136</v>
      </c>
      <c r="G35" s="7">
        <v>179</v>
      </c>
      <c r="H35" s="7">
        <v>35</v>
      </c>
      <c r="I35" s="7">
        <v>6265</v>
      </c>
      <c r="J35" s="8">
        <v>45870</v>
      </c>
      <c r="K35" s="8">
        <v>45873</v>
      </c>
      <c r="L35" s="7">
        <v>11</v>
      </c>
      <c r="M35" s="9">
        <f t="shared" ref="M35:N50" si="2">H35/L35</f>
        <v>3.1818181818181817</v>
      </c>
      <c r="N35" s="7">
        <f t="shared" si="2"/>
        <v>1969</v>
      </c>
    </row>
    <row r="36" spans="1:14">
      <c r="A36" s="7" t="s">
        <v>15</v>
      </c>
      <c r="B36" s="7" t="s">
        <v>22</v>
      </c>
      <c r="C36" s="7" t="s">
        <v>212</v>
      </c>
      <c r="D36" s="7" t="s">
        <v>213</v>
      </c>
      <c r="E36" s="7" t="s">
        <v>159</v>
      </c>
      <c r="F36" s="7" t="s">
        <v>135</v>
      </c>
      <c r="G36" s="7">
        <v>219</v>
      </c>
      <c r="H36" s="7">
        <v>13</v>
      </c>
      <c r="I36" s="7">
        <v>2847</v>
      </c>
      <c r="J36" s="8">
        <v>45872</v>
      </c>
      <c r="K36" s="8">
        <v>45873</v>
      </c>
      <c r="L36" s="7">
        <v>6</v>
      </c>
      <c r="M36" s="9">
        <f t="shared" si="2"/>
        <v>2.1666666666666665</v>
      </c>
      <c r="N36" s="7">
        <f t="shared" si="2"/>
        <v>1314</v>
      </c>
    </row>
    <row r="37" spans="1:14">
      <c r="A37" s="7" t="s">
        <v>12</v>
      </c>
      <c r="B37" s="7" t="s">
        <v>144</v>
      </c>
      <c r="C37" s="7" t="s">
        <v>214</v>
      </c>
      <c r="D37" s="7" t="s">
        <v>215</v>
      </c>
      <c r="E37" s="7" t="s">
        <v>132</v>
      </c>
      <c r="F37" s="7" t="s">
        <v>135</v>
      </c>
      <c r="G37" s="7">
        <v>292</v>
      </c>
      <c r="H37" s="7">
        <v>21</v>
      </c>
      <c r="I37" s="7">
        <v>6132</v>
      </c>
      <c r="J37" s="8">
        <v>45868</v>
      </c>
      <c r="K37" s="8">
        <v>45870</v>
      </c>
      <c r="L37" s="7">
        <v>5</v>
      </c>
      <c r="M37" s="9">
        <f t="shared" si="2"/>
        <v>4.2</v>
      </c>
      <c r="N37" s="7">
        <f t="shared" si="2"/>
        <v>1460</v>
      </c>
    </row>
    <row r="38" spans="1:14">
      <c r="A38" s="7" t="s">
        <v>12</v>
      </c>
      <c r="B38" s="7" t="s">
        <v>28</v>
      </c>
      <c r="C38" s="7" t="s">
        <v>216</v>
      </c>
      <c r="D38" s="7" t="s">
        <v>217</v>
      </c>
      <c r="E38" s="7" t="s">
        <v>159</v>
      </c>
      <c r="F38" s="7" t="s">
        <v>136</v>
      </c>
      <c r="G38" s="7">
        <v>147</v>
      </c>
      <c r="H38" s="7">
        <v>50</v>
      </c>
      <c r="I38" s="7">
        <v>7350</v>
      </c>
      <c r="J38" s="8">
        <v>45872</v>
      </c>
      <c r="K38" s="8">
        <v>45875</v>
      </c>
      <c r="L38" s="7">
        <v>10</v>
      </c>
      <c r="M38" s="9">
        <f t="shared" si="2"/>
        <v>5</v>
      </c>
      <c r="N38" s="7">
        <f t="shared" si="2"/>
        <v>1470</v>
      </c>
    </row>
    <row r="39" spans="1:14">
      <c r="A39" s="7" t="s">
        <v>12</v>
      </c>
      <c r="B39" s="7" t="s">
        <v>23</v>
      </c>
      <c r="C39" s="7" t="s">
        <v>218</v>
      </c>
      <c r="D39" s="7" t="s">
        <v>219</v>
      </c>
      <c r="E39" s="7" t="s">
        <v>132</v>
      </c>
      <c r="F39" s="7" t="s">
        <v>135</v>
      </c>
      <c r="G39" s="7">
        <v>272</v>
      </c>
      <c r="H39" s="7">
        <v>7</v>
      </c>
      <c r="I39" s="7">
        <v>1904</v>
      </c>
      <c r="J39" s="8">
        <v>45868</v>
      </c>
      <c r="K39" s="8">
        <v>45871</v>
      </c>
      <c r="L39" s="7">
        <v>1</v>
      </c>
      <c r="M39" s="9">
        <f t="shared" si="2"/>
        <v>7</v>
      </c>
      <c r="N39" s="7">
        <f t="shared" si="2"/>
        <v>272</v>
      </c>
    </row>
    <row r="40" spans="1:14">
      <c r="A40" s="7" t="s">
        <v>12</v>
      </c>
      <c r="B40" s="7" t="s">
        <v>144</v>
      </c>
      <c r="C40" s="7" t="s">
        <v>220</v>
      </c>
      <c r="D40" s="7" t="s">
        <v>221</v>
      </c>
      <c r="E40" s="7" t="s">
        <v>134</v>
      </c>
      <c r="F40" s="7" t="s">
        <v>135</v>
      </c>
      <c r="G40" s="7">
        <v>123</v>
      </c>
      <c r="H40" s="7">
        <v>30</v>
      </c>
      <c r="I40" s="7">
        <v>3690</v>
      </c>
      <c r="J40" s="8">
        <v>45870</v>
      </c>
      <c r="K40" s="8">
        <v>45872</v>
      </c>
      <c r="L40" s="7">
        <v>15</v>
      </c>
      <c r="M40" s="9">
        <f t="shared" si="2"/>
        <v>2</v>
      </c>
      <c r="N40" s="7">
        <f t="shared" si="2"/>
        <v>1845</v>
      </c>
    </row>
    <row r="41" spans="1:14">
      <c r="A41" s="7" t="s">
        <v>12</v>
      </c>
      <c r="B41" s="7" t="s">
        <v>28</v>
      </c>
      <c r="C41" s="7" t="s">
        <v>222</v>
      </c>
      <c r="D41" s="7" t="s">
        <v>223</v>
      </c>
      <c r="E41" s="7" t="s">
        <v>134</v>
      </c>
      <c r="F41" s="7" t="s">
        <v>135</v>
      </c>
      <c r="G41" s="7">
        <v>83</v>
      </c>
      <c r="H41" s="7">
        <v>22</v>
      </c>
      <c r="I41" s="7">
        <v>1826</v>
      </c>
      <c r="J41" s="8">
        <v>45872</v>
      </c>
      <c r="K41" s="8">
        <v>45875</v>
      </c>
      <c r="L41" s="7">
        <v>7</v>
      </c>
      <c r="M41" s="9">
        <f t="shared" si="2"/>
        <v>3.1428571428571428</v>
      </c>
      <c r="N41" s="7">
        <f t="shared" si="2"/>
        <v>581</v>
      </c>
    </row>
    <row r="42" spans="1:14">
      <c r="A42" s="7" t="s">
        <v>12</v>
      </c>
      <c r="B42" s="7" t="s">
        <v>28</v>
      </c>
      <c r="C42" s="7" t="s">
        <v>224</v>
      </c>
      <c r="D42" s="7" t="s">
        <v>225</v>
      </c>
      <c r="E42" s="7" t="s">
        <v>132</v>
      </c>
      <c r="F42" s="7" t="s">
        <v>136</v>
      </c>
      <c r="G42" s="7">
        <v>178</v>
      </c>
      <c r="H42" s="7">
        <v>12</v>
      </c>
      <c r="I42" s="7">
        <v>2136</v>
      </c>
      <c r="J42" s="8">
        <v>45872</v>
      </c>
      <c r="K42" s="8">
        <v>45874</v>
      </c>
      <c r="L42" s="7">
        <v>4</v>
      </c>
      <c r="M42" s="9">
        <f t="shared" si="2"/>
        <v>3</v>
      </c>
      <c r="N42" s="7">
        <f t="shared" si="2"/>
        <v>712</v>
      </c>
    </row>
    <row r="43" spans="1:14">
      <c r="A43" s="7" t="s">
        <v>13</v>
      </c>
      <c r="B43" s="7" t="s">
        <v>24</v>
      </c>
      <c r="C43" s="7" t="s">
        <v>226</v>
      </c>
      <c r="D43" s="7" t="s">
        <v>227</v>
      </c>
      <c r="E43" s="7" t="s">
        <v>130</v>
      </c>
      <c r="F43" s="7" t="s">
        <v>136</v>
      </c>
      <c r="G43" s="7">
        <v>208</v>
      </c>
      <c r="H43" s="7">
        <v>31</v>
      </c>
      <c r="I43" s="7">
        <v>6448</v>
      </c>
      <c r="J43" s="8">
        <v>45872</v>
      </c>
      <c r="K43" s="8">
        <v>45873</v>
      </c>
      <c r="L43" s="7">
        <v>6</v>
      </c>
      <c r="M43" s="9">
        <f t="shared" si="2"/>
        <v>5.166666666666667</v>
      </c>
      <c r="N43" s="7">
        <f t="shared" si="2"/>
        <v>1248</v>
      </c>
    </row>
    <row r="44" spans="1:14">
      <c r="A44" s="7" t="s">
        <v>12</v>
      </c>
      <c r="B44" s="7" t="s">
        <v>28</v>
      </c>
      <c r="C44" s="7" t="s">
        <v>228</v>
      </c>
      <c r="D44" s="7" t="s">
        <v>229</v>
      </c>
      <c r="E44" s="7" t="s">
        <v>134</v>
      </c>
      <c r="F44" s="7" t="s">
        <v>135</v>
      </c>
      <c r="G44" s="7">
        <v>243</v>
      </c>
      <c r="H44" s="7">
        <v>9</v>
      </c>
      <c r="I44" s="7">
        <v>2187</v>
      </c>
      <c r="J44" s="8">
        <v>45870</v>
      </c>
      <c r="K44" s="8">
        <v>45873</v>
      </c>
      <c r="L44" s="7">
        <v>2</v>
      </c>
      <c r="M44" s="9">
        <f t="shared" si="2"/>
        <v>4.5</v>
      </c>
      <c r="N44" s="7">
        <f t="shared" si="2"/>
        <v>486</v>
      </c>
    </row>
    <row r="45" spans="1:14">
      <c r="A45" s="7" t="s">
        <v>15</v>
      </c>
      <c r="B45" s="7" t="s">
        <v>142</v>
      </c>
      <c r="C45" s="7" t="s">
        <v>230</v>
      </c>
      <c r="D45" s="7" t="s">
        <v>231</v>
      </c>
      <c r="E45" s="7" t="s">
        <v>134</v>
      </c>
      <c r="F45" s="7" t="s">
        <v>136</v>
      </c>
      <c r="G45" s="7">
        <v>294</v>
      </c>
      <c r="H45" s="7">
        <v>5</v>
      </c>
      <c r="I45" s="7">
        <v>1470</v>
      </c>
      <c r="J45" s="8">
        <v>45869</v>
      </c>
      <c r="K45" s="8">
        <v>45871</v>
      </c>
      <c r="L45" s="7">
        <v>1</v>
      </c>
      <c r="M45" s="9">
        <f t="shared" si="2"/>
        <v>5</v>
      </c>
      <c r="N45" s="7">
        <f t="shared" si="2"/>
        <v>294</v>
      </c>
    </row>
    <row r="46" spans="1:14">
      <c r="A46" s="7" t="s">
        <v>15</v>
      </c>
      <c r="B46" s="7" t="s">
        <v>22</v>
      </c>
      <c r="C46" s="7" t="s">
        <v>232</v>
      </c>
      <c r="D46" s="7" t="s">
        <v>233</v>
      </c>
      <c r="E46" s="7" t="s">
        <v>132</v>
      </c>
      <c r="F46" s="7" t="s">
        <v>136</v>
      </c>
      <c r="G46" s="7">
        <v>177</v>
      </c>
      <c r="H46" s="7">
        <v>25</v>
      </c>
      <c r="I46" s="7">
        <v>4425</v>
      </c>
      <c r="J46" s="8">
        <v>45873</v>
      </c>
      <c r="K46" s="8">
        <v>45874</v>
      </c>
      <c r="L46" s="7">
        <v>6</v>
      </c>
      <c r="M46" s="9">
        <f t="shared" si="2"/>
        <v>4.166666666666667</v>
      </c>
      <c r="N46" s="7">
        <f t="shared" si="2"/>
        <v>1062</v>
      </c>
    </row>
    <row r="47" spans="1:14">
      <c r="A47" s="7" t="s">
        <v>15</v>
      </c>
      <c r="B47" s="7" t="s">
        <v>22</v>
      </c>
      <c r="C47" s="7" t="s">
        <v>234</v>
      </c>
      <c r="D47" s="7" t="s">
        <v>120</v>
      </c>
      <c r="E47" s="7" t="s">
        <v>134</v>
      </c>
      <c r="F47" s="7" t="s">
        <v>136</v>
      </c>
      <c r="G47" s="7">
        <v>173</v>
      </c>
      <c r="H47" s="7">
        <v>27</v>
      </c>
      <c r="I47" s="7">
        <v>4671</v>
      </c>
      <c r="J47" s="8">
        <v>45868</v>
      </c>
      <c r="K47" s="8">
        <v>45871</v>
      </c>
      <c r="L47" s="7">
        <v>9</v>
      </c>
      <c r="M47" s="9">
        <f t="shared" si="2"/>
        <v>3</v>
      </c>
      <c r="N47" s="7">
        <f t="shared" si="2"/>
        <v>1557</v>
      </c>
    </row>
    <row r="48" spans="1:14">
      <c r="A48" s="7" t="s">
        <v>12</v>
      </c>
      <c r="B48" s="7" t="s">
        <v>144</v>
      </c>
      <c r="C48" s="7" t="s">
        <v>235</v>
      </c>
      <c r="D48" s="7" t="s">
        <v>236</v>
      </c>
      <c r="E48" s="7" t="s">
        <v>132</v>
      </c>
      <c r="F48" s="7" t="s">
        <v>136</v>
      </c>
      <c r="G48" s="7">
        <v>81</v>
      </c>
      <c r="H48" s="7">
        <v>41</v>
      </c>
      <c r="I48" s="7">
        <v>3321</v>
      </c>
      <c r="J48" s="8">
        <v>45868</v>
      </c>
      <c r="K48" s="8">
        <v>45869</v>
      </c>
      <c r="L48" s="7">
        <v>10</v>
      </c>
      <c r="M48" s="9">
        <f t="shared" si="2"/>
        <v>4.0999999999999996</v>
      </c>
      <c r="N48" s="7">
        <f t="shared" si="2"/>
        <v>810.00000000000011</v>
      </c>
    </row>
    <row r="49" spans="1:14">
      <c r="A49" s="7" t="s">
        <v>15</v>
      </c>
      <c r="B49" s="7" t="s">
        <v>22</v>
      </c>
      <c r="C49" s="7" t="s">
        <v>157</v>
      </c>
      <c r="D49" s="7" t="s">
        <v>158</v>
      </c>
      <c r="E49" s="7" t="s">
        <v>131</v>
      </c>
      <c r="F49" s="7" t="s">
        <v>135</v>
      </c>
      <c r="G49" s="7">
        <v>249</v>
      </c>
      <c r="H49" s="7">
        <v>45</v>
      </c>
      <c r="I49" s="7">
        <v>11205</v>
      </c>
      <c r="J49" s="8">
        <v>45869</v>
      </c>
      <c r="K49" s="8">
        <v>45871</v>
      </c>
      <c r="L49" s="7">
        <v>15</v>
      </c>
      <c r="M49" s="9">
        <f t="shared" si="2"/>
        <v>3</v>
      </c>
      <c r="N49" s="7">
        <f t="shared" si="2"/>
        <v>3735</v>
      </c>
    </row>
    <row r="50" spans="1:14">
      <c r="A50" s="7" t="s">
        <v>15</v>
      </c>
      <c r="B50" s="7" t="s">
        <v>22</v>
      </c>
      <c r="C50" s="7" t="s">
        <v>237</v>
      </c>
      <c r="D50" s="7" t="s">
        <v>238</v>
      </c>
      <c r="E50" s="7" t="s">
        <v>134</v>
      </c>
      <c r="F50" s="7" t="s">
        <v>135</v>
      </c>
      <c r="G50" s="7">
        <v>140</v>
      </c>
      <c r="H50" s="7">
        <v>15</v>
      </c>
      <c r="I50" s="7">
        <v>2100</v>
      </c>
      <c r="J50" s="8">
        <v>45872</v>
      </c>
      <c r="K50" s="8">
        <v>45874</v>
      </c>
      <c r="L50" s="7">
        <v>3</v>
      </c>
      <c r="M50" s="9">
        <f t="shared" si="2"/>
        <v>5</v>
      </c>
      <c r="N50" s="7">
        <f t="shared" si="2"/>
        <v>420</v>
      </c>
    </row>
    <row r="51" spans="1:14">
      <c r="A51" s="7" t="s">
        <v>12</v>
      </c>
      <c r="B51" s="7" t="s">
        <v>144</v>
      </c>
      <c r="C51" s="7" t="s">
        <v>239</v>
      </c>
      <c r="D51" s="7" t="s">
        <v>240</v>
      </c>
      <c r="E51" s="7" t="s">
        <v>130</v>
      </c>
      <c r="F51" s="7" t="s">
        <v>136</v>
      </c>
      <c r="G51" s="7">
        <v>174</v>
      </c>
      <c r="H51" s="7">
        <v>15</v>
      </c>
      <c r="I51" s="7">
        <v>2610</v>
      </c>
      <c r="J51" s="8">
        <v>45871</v>
      </c>
      <c r="K51" s="8">
        <v>45873</v>
      </c>
      <c r="L51" s="7">
        <v>7</v>
      </c>
      <c r="M51" s="9">
        <f t="shared" ref="M51:N66" si="3">H51/L51</f>
        <v>2.1428571428571428</v>
      </c>
      <c r="N51" s="7">
        <f t="shared" si="3"/>
        <v>1218</v>
      </c>
    </row>
    <row r="52" spans="1:14">
      <c r="A52" s="7" t="s">
        <v>15</v>
      </c>
      <c r="B52" s="7" t="s">
        <v>22</v>
      </c>
      <c r="C52" s="7" t="s">
        <v>241</v>
      </c>
      <c r="D52" s="7" t="s">
        <v>242</v>
      </c>
      <c r="E52" s="7" t="s">
        <v>159</v>
      </c>
      <c r="F52" s="7" t="s">
        <v>135</v>
      </c>
      <c r="G52" s="7">
        <v>145</v>
      </c>
      <c r="H52" s="7">
        <v>17</v>
      </c>
      <c r="I52" s="7">
        <v>2465</v>
      </c>
      <c r="J52" s="8">
        <v>45873</v>
      </c>
      <c r="K52" s="8">
        <v>45875</v>
      </c>
      <c r="L52" s="7">
        <v>8</v>
      </c>
      <c r="M52" s="9">
        <f t="shared" si="3"/>
        <v>2.125</v>
      </c>
      <c r="N52" s="7">
        <f t="shared" si="3"/>
        <v>1160</v>
      </c>
    </row>
    <row r="53" spans="1:14">
      <c r="A53" s="7" t="s">
        <v>12</v>
      </c>
      <c r="B53" s="7" t="s">
        <v>23</v>
      </c>
      <c r="C53" s="7" t="s">
        <v>243</v>
      </c>
      <c r="D53" s="7" t="s">
        <v>244</v>
      </c>
      <c r="E53" s="7" t="s">
        <v>130</v>
      </c>
      <c r="F53" s="7" t="s">
        <v>136</v>
      </c>
      <c r="G53" s="7">
        <v>268</v>
      </c>
      <c r="H53" s="7">
        <v>36</v>
      </c>
      <c r="I53" s="7">
        <v>9648</v>
      </c>
      <c r="J53" s="8">
        <v>45871</v>
      </c>
      <c r="K53" s="8">
        <v>45872</v>
      </c>
      <c r="L53" s="7">
        <v>7</v>
      </c>
      <c r="M53" s="9">
        <f t="shared" si="3"/>
        <v>5.1428571428571432</v>
      </c>
      <c r="N53" s="7">
        <f t="shared" si="3"/>
        <v>1875.9999999999998</v>
      </c>
    </row>
    <row r="54" spans="1:14">
      <c r="A54" s="7" t="s">
        <v>14</v>
      </c>
      <c r="B54" s="7" t="s">
        <v>141</v>
      </c>
      <c r="C54" s="7" t="s">
        <v>245</v>
      </c>
      <c r="D54" s="7" t="s">
        <v>246</v>
      </c>
      <c r="E54" s="7" t="s">
        <v>131</v>
      </c>
      <c r="F54" s="7" t="s">
        <v>135</v>
      </c>
      <c r="G54" s="7">
        <v>248</v>
      </c>
      <c r="H54" s="7">
        <v>8</v>
      </c>
      <c r="I54" s="7">
        <v>1984</v>
      </c>
      <c r="J54" s="8">
        <v>45869</v>
      </c>
      <c r="K54" s="8">
        <v>45872</v>
      </c>
      <c r="L54" s="7">
        <v>4</v>
      </c>
      <c r="M54" s="9">
        <f t="shared" si="3"/>
        <v>2</v>
      </c>
      <c r="N54" s="7">
        <f t="shared" si="3"/>
        <v>992</v>
      </c>
    </row>
    <row r="55" spans="1:14">
      <c r="A55" s="7" t="s">
        <v>13</v>
      </c>
      <c r="B55" s="7" t="s">
        <v>19</v>
      </c>
      <c r="C55" s="7" t="s">
        <v>247</v>
      </c>
      <c r="D55" s="7" t="s">
        <v>248</v>
      </c>
      <c r="E55" s="7" t="s">
        <v>159</v>
      </c>
      <c r="F55" s="7" t="s">
        <v>135</v>
      </c>
      <c r="G55" s="7">
        <v>294</v>
      </c>
      <c r="H55" s="7">
        <v>46</v>
      </c>
      <c r="I55" s="7">
        <v>13524</v>
      </c>
      <c r="J55" s="8">
        <v>45873</v>
      </c>
      <c r="K55" s="8">
        <v>45874</v>
      </c>
      <c r="L55" s="7">
        <v>15</v>
      </c>
      <c r="M55" s="9">
        <f t="shared" si="3"/>
        <v>3.0666666666666669</v>
      </c>
      <c r="N55" s="7">
        <f t="shared" si="3"/>
        <v>4410</v>
      </c>
    </row>
    <row r="56" spans="1:14">
      <c r="A56" s="7" t="s">
        <v>12</v>
      </c>
      <c r="B56" s="7" t="s">
        <v>28</v>
      </c>
      <c r="C56" s="7" t="s">
        <v>249</v>
      </c>
      <c r="D56" s="7" t="s">
        <v>250</v>
      </c>
      <c r="E56" s="7" t="s">
        <v>130</v>
      </c>
      <c r="F56" s="7" t="s">
        <v>136</v>
      </c>
      <c r="G56" s="7">
        <v>141</v>
      </c>
      <c r="H56" s="7">
        <v>38</v>
      </c>
      <c r="I56" s="7">
        <v>5358</v>
      </c>
      <c r="J56" s="8">
        <v>45872</v>
      </c>
      <c r="K56" s="8">
        <v>45873</v>
      </c>
      <c r="L56" s="7">
        <v>12</v>
      </c>
      <c r="M56" s="9">
        <f t="shared" si="3"/>
        <v>3.1666666666666665</v>
      </c>
      <c r="N56" s="7">
        <f t="shared" si="3"/>
        <v>1692</v>
      </c>
    </row>
    <row r="57" spans="1:14">
      <c r="A57" s="7" t="s">
        <v>16</v>
      </c>
      <c r="B57" s="7" t="s">
        <v>143</v>
      </c>
      <c r="C57" s="7" t="s">
        <v>251</v>
      </c>
      <c r="D57" s="7" t="s">
        <v>252</v>
      </c>
      <c r="E57" s="7" t="s">
        <v>130</v>
      </c>
      <c r="F57" s="7" t="s">
        <v>136</v>
      </c>
      <c r="G57" s="7">
        <v>178</v>
      </c>
      <c r="H57" s="7">
        <v>28</v>
      </c>
      <c r="I57" s="7">
        <v>4984</v>
      </c>
      <c r="J57" s="8">
        <v>45872</v>
      </c>
      <c r="K57" s="8">
        <v>45873</v>
      </c>
      <c r="L57" s="7">
        <v>9</v>
      </c>
      <c r="M57" s="9">
        <f t="shared" si="3"/>
        <v>3.1111111111111112</v>
      </c>
      <c r="N57" s="7">
        <f t="shared" si="3"/>
        <v>1602</v>
      </c>
    </row>
    <row r="58" spans="1:14">
      <c r="A58" s="7" t="s">
        <v>12</v>
      </c>
      <c r="B58" s="7" t="s">
        <v>23</v>
      </c>
      <c r="C58" s="7" t="s">
        <v>253</v>
      </c>
      <c r="D58" s="7" t="s">
        <v>254</v>
      </c>
      <c r="E58" s="7" t="s">
        <v>132</v>
      </c>
      <c r="F58" s="7" t="s">
        <v>136</v>
      </c>
      <c r="G58" s="7">
        <v>106</v>
      </c>
      <c r="H58" s="7">
        <v>44</v>
      </c>
      <c r="I58" s="7">
        <v>4664</v>
      </c>
      <c r="J58" s="8">
        <v>45872</v>
      </c>
      <c r="K58" s="8">
        <v>45874</v>
      </c>
      <c r="L58" s="7">
        <v>11</v>
      </c>
      <c r="M58" s="9">
        <f t="shared" si="3"/>
        <v>4</v>
      </c>
      <c r="N58" s="7">
        <f t="shared" si="3"/>
        <v>1166</v>
      </c>
    </row>
    <row r="59" spans="1:14">
      <c r="A59" s="7" t="s">
        <v>13</v>
      </c>
      <c r="B59" s="7" t="s">
        <v>24</v>
      </c>
      <c r="C59" s="7" t="s">
        <v>255</v>
      </c>
      <c r="D59" s="7" t="s">
        <v>256</v>
      </c>
      <c r="E59" s="7" t="s">
        <v>134</v>
      </c>
      <c r="F59" s="7" t="s">
        <v>136</v>
      </c>
      <c r="G59" s="7">
        <v>118</v>
      </c>
      <c r="H59" s="7">
        <v>6</v>
      </c>
      <c r="I59" s="7">
        <v>708</v>
      </c>
      <c r="J59" s="8">
        <v>45872</v>
      </c>
      <c r="K59" s="8">
        <v>45875</v>
      </c>
      <c r="L59" s="7">
        <v>2</v>
      </c>
      <c r="M59" s="9">
        <f t="shared" si="3"/>
        <v>3</v>
      </c>
      <c r="N59" s="7">
        <f t="shared" si="3"/>
        <v>236</v>
      </c>
    </row>
    <row r="60" spans="1:14">
      <c r="A60" s="7" t="s">
        <v>12</v>
      </c>
      <c r="B60" s="7" t="s">
        <v>28</v>
      </c>
      <c r="C60" s="7" t="s">
        <v>257</v>
      </c>
      <c r="D60" s="7" t="s">
        <v>258</v>
      </c>
      <c r="E60" s="7" t="s">
        <v>159</v>
      </c>
      <c r="F60" s="7" t="s">
        <v>135</v>
      </c>
      <c r="G60" s="7">
        <v>144</v>
      </c>
      <c r="H60" s="7">
        <v>48</v>
      </c>
      <c r="I60" s="7">
        <v>6912</v>
      </c>
      <c r="J60" s="8">
        <v>45868</v>
      </c>
      <c r="K60" s="8">
        <v>45869</v>
      </c>
      <c r="L60" s="7">
        <v>16</v>
      </c>
      <c r="M60" s="9">
        <f t="shared" si="3"/>
        <v>3</v>
      </c>
      <c r="N60" s="7">
        <f t="shared" si="3"/>
        <v>2304</v>
      </c>
    </row>
    <row r="61" spans="1:14">
      <c r="A61" s="7" t="s">
        <v>12</v>
      </c>
      <c r="B61" s="7" t="s">
        <v>23</v>
      </c>
      <c r="C61" s="7" t="s">
        <v>259</v>
      </c>
      <c r="D61" s="7" t="s">
        <v>260</v>
      </c>
      <c r="E61" s="7" t="s">
        <v>132</v>
      </c>
      <c r="F61" s="7" t="s">
        <v>135</v>
      </c>
      <c r="G61" s="7">
        <v>212</v>
      </c>
      <c r="H61" s="7">
        <v>32</v>
      </c>
      <c r="I61" s="7">
        <v>6784</v>
      </c>
      <c r="J61" s="8">
        <v>45873</v>
      </c>
      <c r="K61" s="8">
        <v>45874</v>
      </c>
      <c r="L61" s="7">
        <v>10</v>
      </c>
      <c r="M61" s="9">
        <f t="shared" si="3"/>
        <v>3.2</v>
      </c>
      <c r="N61" s="7">
        <f t="shared" si="3"/>
        <v>2120</v>
      </c>
    </row>
    <row r="62" spans="1:14">
      <c r="A62" s="7" t="s">
        <v>13</v>
      </c>
      <c r="B62" s="7" t="s">
        <v>24</v>
      </c>
      <c r="C62" s="7" t="s">
        <v>261</v>
      </c>
      <c r="D62" s="7" t="s">
        <v>262</v>
      </c>
      <c r="E62" s="7" t="s">
        <v>132</v>
      </c>
      <c r="F62" s="7" t="s">
        <v>135</v>
      </c>
      <c r="G62" s="7">
        <v>222</v>
      </c>
      <c r="H62" s="7">
        <v>10</v>
      </c>
      <c r="I62" s="7">
        <v>2220</v>
      </c>
      <c r="J62" s="8">
        <v>45868</v>
      </c>
      <c r="K62" s="8">
        <v>45869</v>
      </c>
      <c r="L62" s="7">
        <v>2</v>
      </c>
      <c r="M62" s="9">
        <f t="shared" si="3"/>
        <v>5</v>
      </c>
      <c r="N62" s="7">
        <f t="shared" si="3"/>
        <v>444</v>
      </c>
    </row>
    <row r="63" spans="1:14">
      <c r="A63" s="7" t="s">
        <v>16</v>
      </c>
      <c r="B63" s="7" t="s">
        <v>25</v>
      </c>
      <c r="C63" s="7" t="s">
        <v>263</v>
      </c>
      <c r="D63" s="7" t="s">
        <v>264</v>
      </c>
      <c r="E63" s="7" t="s">
        <v>159</v>
      </c>
      <c r="F63" s="7" t="s">
        <v>136</v>
      </c>
      <c r="G63" s="7">
        <v>253</v>
      </c>
      <c r="H63" s="7">
        <v>29</v>
      </c>
      <c r="I63" s="7">
        <v>7337</v>
      </c>
      <c r="J63" s="8">
        <v>45871</v>
      </c>
      <c r="K63" s="8">
        <v>45873</v>
      </c>
      <c r="L63" s="7">
        <v>9</v>
      </c>
      <c r="M63" s="9">
        <f t="shared" si="3"/>
        <v>3.2222222222222223</v>
      </c>
      <c r="N63" s="7">
        <f t="shared" si="3"/>
        <v>2277</v>
      </c>
    </row>
    <row r="64" spans="1:14">
      <c r="A64" s="7" t="s">
        <v>13</v>
      </c>
      <c r="B64" s="7" t="s">
        <v>19</v>
      </c>
      <c r="C64" s="7" t="s">
        <v>265</v>
      </c>
      <c r="D64" s="7" t="s">
        <v>266</v>
      </c>
      <c r="E64" s="7" t="s">
        <v>132</v>
      </c>
      <c r="F64" s="7" t="s">
        <v>135</v>
      </c>
      <c r="G64" s="7">
        <v>179</v>
      </c>
      <c r="H64" s="7">
        <v>20</v>
      </c>
      <c r="I64" s="7">
        <v>3580</v>
      </c>
      <c r="J64" s="8">
        <v>45868</v>
      </c>
      <c r="K64" s="8">
        <v>45871</v>
      </c>
      <c r="L64" s="7">
        <v>6</v>
      </c>
      <c r="M64" s="9">
        <f t="shared" si="3"/>
        <v>3.3333333333333335</v>
      </c>
      <c r="N64" s="7">
        <f t="shared" si="3"/>
        <v>1074</v>
      </c>
    </row>
    <row r="65" spans="1:14">
      <c r="A65" s="7" t="s">
        <v>15</v>
      </c>
      <c r="B65" s="7" t="s">
        <v>22</v>
      </c>
      <c r="C65" s="7" t="s">
        <v>267</v>
      </c>
      <c r="D65" s="7" t="s">
        <v>268</v>
      </c>
      <c r="E65" s="7" t="s">
        <v>131</v>
      </c>
      <c r="F65" s="7" t="s">
        <v>136</v>
      </c>
      <c r="G65" s="7">
        <v>184</v>
      </c>
      <c r="H65" s="7">
        <v>33</v>
      </c>
      <c r="I65" s="7">
        <v>6072</v>
      </c>
      <c r="J65" s="8">
        <v>45872</v>
      </c>
      <c r="K65" s="8">
        <v>45873</v>
      </c>
      <c r="L65" s="7">
        <v>11</v>
      </c>
      <c r="M65" s="9">
        <f t="shared" si="3"/>
        <v>3</v>
      </c>
      <c r="N65" s="7">
        <f t="shared" si="3"/>
        <v>2024</v>
      </c>
    </row>
    <row r="66" spans="1:14">
      <c r="A66" s="7" t="s">
        <v>16</v>
      </c>
      <c r="B66" s="7" t="s">
        <v>25</v>
      </c>
      <c r="C66" s="7" t="s">
        <v>269</v>
      </c>
      <c r="D66" s="7" t="s">
        <v>270</v>
      </c>
      <c r="E66" s="7" t="s">
        <v>131</v>
      </c>
      <c r="F66" s="7" t="s">
        <v>136</v>
      </c>
      <c r="G66" s="7">
        <v>120</v>
      </c>
      <c r="H66" s="7">
        <v>38</v>
      </c>
      <c r="I66" s="7">
        <v>4560</v>
      </c>
      <c r="J66" s="8">
        <v>45869</v>
      </c>
      <c r="K66" s="8">
        <v>45870</v>
      </c>
      <c r="L66" s="7">
        <v>7</v>
      </c>
      <c r="M66" s="9">
        <f t="shared" si="3"/>
        <v>5.4285714285714288</v>
      </c>
      <c r="N66" s="7">
        <f t="shared" si="3"/>
        <v>840</v>
      </c>
    </row>
    <row r="67" spans="1:14">
      <c r="A67" s="7" t="s">
        <v>13</v>
      </c>
      <c r="B67" s="7" t="s">
        <v>19</v>
      </c>
      <c r="C67" s="7" t="s">
        <v>271</v>
      </c>
      <c r="D67" s="7" t="s">
        <v>272</v>
      </c>
      <c r="E67" s="7" t="s">
        <v>134</v>
      </c>
      <c r="F67" s="7" t="s">
        <v>136</v>
      </c>
      <c r="G67" s="7">
        <v>132</v>
      </c>
      <c r="H67" s="7">
        <v>7</v>
      </c>
      <c r="I67" s="7">
        <v>924</v>
      </c>
      <c r="J67" s="8">
        <v>45868</v>
      </c>
      <c r="K67" s="8">
        <v>45869</v>
      </c>
      <c r="L67" s="7">
        <v>1</v>
      </c>
      <c r="M67" s="9">
        <f t="shared" ref="M67:N82" si="4">H67/L67</f>
        <v>7</v>
      </c>
      <c r="N67" s="7">
        <f t="shared" si="4"/>
        <v>132</v>
      </c>
    </row>
    <row r="68" spans="1:14">
      <c r="A68" s="7" t="s">
        <v>16</v>
      </c>
      <c r="B68" s="7" t="s">
        <v>143</v>
      </c>
      <c r="C68" s="7" t="s">
        <v>273</v>
      </c>
      <c r="D68" s="7" t="s">
        <v>274</v>
      </c>
      <c r="E68" s="7" t="s">
        <v>134</v>
      </c>
      <c r="F68" s="7" t="s">
        <v>136</v>
      </c>
      <c r="G68" s="7">
        <v>280</v>
      </c>
      <c r="H68" s="7">
        <v>5</v>
      </c>
      <c r="I68" s="7">
        <v>1400</v>
      </c>
      <c r="J68" s="8">
        <v>45870</v>
      </c>
      <c r="K68" s="8">
        <v>45872</v>
      </c>
      <c r="L68" s="7">
        <v>1</v>
      </c>
      <c r="M68" s="9">
        <f t="shared" si="4"/>
        <v>5</v>
      </c>
      <c r="N68" s="7">
        <f t="shared" si="4"/>
        <v>280</v>
      </c>
    </row>
    <row r="69" spans="1:14">
      <c r="A69" s="7" t="s">
        <v>12</v>
      </c>
      <c r="B69" s="7" t="s">
        <v>144</v>
      </c>
      <c r="C69" s="7" t="s">
        <v>275</v>
      </c>
      <c r="D69" s="7" t="s">
        <v>95</v>
      </c>
      <c r="E69" s="7" t="s">
        <v>130</v>
      </c>
      <c r="F69" s="7" t="s">
        <v>136</v>
      </c>
      <c r="G69" s="7">
        <v>268</v>
      </c>
      <c r="H69" s="7">
        <v>25</v>
      </c>
      <c r="I69" s="7">
        <v>6700</v>
      </c>
      <c r="J69" s="8">
        <v>45872</v>
      </c>
      <c r="K69" s="8">
        <v>45875</v>
      </c>
      <c r="L69" s="7">
        <v>12</v>
      </c>
      <c r="M69" s="9">
        <f t="shared" si="4"/>
        <v>2.0833333333333335</v>
      </c>
      <c r="N69" s="7">
        <f t="shared" si="4"/>
        <v>3215.9999999999995</v>
      </c>
    </row>
    <row r="70" spans="1:14">
      <c r="A70" s="7" t="s">
        <v>12</v>
      </c>
      <c r="B70" s="7" t="s">
        <v>144</v>
      </c>
      <c r="C70" s="7" t="s">
        <v>276</v>
      </c>
      <c r="D70" s="7" t="s">
        <v>277</v>
      </c>
      <c r="E70" s="7" t="s">
        <v>159</v>
      </c>
      <c r="F70" s="7" t="s">
        <v>136</v>
      </c>
      <c r="G70" s="7">
        <v>155</v>
      </c>
      <c r="H70" s="7">
        <v>27</v>
      </c>
      <c r="I70" s="7">
        <v>4185</v>
      </c>
      <c r="J70" s="8">
        <v>45868</v>
      </c>
      <c r="K70" s="8">
        <v>45871</v>
      </c>
      <c r="L70" s="7">
        <v>9</v>
      </c>
      <c r="M70" s="9">
        <f t="shared" si="4"/>
        <v>3</v>
      </c>
      <c r="N70" s="7">
        <f t="shared" si="4"/>
        <v>1395</v>
      </c>
    </row>
    <row r="71" spans="1:14">
      <c r="A71" s="7" t="s">
        <v>13</v>
      </c>
      <c r="B71" s="7" t="s">
        <v>24</v>
      </c>
      <c r="C71" s="7" t="s">
        <v>278</v>
      </c>
      <c r="D71" s="7" t="s">
        <v>106</v>
      </c>
      <c r="E71" s="7" t="s">
        <v>130</v>
      </c>
      <c r="F71" s="7" t="s">
        <v>135</v>
      </c>
      <c r="G71" s="7">
        <v>295</v>
      </c>
      <c r="H71" s="7">
        <v>47</v>
      </c>
      <c r="I71" s="7">
        <v>13865</v>
      </c>
      <c r="J71" s="8">
        <v>45868</v>
      </c>
      <c r="K71" s="8">
        <v>45869</v>
      </c>
      <c r="L71" s="7">
        <v>11</v>
      </c>
      <c r="M71" s="9">
        <f t="shared" si="4"/>
        <v>4.2727272727272725</v>
      </c>
      <c r="N71" s="7">
        <f t="shared" si="4"/>
        <v>3245</v>
      </c>
    </row>
    <row r="72" spans="1:14">
      <c r="A72" s="7" t="s">
        <v>13</v>
      </c>
      <c r="B72" s="7" t="s">
        <v>24</v>
      </c>
      <c r="C72" s="7" t="s">
        <v>279</v>
      </c>
      <c r="D72" s="7" t="s">
        <v>280</v>
      </c>
      <c r="E72" s="7" t="s">
        <v>131</v>
      </c>
      <c r="F72" s="7" t="s">
        <v>136</v>
      </c>
      <c r="G72" s="7">
        <v>172</v>
      </c>
      <c r="H72" s="7">
        <v>46</v>
      </c>
      <c r="I72" s="7">
        <v>7912</v>
      </c>
      <c r="J72" s="8">
        <v>45868</v>
      </c>
      <c r="K72" s="8">
        <v>45871</v>
      </c>
      <c r="L72" s="7">
        <v>23</v>
      </c>
      <c r="M72" s="9">
        <f t="shared" si="4"/>
        <v>2</v>
      </c>
      <c r="N72" s="7">
        <f t="shared" si="4"/>
        <v>3956</v>
      </c>
    </row>
    <row r="73" spans="1:14">
      <c r="A73" s="7" t="s">
        <v>14</v>
      </c>
      <c r="B73" s="7" t="s">
        <v>141</v>
      </c>
      <c r="C73" s="7" t="s">
        <v>281</v>
      </c>
      <c r="D73" s="7" t="s">
        <v>282</v>
      </c>
      <c r="E73" s="7" t="s">
        <v>132</v>
      </c>
      <c r="F73" s="7" t="s">
        <v>136</v>
      </c>
      <c r="G73" s="7">
        <v>167</v>
      </c>
      <c r="H73" s="7">
        <v>36</v>
      </c>
      <c r="I73" s="7">
        <v>6012</v>
      </c>
      <c r="J73" s="8">
        <v>45872</v>
      </c>
      <c r="K73" s="8">
        <v>45873</v>
      </c>
      <c r="L73" s="7">
        <v>9</v>
      </c>
      <c r="M73" s="9">
        <f t="shared" si="4"/>
        <v>4</v>
      </c>
      <c r="N73" s="7">
        <f t="shared" si="4"/>
        <v>1503</v>
      </c>
    </row>
    <row r="74" spans="1:14">
      <c r="A74" s="7" t="s">
        <v>15</v>
      </c>
      <c r="B74" s="7" t="s">
        <v>22</v>
      </c>
      <c r="C74" s="7" t="s">
        <v>283</v>
      </c>
      <c r="D74" s="7" t="s">
        <v>284</v>
      </c>
      <c r="E74" s="7" t="s">
        <v>159</v>
      </c>
      <c r="F74" s="7" t="s">
        <v>135</v>
      </c>
      <c r="G74" s="7">
        <v>254</v>
      </c>
      <c r="H74" s="7">
        <v>50</v>
      </c>
      <c r="I74" s="7">
        <v>12700</v>
      </c>
      <c r="J74" s="8">
        <v>45871</v>
      </c>
      <c r="K74" s="8">
        <v>45874</v>
      </c>
      <c r="L74" s="7">
        <v>10</v>
      </c>
      <c r="M74" s="9">
        <f t="shared" si="4"/>
        <v>5</v>
      </c>
      <c r="N74" s="7">
        <f t="shared" si="4"/>
        <v>2540</v>
      </c>
    </row>
    <row r="75" spans="1:14">
      <c r="A75" s="7" t="s">
        <v>16</v>
      </c>
      <c r="B75" s="7" t="s">
        <v>143</v>
      </c>
      <c r="C75" s="7" t="s">
        <v>285</v>
      </c>
      <c r="D75" s="7" t="s">
        <v>286</v>
      </c>
      <c r="E75" s="7" t="s">
        <v>131</v>
      </c>
      <c r="F75" s="7" t="s">
        <v>135</v>
      </c>
      <c r="G75" s="7">
        <v>284</v>
      </c>
      <c r="H75" s="7">
        <v>36</v>
      </c>
      <c r="I75" s="7">
        <v>10224</v>
      </c>
      <c r="J75" s="8">
        <v>45869</v>
      </c>
      <c r="K75" s="8">
        <v>45870</v>
      </c>
      <c r="L75" s="7">
        <v>12</v>
      </c>
      <c r="M75" s="9">
        <f t="shared" si="4"/>
        <v>3</v>
      </c>
      <c r="N75" s="7">
        <f t="shared" si="4"/>
        <v>3408</v>
      </c>
    </row>
    <row r="76" spans="1:14">
      <c r="A76" s="7" t="s">
        <v>12</v>
      </c>
      <c r="B76" s="7" t="s">
        <v>144</v>
      </c>
      <c r="C76" s="7" t="s">
        <v>287</v>
      </c>
      <c r="D76" s="7" t="s">
        <v>288</v>
      </c>
      <c r="E76" s="7" t="s">
        <v>132</v>
      </c>
      <c r="F76" s="7" t="s">
        <v>136</v>
      </c>
      <c r="G76" s="7">
        <v>136</v>
      </c>
      <c r="H76" s="7">
        <v>8</v>
      </c>
      <c r="I76" s="7">
        <v>1088</v>
      </c>
      <c r="J76" s="8">
        <v>45868</v>
      </c>
      <c r="K76" s="8">
        <v>45869</v>
      </c>
      <c r="L76" s="7">
        <v>2</v>
      </c>
      <c r="M76" s="9">
        <f t="shared" si="4"/>
        <v>4</v>
      </c>
      <c r="N76" s="7">
        <f t="shared" si="4"/>
        <v>272</v>
      </c>
    </row>
    <row r="77" spans="1:14">
      <c r="A77" s="7" t="s">
        <v>16</v>
      </c>
      <c r="B77" s="7" t="s">
        <v>25</v>
      </c>
      <c r="C77" s="7" t="s">
        <v>289</v>
      </c>
      <c r="D77" s="7" t="s">
        <v>290</v>
      </c>
      <c r="E77" s="7" t="s">
        <v>134</v>
      </c>
      <c r="F77" s="7" t="s">
        <v>136</v>
      </c>
      <c r="G77" s="7">
        <v>276</v>
      </c>
      <c r="H77" s="7">
        <v>37</v>
      </c>
      <c r="I77" s="7">
        <v>10212</v>
      </c>
      <c r="J77" s="8">
        <v>45869</v>
      </c>
      <c r="K77" s="8">
        <v>45870</v>
      </c>
      <c r="L77" s="7">
        <v>12</v>
      </c>
      <c r="M77" s="9">
        <f t="shared" si="4"/>
        <v>3.0833333333333335</v>
      </c>
      <c r="N77" s="7">
        <f t="shared" si="4"/>
        <v>3312</v>
      </c>
    </row>
    <row r="78" spans="1:14">
      <c r="A78" s="7" t="s">
        <v>16</v>
      </c>
      <c r="B78" s="7" t="s">
        <v>143</v>
      </c>
      <c r="C78" s="7" t="s">
        <v>291</v>
      </c>
      <c r="D78" s="7" t="s">
        <v>292</v>
      </c>
      <c r="E78" s="7" t="s">
        <v>159</v>
      </c>
      <c r="F78" s="7" t="s">
        <v>136</v>
      </c>
      <c r="G78" s="7">
        <v>275</v>
      </c>
      <c r="H78" s="7">
        <v>10</v>
      </c>
      <c r="I78" s="7">
        <v>2750</v>
      </c>
      <c r="J78" s="8">
        <v>45872</v>
      </c>
      <c r="K78" s="8">
        <v>45873</v>
      </c>
      <c r="L78" s="7">
        <v>5</v>
      </c>
      <c r="M78" s="9">
        <f t="shared" si="4"/>
        <v>2</v>
      </c>
      <c r="N78" s="7">
        <f t="shared" si="4"/>
        <v>1375</v>
      </c>
    </row>
    <row r="79" spans="1:14">
      <c r="A79" s="7" t="s">
        <v>16</v>
      </c>
      <c r="B79" s="7" t="s">
        <v>25</v>
      </c>
      <c r="C79" s="7" t="s">
        <v>293</v>
      </c>
      <c r="D79" s="7" t="s">
        <v>294</v>
      </c>
      <c r="E79" s="7" t="s">
        <v>130</v>
      </c>
      <c r="F79" s="7" t="s">
        <v>136</v>
      </c>
      <c r="G79" s="7">
        <v>237</v>
      </c>
      <c r="H79" s="7">
        <v>8</v>
      </c>
      <c r="I79" s="7">
        <v>1896</v>
      </c>
      <c r="J79" s="8">
        <v>45869</v>
      </c>
      <c r="K79" s="8">
        <v>45872</v>
      </c>
      <c r="L79" s="7">
        <v>2</v>
      </c>
      <c r="M79" s="9">
        <f t="shared" si="4"/>
        <v>4</v>
      </c>
      <c r="N79" s="7">
        <f t="shared" si="4"/>
        <v>474</v>
      </c>
    </row>
    <row r="80" spans="1:14">
      <c r="A80" s="7" t="s">
        <v>15</v>
      </c>
      <c r="B80" s="7" t="s">
        <v>142</v>
      </c>
      <c r="C80" s="7" t="s">
        <v>295</v>
      </c>
      <c r="D80" s="7" t="s">
        <v>296</v>
      </c>
      <c r="E80" s="7" t="s">
        <v>134</v>
      </c>
      <c r="F80" s="7" t="s">
        <v>136</v>
      </c>
      <c r="G80" s="7">
        <v>155</v>
      </c>
      <c r="H80" s="7">
        <v>46</v>
      </c>
      <c r="I80" s="7">
        <v>7130</v>
      </c>
      <c r="J80" s="8">
        <v>45871</v>
      </c>
      <c r="K80" s="8">
        <v>45873</v>
      </c>
      <c r="L80" s="7">
        <v>9</v>
      </c>
      <c r="M80" s="9">
        <f t="shared" si="4"/>
        <v>5.1111111111111107</v>
      </c>
      <c r="N80" s="7">
        <f t="shared" si="4"/>
        <v>1395</v>
      </c>
    </row>
    <row r="81" spans="1:14">
      <c r="A81" s="7" t="s">
        <v>15</v>
      </c>
      <c r="B81" s="7" t="s">
        <v>22</v>
      </c>
      <c r="C81" s="7" t="s">
        <v>297</v>
      </c>
      <c r="D81" s="7" t="s">
        <v>298</v>
      </c>
      <c r="E81" s="7" t="s">
        <v>134</v>
      </c>
      <c r="F81" s="7" t="s">
        <v>135</v>
      </c>
      <c r="G81" s="7">
        <v>199</v>
      </c>
      <c r="H81" s="7">
        <v>10</v>
      </c>
      <c r="I81" s="7">
        <v>1990</v>
      </c>
      <c r="J81" s="8">
        <v>45869</v>
      </c>
      <c r="K81" s="8">
        <v>45870</v>
      </c>
      <c r="L81" s="7">
        <v>2</v>
      </c>
      <c r="M81" s="9">
        <f t="shared" si="4"/>
        <v>5</v>
      </c>
      <c r="N81" s="7">
        <f t="shared" si="4"/>
        <v>398</v>
      </c>
    </row>
    <row r="82" spans="1:14">
      <c r="A82" s="7" t="s">
        <v>16</v>
      </c>
      <c r="B82" s="7" t="s">
        <v>25</v>
      </c>
      <c r="C82" s="7" t="s">
        <v>299</v>
      </c>
      <c r="D82" s="7" t="s">
        <v>300</v>
      </c>
      <c r="E82" s="7" t="s">
        <v>130</v>
      </c>
      <c r="F82" s="7" t="s">
        <v>136</v>
      </c>
      <c r="G82" s="7">
        <v>291</v>
      </c>
      <c r="H82" s="7">
        <v>39</v>
      </c>
      <c r="I82" s="7">
        <v>11349</v>
      </c>
      <c r="J82" s="8">
        <v>45868</v>
      </c>
      <c r="K82" s="8">
        <v>45870</v>
      </c>
      <c r="L82" s="7">
        <v>7</v>
      </c>
      <c r="M82" s="9">
        <f t="shared" si="4"/>
        <v>5.5714285714285712</v>
      </c>
      <c r="N82" s="7">
        <f t="shared" si="4"/>
        <v>2037</v>
      </c>
    </row>
    <row r="83" spans="1:14">
      <c r="A83" s="7" t="s">
        <v>16</v>
      </c>
      <c r="B83" s="7" t="s">
        <v>25</v>
      </c>
      <c r="C83" s="7" t="s">
        <v>301</v>
      </c>
      <c r="D83" s="7" t="s">
        <v>302</v>
      </c>
      <c r="E83" s="7" t="s">
        <v>132</v>
      </c>
      <c r="F83" s="7" t="s">
        <v>136</v>
      </c>
      <c r="G83" s="7">
        <v>101</v>
      </c>
      <c r="H83" s="7">
        <v>48</v>
      </c>
      <c r="I83" s="7">
        <v>4848</v>
      </c>
      <c r="J83" s="8">
        <v>45868</v>
      </c>
      <c r="K83" s="8">
        <v>45871</v>
      </c>
      <c r="L83" s="7">
        <v>12</v>
      </c>
      <c r="M83" s="9">
        <f t="shared" ref="M83:N98" si="5">H83/L83</f>
        <v>4</v>
      </c>
      <c r="N83" s="7">
        <f t="shared" si="5"/>
        <v>1212</v>
      </c>
    </row>
    <row r="84" spans="1:14">
      <c r="A84" s="7" t="s">
        <v>12</v>
      </c>
      <c r="B84" s="7" t="s">
        <v>23</v>
      </c>
      <c r="C84" s="7" t="s">
        <v>303</v>
      </c>
      <c r="D84" s="7" t="s">
        <v>304</v>
      </c>
      <c r="E84" s="7" t="s">
        <v>131</v>
      </c>
      <c r="F84" s="7" t="s">
        <v>136</v>
      </c>
      <c r="G84" s="7">
        <v>111</v>
      </c>
      <c r="H84" s="7">
        <v>24</v>
      </c>
      <c r="I84" s="7">
        <v>2664</v>
      </c>
      <c r="J84" s="8">
        <v>45873</v>
      </c>
      <c r="K84" s="8">
        <v>45875</v>
      </c>
      <c r="L84" s="7">
        <v>4</v>
      </c>
      <c r="M84" s="9">
        <f t="shared" si="5"/>
        <v>6</v>
      </c>
      <c r="N84" s="7">
        <f t="shared" si="5"/>
        <v>444</v>
      </c>
    </row>
    <row r="85" spans="1:14">
      <c r="A85" s="7" t="s">
        <v>12</v>
      </c>
      <c r="B85" s="7" t="s">
        <v>23</v>
      </c>
      <c r="C85" s="7" t="s">
        <v>305</v>
      </c>
      <c r="D85" s="7" t="s">
        <v>306</v>
      </c>
      <c r="E85" s="7" t="s">
        <v>130</v>
      </c>
      <c r="F85" s="7" t="s">
        <v>136</v>
      </c>
      <c r="G85" s="7">
        <v>141</v>
      </c>
      <c r="H85" s="7">
        <v>19</v>
      </c>
      <c r="I85" s="7">
        <v>2679</v>
      </c>
      <c r="J85" s="8">
        <v>45873</v>
      </c>
      <c r="K85" s="8">
        <v>45874</v>
      </c>
      <c r="L85" s="7">
        <v>4</v>
      </c>
      <c r="M85" s="9">
        <f t="shared" si="5"/>
        <v>4.75</v>
      </c>
      <c r="N85" s="7">
        <f t="shared" si="5"/>
        <v>564</v>
      </c>
    </row>
    <row r="86" spans="1:14">
      <c r="A86" s="7" t="s">
        <v>14</v>
      </c>
      <c r="B86" s="7" t="s">
        <v>141</v>
      </c>
      <c r="C86" s="7" t="s">
        <v>307</v>
      </c>
      <c r="D86" s="7" t="s">
        <v>308</v>
      </c>
      <c r="E86" s="7" t="s">
        <v>134</v>
      </c>
      <c r="F86" s="7" t="s">
        <v>135</v>
      </c>
      <c r="G86" s="7">
        <v>152</v>
      </c>
      <c r="H86" s="7">
        <v>36</v>
      </c>
      <c r="I86" s="7">
        <v>5472</v>
      </c>
      <c r="J86" s="8">
        <v>45873</v>
      </c>
      <c r="K86" s="8">
        <v>45876</v>
      </c>
      <c r="L86" s="7">
        <v>12</v>
      </c>
      <c r="M86" s="9">
        <f t="shared" si="5"/>
        <v>3</v>
      </c>
      <c r="N86" s="7">
        <f t="shared" si="5"/>
        <v>1824</v>
      </c>
    </row>
    <row r="87" spans="1:14">
      <c r="A87" s="7" t="s">
        <v>14</v>
      </c>
      <c r="B87" s="7" t="s">
        <v>141</v>
      </c>
      <c r="C87" s="7" t="s">
        <v>309</v>
      </c>
      <c r="D87" s="7" t="s">
        <v>310</v>
      </c>
      <c r="E87" s="7" t="s">
        <v>130</v>
      </c>
      <c r="F87" s="7" t="s">
        <v>135</v>
      </c>
      <c r="G87" s="7">
        <v>172</v>
      </c>
      <c r="H87" s="7">
        <v>8</v>
      </c>
      <c r="I87" s="7">
        <v>1376</v>
      </c>
      <c r="J87" s="8">
        <v>45868</v>
      </c>
      <c r="K87" s="8">
        <v>45870</v>
      </c>
      <c r="L87" s="7">
        <v>2</v>
      </c>
      <c r="M87" s="9">
        <f t="shared" si="5"/>
        <v>4</v>
      </c>
      <c r="N87" s="7">
        <f t="shared" si="5"/>
        <v>344</v>
      </c>
    </row>
    <row r="88" spans="1:14">
      <c r="A88" s="7" t="s">
        <v>14</v>
      </c>
      <c r="B88" s="7" t="s">
        <v>141</v>
      </c>
      <c r="C88" s="7" t="s">
        <v>311</v>
      </c>
      <c r="D88" s="7" t="s">
        <v>312</v>
      </c>
      <c r="E88" s="7" t="s">
        <v>130</v>
      </c>
      <c r="F88" s="7" t="s">
        <v>135</v>
      </c>
      <c r="G88" s="7">
        <v>69</v>
      </c>
      <c r="H88" s="7">
        <v>33</v>
      </c>
      <c r="I88" s="7">
        <v>2277</v>
      </c>
      <c r="J88" s="8">
        <v>45873</v>
      </c>
      <c r="K88" s="8">
        <v>45876</v>
      </c>
      <c r="L88" s="7">
        <v>6</v>
      </c>
      <c r="M88" s="9">
        <f t="shared" si="5"/>
        <v>5.5</v>
      </c>
      <c r="N88" s="7">
        <f t="shared" si="5"/>
        <v>414</v>
      </c>
    </row>
    <row r="89" spans="1:14">
      <c r="A89" s="7" t="s">
        <v>12</v>
      </c>
      <c r="B89" s="7" t="s">
        <v>23</v>
      </c>
      <c r="C89" s="7" t="s">
        <v>313</v>
      </c>
      <c r="D89" s="7" t="s">
        <v>314</v>
      </c>
      <c r="E89" s="7" t="s">
        <v>131</v>
      </c>
      <c r="F89" s="7" t="s">
        <v>135</v>
      </c>
      <c r="G89" s="7">
        <v>169</v>
      </c>
      <c r="H89" s="7">
        <v>38</v>
      </c>
      <c r="I89" s="7">
        <v>6422</v>
      </c>
      <c r="J89" s="8">
        <v>45870</v>
      </c>
      <c r="K89" s="8">
        <v>45871</v>
      </c>
      <c r="L89" s="7">
        <v>19</v>
      </c>
      <c r="M89" s="9">
        <f t="shared" si="5"/>
        <v>2</v>
      </c>
      <c r="N89" s="7">
        <f t="shared" si="5"/>
        <v>3211</v>
      </c>
    </row>
    <row r="90" spans="1:14">
      <c r="A90" s="7" t="s">
        <v>12</v>
      </c>
      <c r="B90" s="7" t="s">
        <v>23</v>
      </c>
      <c r="C90" s="7" t="s">
        <v>315</v>
      </c>
      <c r="D90" s="7" t="s">
        <v>316</v>
      </c>
      <c r="E90" s="7" t="s">
        <v>159</v>
      </c>
      <c r="F90" s="7" t="s">
        <v>136</v>
      </c>
      <c r="G90" s="7">
        <v>292</v>
      </c>
      <c r="H90" s="7">
        <v>19</v>
      </c>
      <c r="I90" s="7">
        <v>5548</v>
      </c>
      <c r="J90" s="8">
        <v>45872</v>
      </c>
      <c r="K90" s="8">
        <v>45874</v>
      </c>
      <c r="L90" s="7">
        <v>6</v>
      </c>
      <c r="M90" s="9">
        <f t="shared" si="5"/>
        <v>3.1666666666666665</v>
      </c>
      <c r="N90" s="7">
        <f t="shared" si="5"/>
        <v>1752</v>
      </c>
    </row>
    <row r="91" spans="1:14">
      <c r="A91" s="7" t="s">
        <v>15</v>
      </c>
      <c r="B91" s="7" t="s">
        <v>142</v>
      </c>
      <c r="C91" s="7" t="s">
        <v>317</v>
      </c>
      <c r="D91" s="7" t="s">
        <v>318</v>
      </c>
      <c r="E91" s="7" t="s">
        <v>132</v>
      </c>
      <c r="F91" s="7" t="s">
        <v>135</v>
      </c>
      <c r="G91" s="7">
        <v>217</v>
      </c>
      <c r="H91" s="7">
        <v>20</v>
      </c>
      <c r="I91" s="7">
        <v>4340</v>
      </c>
      <c r="J91" s="8">
        <v>45873</v>
      </c>
      <c r="K91" s="8">
        <v>45874</v>
      </c>
      <c r="L91" s="7">
        <v>5</v>
      </c>
      <c r="M91" s="9">
        <f t="shared" si="5"/>
        <v>4</v>
      </c>
      <c r="N91" s="7">
        <f t="shared" si="5"/>
        <v>1085</v>
      </c>
    </row>
    <row r="92" spans="1:14">
      <c r="A92" s="7" t="s">
        <v>15</v>
      </c>
      <c r="B92" s="7" t="s">
        <v>22</v>
      </c>
      <c r="C92" s="7" t="s">
        <v>319</v>
      </c>
      <c r="D92" s="7" t="s">
        <v>320</v>
      </c>
      <c r="E92" s="7" t="s">
        <v>159</v>
      </c>
      <c r="F92" s="7" t="s">
        <v>135</v>
      </c>
      <c r="G92" s="7">
        <v>97</v>
      </c>
      <c r="H92" s="7">
        <v>12</v>
      </c>
      <c r="I92" s="7">
        <v>1164</v>
      </c>
      <c r="J92" s="8">
        <v>45870</v>
      </c>
      <c r="K92" s="8">
        <v>45871</v>
      </c>
      <c r="L92" s="7">
        <v>3</v>
      </c>
      <c r="M92" s="9">
        <f t="shared" si="5"/>
        <v>4</v>
      </c>
      <c r="N92" s="7">
        <f t="shared" si="5"/>
        <v>291</v>
      </c>
    </row>
    <row r="93" spans="1:14">
      <c r="A93" s="7" t="s">
        <v>12</v>
      </c>
      <c r="B93" s="7" t="s">
        <v>144</v>
      </c>
      <c r="C93" s="7" t="s">
        <v>321</v>
      </c>
      <c r="D93" s="7" t="s">
        <v>322</v>
      </c>
      <c r="E93" s="7" t="s">
        <v>132</v>
      </c>
      <c r="F93" s="7" t="s">
        <v>136</v>
      </c>
      <c r="G93" s="7">
        <v>262</v>
      </c>
      <c r="H93" s="7">
        <v>29</v>
      </c>
      <c r="I93" s="7">
        <v>7598</v>
      </c>
      <c r="J93" s="8">
        <v>45869</v>
      </c>
      <c r="K93" s="8">
        <v>45872</v>
      </c>
      <c r="L93" s="7">
        <v>5</v>
      </c>
      <c r="M93" s="9">
        <f t="shared" si="5"/>
        <v>5.8</v>
      </c>
      <c r="N93" s="7">
        <f t="shared" si="5"/>
        <v>1310</v>
      </c>
    </row>
    <row r="94" spans="1:14">
      <c r="A94" s="7" t="s">
        <v>15</v>
      </c>
      <c r="B94" s="7" t="s">
        <v>142</v>
      </c>
      <c r="C94" s="7" t="s">
        <v>323</v>
      </c>
      <c r="D94" s="7" t="s">
        <v>324</v>
      </c>
      <c r="E94" s="7" t="s">
        <v>159</v>
      </c>
      <c r="F94" s="7" t="s">
        <v>136</v>
      </c>
      <c r="G94" s="7">
        <v>158</v>
      </c>
      <c r="H94" s="7">
        <v>14</v>
      </c>
      <c r="I94" s="7">
        <v>2212</v>
      </c>
      <c r="J94" s="8">
        <v>45868</v>
      </c>
      <c r="K94" s="8">
        <v>45871</v>
      </c>
      <c r="L94" s="7">
        <v>2</v>
      </c>
      <c r="M94" s="9">
        <f t="shared" si="5"/>
        <v>7</v>
      </c>
      <c r="N94" s="7">
        <f t="shared" si="5"/>
        <v>316</v>
      </c>
    </row>
    <row r="95" spans="1:14">
      <c r="A95" s="7" t="s">
        <v>12</v>
      </c>
      <c r="B95" s="7" t="s">
        <v>28</v>
      </c>
      <c r="C95" s="7" t="s">
        <v>325</v>
      </c>
      <c r="D95" s="7" t="s">
        <v>326</v>
      </c>
      <c r="E95" s="7" t="s">
        <v>130</v>
      </c>
      <c r="F95" s="7" t="s">
        <v>135</v>
      </c>
      <c r="G95" s="7">
        <v>56</v>
      </c>
      <c r="H95" s="7">
        <v>16</v>
      </c>
      <c r="I95" s="7">
        <v>896</v>
      </c>
      <c r="J95" s="8">
        <v>45868</v>
      </c>
      <c r="K95" s="8">
        <v>45869</v>
      </c>
      <c r="L95" s="7">
        <v>3</v>
      </c>
      <c r="M95" s="9">
        <f t="shared" si="5"/>
        <v>5.333333333333333</v>
      </c>
      <c r="N95" s="7">
        <f t="shared" si="5"/>
        <v>168</v>
      </c>
    </row>
    <row r="96" spans="1:14">
      <c r="A96" s="7" t="s">
        <v>13</v>
      </c>
      <c r="B96" s="7" t="s">
        <v>24</v>
      </c>
      <c r="C96" s="7" t="s">
        <v>327</v>
      </c>
      <c r="D96" s="7" t="s">
        <v>306</v>
      </c>
      <c r="E96" s="7" t="s">
        <v>132</v>
      </c>
      <c r="F96" s="7" t="s">
        <v>135</v>
      </c>
      <c r="G96" s="7">
        <v>223</v>
      </c>
      <c r="H96" s="7">
        <v>14</v>
      </c>
      <c r="I96" s="7">
        <v>3122</v>
      </c>
      <c r="J96" s="8">
        <v>45868</v>
      </c>
      <c r="K96" s="8">
        <v>45869</v>
      </c>
      <c r="L96" s="7">
        <v>2</v>
      </c>
      <c r="M96" s="9">
        <f t="shared" si="5"/>
        <v>7</v>
      </c>
      <c r="N96" s="7">
        <f t="shared" si="5"/>
        <v>446</v>
      </c>
    </row>
    <row r="97" spans="1:14">
      <c r="A97" s="7" t="s">
        <v>15</v>
      </c>
      <c r="B97" s="7" t="s">
        <v>142</v>
      </c>
      <c r="C97" s="7" t="s">
        <v>328</v>
      </c>
      <c r="D97" s="7" t="s">
        <v>329</v>
      </c>
      <c r="E97" s="7" t="s">
        <v>132</v>
      </c>
      <c r="F97" s="7" t="s">
        <v>136</v>
      </c>
      <c r="G97" s="7">
        <v>103</v>
      </c>
      <c r="H97" s="7">
        <v>26</v>
      </c>
      <c r="I97" s="7">
        <v>2678</v>
      </c>
      <c r="J97" s="8">
        <v>45868</v>
      </c>
      <c r="K97" s="8">
        <v>45870</v>
      </c>
      <c r="L97" s="7">
        <v>6</v>
      </c>
      <c r="M97" s="9">
        <f t="shared" si="5"/>
        <v>4.333333333333333</v>
      </c>
      <c r="N97" s="7">
        <f t="shared" si="5"/>
        <v>618</v>
      </c>
    </row>
    <row r="98" spans="1:14">
      <c r="A98" s="7" t="s">
        <v>15</v>
      </c>
      <c r="B98" s="7" t="s">
        <v>142</v>
      </c>
      <c r="C98" s="7" t="s">
        <v>330</v>
      </c>
      <c r="D98" s="7" t="s">
        <v>331</v>
      </c>
      <c r="E98" s="7" t="s">
        <v>131</v>
      </c>
      <c r="F98" s="7" t="s">
        <v>135</v>
      </c>
      <c r="G98" s="7">
        <v>78</v>
      </c>
      <c r="H98" s="7">
        <v>5</v>
      </c>
      <c r="I98" s="7">
        <v>390</v>
      </c>
      <c r="J98" s="8">
        <v>45870</v>
      </c>
      <c r="K98" s="8">
        <v>45873</v>
      </c>
      <c r="L98" s="7">
        <v>1</v>
      </c>
      <c r="M98" s="9">
        <f t="shared" si="5"/>
        <v>5</v>
      </c>
      <c r="N98" s="7">
        <f t="shared" si="5"/>
        <v>78</v>
      </c>
    </row>
    <row r="99" spans="1:14">
      <c r="A99" s="7" t="s">
        <v>14</v>
      </c>
      <c r="B99" s="7" t="s">
        <v>141</v>
      </c>
      <c r="C99" s="7" t="s">
        <v>332</v>
      </c>
      <c r="D99" s="7" t="s">
        <v>95</v>
      </c>
      <c r="E99" s="7" t="s">
        <v>132</v>
      </c>
      <c r="F99" s="7" t="s">
        <v>135</v>
      </c>
      <c r="G99" s="7">
        <v>277</v>
      </c>
      <c r="H99" s="7">
        <v>12</v>
      </c>
      <c r="I99" s="7">
        <v>3324</v>
      </c>
      <c r="J99" s="8">
        <v>45868</v>
      </c>
      <c r="K99" s="8">
        <v>45870</v>
      </c>
      <c r="L99" s="7">
        <v>6</v>
      </c>
      <c r="M99" s="9">
        <f t="shared" ref="M99:N101" si="6">H99/L99</f>
        <v>2</v>
      </c>
      <c r="N99" s="7">
        <f t="shared" si="6"/>
        <v>1662</v>
      </c>
    </row>
    <row r="100" spans="1:14">
      <c r="A100" s="7" t="s">
        <v>12</v>
      </c>
      <c r="B100" s="7" t="s">
        <v>23</v>
      </c>
      <c r="C100" s="7" t="s">
        <v>333</v>
      </c>
      <c r="D100" s="7" t="s">
        <v>334</v>
      </c>
      <c r="E100" s="7" t="s">
        <v>132</v>
      </c>
      <c r="F100" s="7" t="s">
        <v>136</v>
      </c>
      <c r="G100" s="7">
        <v>298</v>
      </c>
      <c r="H100" s="7">
        <v>37</v>
      </c>
      <c r="I100" s="7">
        <v>11026</v>
      </c>
      <c r="J100" s="8">
        <v>45868</v>
      </c>
      <c r="K100" s="8">
        <v>45869</v>
      </c>
      <c r="L100" s="7">
        <v>18</v>
      </c>
      <c r="M100" s="9">
        <f t="shared" si="6"/>
        <v>2.0555555555555554</v>
      </c>
      <c r="N100" s="7">
        <f t="shared" si="6"/>
        <v>5364.0000000000009</v>
      </c>
    </row>
    <row r="101" spans="1:14">
      <c r="A101" s="7" t="s">
        <v>12</v>
      </c>
      <c r="B101" s="7" t="s">
        <v>144</v>
      </c>
      <c r="C101" s="7" t="s">
        <v>335</v>
      </c>
      <c r="D101" s="7" t="s">
        <v>336</v>
      </c>
      <c r="E101" s="7" t="s">
        <v>159</v>
      </c>
      <c r="F101" s="7" t="s">
        <v>135</v>
      </c>
      <c r="G101" s="7">
        <v>221</v>
      </c>
      <c r="H101" s="7">
        <v>19</v>
      </c>
      <c r="I101" s="7">
        <v>4199</v>
      </c>
      <c r="J101" s="8">
        <v>45869</v>
      </c>
      <c r="K101" s="8">
        <v>45871</v>
      </c>
      <c r="L101" s="7">
        <v>3</v>
      </c>
      <c r="M101" s="9">
        <f t="shared" si="6"/>
        <v>6.333333333333333</v>
      </c>
      <c r="N101" s="7">
        <f t="shared" si="6"/>
        <v>663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I1" zoomScale="125" workbookViewId="0">
      <selection activeCell="O15" sqref="O15"/>
    </sheetView>
  </sheetViews>
  <sheetFormatPr baseColWidth="10" defaultColWidth="8.83203125" defaultRowHeight="15"/>
  <cols>
    <col min="1" max="1" width="13" style="2" bestFit="1" customWidth="1"/>
    <col min="2" max="2" width="11" style="2" bestFit="1" customWidth="1"/>
    <col min="3" max="3" width="18" style="2" bestFit="1" customWidth="1"/>
    <col min="4" max="4" width="20.33203125" style="2" bestFit="1" customWidth="1"/>
    <col min="5" max="5" width="19.1640625" style="2" bestFit="1" customWidth="1"/>
    <col min="6" max="6" width="16" style="2" bestFit="1" customWidth="1"/>
    <col min="7" max="7" width="17" style="2" bestFit="1" customWidth="1"/>
    <col min="8" max="8" width="15" style="2" bestFit="1" customWidth="1"/>
    <col min="9" max="9" width="18" style="2" bestFit="1" customWidth="1"/>
    <col min="10" max="10" width="29.1640625" style="2" bestFit="1" customWidth="1"/>
    <col min="11" max="11" width="27" style="2" bestFit="1" customWidth="1"/>
    <col min="12" max="12" width="19.1640625" style="2" bestFit="1" customWidth="1"/>
    <col min="13" max="13" width="31.5" style="2" bestFit="1" customWidth="1"/>
    <col min="14" max="14" width="19.1640625" style="2" bestFit="1" customWidth="1"/>
    <col min="15" max="15" width="21.33203125" style="2" bestFit="1" customWidth="1"/>
    <col min="16" max="16384" width="8.83203125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  <c r="K1" s="1" t="s">
        <v>10</v>
      </c>
      <c r="L1" s="1" t="s">
        <v>11</v>
      </c>
      <c r="M1" s="15" t="s">
        <v>138</v>
      </c>
      <c r="N1" s="15" t="s">
        <v>140</v>
      </c>
      <c r="O1" s="15" t="s">
        <v>337</v>
      </c>
    </row>
    <row r="2" spans="1:15">
      <c r="A2" s="2" t="s">
        <v>13</v>
      </c>
      <c r="B2" s="2" t="s">
        <v>19</v>
      </c>
      <c r="C2" s="2" t="s">
        <v>31</v>
      </c>
      <c r="D2" s="2" t="s">
        <v>82</v>
      </c>
      <c r="E2" s="2" t="s">
        <v>131</v>
      </c>
      <c r="F2" s="2" t="s">
        <v>135</v>
      </c>
      <c r="G2" s="2">
        <v>62</v>
      </c>
      <c r="H2" s="2">
        <v>9</v>
      </c>
      <c r="I2" s="2">
        <f>G2*H2</f>
        <v>558</v>
      </c>
      <c r="J2" s="3">
        <v>45872</v>
      </c>
      <c r="K2" s="3">
        <v>45874</v>
      </c>
      <c r="L2" s="2">
        <v>1</v>
      </c>
      <c r="M2" s="4">
        <f t="shared" ref="M2:M33" si="0">H2/L2</f>
        <v>9</v>
      </c>
      <c r="N2" s="2">
        <f t="shared" ref="N2:N33" si="1">I2/M2</f>
        <v>62</v>
      </c>
      <c r="O2" s="2">
        <f>IF(ISNA(VLOOKUP(B2,'cleaned data yesterday'!B:B, 2, 0)), 0, 1)</f>
        <v>1</v>
      </c>
    </row>
    <row r="3" spans="1:15">
      <c r="A3" s="2" t="s">
        <v>15</v>
      </c>
      <c r="B3" s="2" t="s">
        <v>22</v>
      </c>
      <c r="C3" s="2" t="s">
        <v>34</v>
      </c>
      <c r="D3" s="2" t="s">
        <v>85</v>
      </c>
      <c r="E3" s="2" t="s">
        <v>133</v>
      </c>
      <c r="F3" s="2" t="s">
        <v>136</v>
      </c>
      <c r="G3" s="2">
        <v>255</v>
      </c>
      <c r="H3" s="2">
        <v>11</v>
      </c>
      <c r="I3" s="2">
        <f t="shared" ref="I3:I52" si="2">G3*H3</f>
        <v>2805</v>
      </c>
      <c r="J3" s="3">
        <v>45871</v>
      </c>
      <c r="K3" s="3">
        <v>45873</v>
      </c>
      <c r="L3" s="2">
        <v>2</v>
      </c>
      <c r="M3" s="4">
        <f t="shared" si="0"/>
        <v>5.5</v>
      </c>
      <c r="N3" s="2">
        <f t="shared" si="1"/>
        <v>510</v>
      </c>
      <c r="O3" s="2">
        <f>IF(ISNA(VLOOKUP(B3,'cleaned data yesterday'!B:B, 2, 0)), 0, 1)</f>
        <v>1</v>
      </c>
    </row>
    <row r="4" spans="1:15">
      <c r="A4" s="2" t="s">
        <v>12</v>
      </c>
      <c r="B4" s="2" t="s">
        <v>23</v>
      </c>
      <c r="C4" s="2" t="s">
        <v>35</v>
      </c>
      <c r="D4" s="2" t="s">
        <v>86</v>
      </c>
      <c r="E4" s="2" t="s">
        <v>132</v>
      </c>
      <c r="F4" s="2" t="s">
        <v>135</v>
      </c>
      <c r="G4" s="2">
        <v>188</v>
      </c>
      <c r="H4" s="2">
        <v>39</v>
      </c>
      <c r="I4" s="2">
        <f t="shared" si="2"/>
        <v>7332</v>
      </c>
      <c r="J4" s="3">
        <v>45872</v>
      </c>
      <c r="K4" s="3">
        <v>45873</v>
      </c>
      <c r="L4" s="2">
        <v>19</v>
      </c>
      <c r="M4" s="4">
        <f t="shared" si="0"/>
        <v>2.0526315789473686</v>
      </c>
      <c r="N4" s="2">
        <f t="shared" si="1"/>
        <v>3571.9999999999995</v>
      </c>
      <c r="O4" s="2">
        <f>IF(ISNA(VLOOKUP(B4,'cleaned data yesterday'!B:B, 2, 0)), 0, 1)</f>
        <v>1</v>
      </c>
    </row>
    <row r="5" spans="1:15">
      <c r="A5" s="2" t="s">
        <v>13</v>
      </c>
      <c r="B5" s="2" t="s">
        <v>24</v>
      </c>
      <c r="C5" s="2" t="s">
        <v>37</v>
      </c>
      <c r="D5" s="2" t="s">
        <v>88</v>
      </c>
      <c r="E5" s="2" t="s">
        <v>130</v>
      </c>
      <c r="F5" s="2" t="s">
        <v>136</v>
      </c>
      <c r="G5" s="2">
        <v>183</v>
      </c>
      <c r="H5" s="2">
        <v>43</v>
      </c>
      <c r="I5" s="2">
        <f t="shared" si="2"/>
        <v>7869</v>
      </c>
      <c r="J5" s="3">
        <v>45873</v>
      </c>
      <c r="K5" s="3">
        <v>45876</v>
      </c>
      <c r="L5" s="2">
        <v>8</v>
      </c>
      <c r="M5" s="4">
        <f t="shared" si="0"/>
        <v>5.375</v>
      </c>
      <c r="N5" s="2">
        <f t="shared" si="1"/>
        <v>1464</v>
      </c>
      <c r="O5" s="2">
        <f>IF(ISNA(VLOOKUP(B5,'cleaned data yesterday'!B:B, 2, 0)), 0, 1)</f>
        <v>1</v>
      </c>
    </row>
    <row r="6" spans="1:15">
      <c r="A6" s="2" t="s">
        <v>16</v>
      </c>
      <c r="B6" s="2" t="s">
        <v>25</v>
      </c>
      <c r="C6" s="2" t="s">
        <v>38</v>
      </c>
      <c r="D6" s="2" t="s">
        <v>89</v>
      </c>
      <c r="E6" s="2" t="s">
        <v>134</v>
      </c>
      <c r="F6" s="2" t="s">
        <v>136</v>
      </c>
      <c r="G6" s="2">
        <v>222</v>
      </c>
      <c r="H6" s="2">
        <v>21</v>
      </c>
      <c r="I6" s="2">
        <f t="shared" si="2"/>
        <v>4662</v>
      </c>
      <c r="J6" s="3">
        <v>45869</v>
      </c>
      <c r="K6" s="3">
        <v>45870</v>
      </c>
      <c r="L6" s="2">
        <v>7</v>
      </c>
      <c r="M6" s="4">
        <f t="shared" si="0"/>
        <v>3</v>
      </c>
      <c r="N6" s="2">
        <f t="shared" si="1"/>
        <v>1554</v>
      </c>
      <c r="O6" s="2">
        <f>IF(ISNA(VLOOKUP(B6,'cleaned data yesterday'!B:B, 2, 0)), 0, 1)</f>
        <v>1</v>
      </c>
    </row>
    <row r="7" spans="1:15">
      <c r="A7" s="2" t="s">
        <v>13</v>
      </c>
      <c r="B7" s="2" t="s">
        <v>24</v>
      </c>
      <c r="C7" s="2" t="s">
        <v>42</v>
      </c>
      <c r="D7" s="2" t="s">
        <v>93</v>
      </c>
      <c r="E7" s="2" t="s">
        <v>132</v>
      </c>
      <c r="F7" s="2" t="s">
        <v>136</v>
      </c>
      <c r="G7" s="2">
        <v>224</v>
      </c>
      <c r="H7" s="2">
        <v>27</v>
      </c>
      <c r="I7" s="2">
        <f t="shared" si="2"/>
        <v>6048</v>
      </c>
      <c r="J7" s="3">
        <v>45874</v>
      </c>
      <c r="K7" s="3">
        <v>45875</v>
      </c>
      <c r="L7" s="2">
        <v>13</v>
      </c>
      <c r="M7" s="4">
        <f t="shared" si="0"/>
        <v>2.0769230769230771</v>
      </c>
      <c r="N7" s="2">
        <f t="shared" si="1"/>
        <v>2911.9999999999995</v>
      </c>
      <c r="O7" s="2">
        <f>IF(ISNA(VLOOKUP(B7,'cleaned data yesterday'!B:B, 2, 0)), 0, 1)</f>
        <v>1</v>
      </c>
    </row>
    <row r="8" spans="1:15">
      <c r="A8" s="2" t="s">
        <v>13</v>
      </c>
      <c r="B8" s="2" t="s">
        <v>19</v>
      </c>
      <c r="C8" s="2" t="s">
        <v>48</v>
      </c>
      <c r="D8" s="2" t="s">
        <v>99</v>
      </c>
      <c r="E8" s="2" t="s">
        <v>132</v>
      </c>
      <c r="F8" s="2" t="s">
        <v>136</v>
      </c>
      <c r="G8" s="2">
        <v>129</v>
      </c>
      <c r="H8" s="2">
        <v>34</v>
      </c>
      <c r="I8" s="2">
        <f t="shared" si="2"/>
        <v>4386</v>
      </c>
      <c r="J8" s="3">
        <v>45873</v>
      </c>
      <c r="K8" s="3">
        <v>45876</v>
      </c>
      <c r="L8" s="2">
        <v>6</v>
      </c>
      <c r="M8" s="4">
        <f t="shared" si="0"/>
        <v>5.666666666666667</v>
      </c>
      <c r="N8" s="2">
        <f t="shared" si="1"/>
        <v>774</v>
      </c>
      <c r="O8" s="2">
        <f>IF(ISNA(VLOOKUP(B8,'cleaned data yesterday'!B:B, 2, 0)), 0, 1)</f>
        <v>1</v>
      </c>
    </row>
    <row r="9" spans="1:15">
      <c r="A9" s="2" t="s">
        <v>13</v>
      </c>
      <c r="B9" s="2" t="s">
        <v>19</v>
      </c>
      <c r="C9" s="2" t="s">
        <v>49</v>
      </c>
      <c r="D9" s="2" t="s">
        <v>100</v>
      </c>
      <c r="E9" s="2" t="s">
        <v>134</v>
      </c>
      <c r="F9" s="2" t="s">
        <v>136</v>
      </c>
      <c r="G9" s="2">
        <v>201</v>
      </c>
      <c r="H9" s="2">
        <v>25</v>
      </c>
      <c r="I9" s="2">
        <f t="shared" si="2"/>
        <v>5025</v>
      </c>
      <c r="J9" s="3">
        <v>45871</v>
      </c>
      <c r="K9" s="3">
        <v>45874</v>
      </c>
      <c r="L9" s="2">
        <v>5</v>
      </c>
      <c r="M9" s="4">
        <f t="shared" si="0"/>
        <v>5</v>
      </c>
      <c r="N9" s="2">
        <f t="shared" si="1"/>
        <v>1005</v>
      </c>
      <c r="O9" s="2">
        <f>IF(ISNA(VLOOKUP(B9,'cleaned data yesterday'!B:B, 2, 0)), 0, 1)</f>
        <v>1</v>
      </c>
    </row>
    <row r="10" spans="1:15">
      <c r="A10" s="2" t="s">
        <v>12</v>
      </c>
      <c r="B10" s="2" t="s">
        <v>28</v>
      </c>
      <c r="C10" s="2" t="s">
        <v>51</v>
      </c>
      <c r="D10" s="2" t="s">
        <v>102</v>
      </c>
      <c r="E10" s="2" t="s">
        <v>133</v>
      </c>
      <c r="F10" s="2" t="s">
        <v>136</v>
      </c>
      <c r="G10" s="2">
        <v>124</v>
      </c>
      <c r="H10" s="2">
        <v>22</v>
      </c>
      <c r="I10" s="2">
        <f t="shared" si="2"/>
        <v>2728</v>
      </c>
      <c r="J10" s="3">
        <v>45873</v>
      </c>
      <c r="K10" s="3">
        <v>45875</v>
      </c>
      <c r="L10" s="2">
        <v>5</v>
      </c>
      <c r="M10" s="4">
        <f t="shared" si="0"/>
        <v>4.4000000000000004</v>
      </c>
      <c r="N10" s="2">
        <f t="shared" si="1"/>
        <v>620</v>
      </c>
      <c r="O10" s="2">
        <f>IF(ISNA(VLOOKUP(B10,'cleaned data yesterday'!B:B, 2, 0)), 0, 1)</f>
        <v>1</v>
      </c>
    </row>
    <row r="11" spans="1:15">
      <c r="A11" s="2" t="s">
        <v>16</v>
      </c>
      <c r="B11" s="2" t="s">
        <v>25</v>
      </c>
      <c r="C11" s="2" t="s">
        <v>52</v>
      </c>
      <c r="D11" s="2" t="s">
        <v>103</v>
      </c>
      <c r="E11" s="2" t="s">
        <v>134</v>
      </c>
      <c r="F11" s="2" t="s">
        <v>135</v>
      </c>
      <c r="G11" s="2">
        <v>282</v>
      </c>
      <c r="H11" s="2">
        <v>38</v>
      </c>
      <c r="I11" s="2">
        <f t="shared" si="2"/>
        <v>10716</v>
      </c>
      <c r="J11" s="3">
        <v>45870</v>
      </c>
      <c r="K11" s="3">
        <v>45873</v>
      </c>
      <c r="L11" s="2">
        <v>19</v>
      </c>
      <c r="M11" s="4">
        <f t="shared" si="0"/>
        <v>2</v>
      </c>
      <c r="N11" s="2">
        <f t="shared" si="1"/>
        <v>5358</v>
      </c>
      <c r="O11" s="2">
        <f>IF(ISNA(VLOOKUP(B11,'cleaned data yesterday'!B:B, 2, 0)), 0, 1)</f>
        <v>1</v>
      </c>
    </row>
    <row r="12" spans="1:15">
      <c r="A12" s="2" t="s">
        <v>13</v>
      </c>
      <c r="B12" s="2" t="s">
        <v>19</v>
      </c>
      <c r="C12" s="2" t="s">
        <v>53</v>
      </c>
      <c r="D12" s="2" t="s">
        <v>104</v>
      </c>
      <c r="E12" s="2" t="s">
        <v>131</v>
      </c>
      <c r="F12" s="2" t="s">
        <v>135</v>
      </c>
      <c r="G12" s="2">
        <v>266</v>
      </c>
      <c r="H12" s="2">
        <v>21</v>
      </c>
      <c r="I12" s="2">
        <f t="shared" si="2"/>
        <v>5586</v>
      </c>
      <c r="J12" s="3">
        <v>45874</v>
      </c>
      <c r="K12" s="3">
        <v>45876</v>
      </c>
      <c r="L12" s="2">
        <v>10</v>
      </c>
      <c r="M12" s="4">
        <f t="shared" si="0"/>
        <v>2.1</v>
      </c>
      <c r="N12" s="2">
        <f t="shared" si="1"/>
        <v>2660</v>
      </c>
      <c r="O12" s="2">
        <f>IF(ISNA(VLOOKUP(B12,'cleaned data yesterday'!B:B, 2, 0)), 0, 1)</f>
        <v>1</v>
      </c>
    </row>
    <row r="13" spans="1:15">
      <c r="A13" s="2" t="s">
        <v>15</v>
      </c>
      <c r="B13" s="2" t="s">
        <v>22</v>
      </c>
      <c r="C13" s="2" t="s">
        <v>56</v>
      </c>
      <c r="D13" s="2" t="s">
        <v>107</v>
      </c>
      <c r="E13" s="2" t="s">
        <v>130</v>
      </c>
      <c r="F13" s="2" t="s">
        <v>135</v>
      </c>
      <c r="G13" s="2">
        <v>194</v>
      </c>
      <c r="H13" s="2">
        <v>15</v>
      </c>
      <c r="I13" s="2">
        <f t="shared" si="2"/>
        <v>2910</v>
      </c>
      <c r="J13" s="3">
        <v>45872</v>
      </c>
      <c r="K13" s="3">
        <v>45875</v>
      </c>
      <c r="L13" s="2">
        <v>5</v>
      </c>
      <c r="M13" s="4">
        <f t="shared" si="0"/>
        <v>3</v>
      </c>
      <c r="N13" s="2">
        <f t="shared" si="1"/>
        <v>970</v>
      </c>
      <c r="O13" s="2">
        <f>IF(ISNA(VLOOKUP(B13,'cleaned data yesterday'!B:B, 2, 0)), 0, 1)</f>
        <v>1</v>
      </c>
    </row>
    <row r="14" spans="1:15">
      <c r="A14" s="2" t="s">
        <v>16</v>
      </c>
      <c r="B14" s="2" t="s">
        <v>25</v>
      </c>
      <c r="C14" s="2" t="s">
        <v>57</v>
      </c>
      <c r="D14" s="2" t="s">
        <v>108</v>
      </c>
      <c r="E14" s="2" t="s">
        <v>132</v>
      </c>
      <c r="F14" s="2" t="s">
        <v>135</v>
      </c>
      <c r="G14" s="2">
        <v>127</v>
      </c>
      <c r="H14" s="2">
        <v>6</v>
      </c>
      <c r="I14" s="2">
        <f t="shared" si="2"/>
        <v>762</v>
      </c>
      <c r="J14" s="3">
        <v>45873</v>
      </c>
      <c r="K14" s="3">
        <v>45876</v>
      </c>
      <c r="L14" s="2">
        <v>3</v>
      </c>
      <c r="M14" s="4">
        <f t="shared" si="0"/>
        <v>2</v>
      </c>
      <c r="N14" s="2">
        <f t="shared" si="1"/>
        <v>381</v>
      </c>
      <c r="O14" s="2">
        <f>IF(ISNA(VLOOKUP(B14,'cleaned data yesterday'!B:B, 2, 0)), 0, 1)</f>
        <v>1</v>
      </c>
    </row>
    <row r="15" spans="1:15">
      <c r="A15" s="2" t="s">
        <v>12</v>
      </c>
      <c r="B15" s="2" t="s">
        <v>28</v>
      </c>
      <c r="C15" s="2" t="s">
        <v>58</v>
      </c>
      <c r="D15" s="2" t="s">
        <v>109</v>
      </c>
      <c r="E15" s="2" t="s">
        <v>131</v>
      </c>
      <c r="F15" s="2" t="s">
        <v>135</v>
      </c>
      <c r="G15" s="2">
        <v>266</v>
      </c>
      <c r="H15" s="2">
        <v>42</v>
      </c>
      <c r="I15" s="2">
        <f t="shared" si="2"/>
        <v>11172</v>
      </c>
      <c r="J15" s="3">
        <v>45872</v>
      </c>
      <c r="K15" s="3">
        <v>45874</v>
      </c>
      <c r="L15" s="2">
        <v>14</v>
      </c>
      <c r="M15" s="4">
        <f t="shared" si="0"/>
        <v>3</v>
      </c>
      <c r="N15" s="2">
        <f t="shared" si="1"/>
        <v>3724</v>
      </c>
      <c r="O15" s="2">
        <f>IF(ISNA(VLOOKUP(B15,'cleaned data yesterday'!B:B, 2, 0)), 0, 1)</f>
        <v>1</v>
      </c>
    </row>
    <row r="16" spans="1:15">
      <c r="A16" s="2" t="s">
        <v>15</v>
      </c>
      <c r="B16" s="2" t="s">
        <v>22</v>
      </c>
      <c r="C16" s="2" t="s">
        <v>60</v>
      </c>
      <c r="D16" s="2" t="s">
        <v>111</v>
      </c>
      <c r="E16" s="2" t="s">
        <v>134</v>
      </c>
      <c r="F16" s="2" t="s">
        <v>135</v>
      </c>
      <c r="G16" s="2">
        <v>57</v>
      </c>
      <c r="H16" s="2">
        <v>17</v>
      </c>
      <c r="I16" s="2">
        <f t="shared" si="2"/>
        <v>969</v>
      </c>
      <c r="J16" s="3">
        <v>45874</v>
      </c>
      <c r="K16" s="3">
        <v>45877</v>
      </c>
      <c r="L16" s="2">
        <v>3</v>
      </c>
      <c r="M16" s="4">
        <f t="shared" si="0"/>
        <v>5.666666666666667</v>
      </c>
      <c r="N16" s="2">
        <f t="shared" si="1"/>
        <v>171</v>
      </c>
      <c r="O16" s="2">
        <f>IF(ISNA(VLOOKUP(B16,'cleaned data yesterday'!B:B, 2, 0)), 0, 1)</f>
        <v>1</v>
      </c>
    </row>
    <row r="17" spans="1:15">
      <c r="A17" s="2" t="s">
        <v>12</v>
      </c>
      <c r="B17" s="2" t="s">
        <v>23</v>
      </c>
      <c r="C17" s="2" t="s">
        <v>61</v>
      </c>
      <c r="D17" s="2" t="s">
        <v>92</v>
      </c>
      <c r="E17" s="2" t="s">
        <v>132</v>
      </c>
      <c r="F17" s="2" t="s">
        <v>136</v>
      </c>
      <c r="G17" s="2">
        <v>265</v>
      </c>
      <c r="H17" s="2">
        <v>23</v>
      </c>
      <c r="I17" s="2">
        <f t="shared" si="2"/>
        <v>6095</v>
      </c>
      <c r="J17" s="3">
        <v>45870</v>
      </c>
      <c r="K17" s="3">
        <v>45871</v>
      </c>
      <c r="L17" s="2">
        <v>4</v>
      </c>
      <c r="M17" s="4">
        <f t="shared" si="0"/>
        <v>5.75</v>
      </c>
      <c r="N17" s="2">
        <f t="shared" si="1"/>
        <v>1060</v>
      </c>
      <c r="O17" s="2">
        <f>IF(ISNA(VLOOKUP(B17,'cleaned data yesterday'!B:B, 2, 0)), 0, 1)</f>
        <v>1</v>
      </c>
    </row>
    <row r="18" spans="1:15">
      <c r="A18" s="2" t="s">
        <v>13</v>
      </c>
      <c r="B18" s="2" t="s">
        <v>19</v>
      </c>
      <c r="C18" s="2" t="s">
        <v>62</v>
      </c>
      <c r="D18" s="2" t="s">
        <v>112</v>
      </c>
      <c r="E18" s="2" t="s">
        <v>134</v>
      </c>
      <c r="F18" s="2" t="s">
        <v>136</v>
      </c>
      <c r="G18" s="2">
        <v>184</v>
      </c>
      <c r="H18" s="2">
        <v>41</v>
      </c>
      <c r="I18" s="2">
        <f t="shared" si="2"/>
        <v>7544</v>
      </c>
      <c r="J18" s="3">
        <v>45874</v>
      </c>
      <c r="K18" s="3">
        <v>45876</v>
      </c>
      <c r="L18" s="2">
        <v>10</v>
      </c>
      <c r="M18" s="4">
        <f t="shared" si="0"/>
        <v>4.0999999999999996</v>
      </c>
      <c r="N18" s="2">
        <f t="shared" si="1"/>
        <v>1840.0000000000002</v>
      </c>
      <c r="O18" s="2">
        <f>IF(ISNA(VLOOKUP(B18,'cleaned data yesterday'!B:B, 2, 0)), 0, 1)</f>
        <v>1</v>
      </c>
    </row>
    <row r="19" spans="1:15">
      <c r="A19" s="2" t="s">
        <v>13</v>
      </c>
      <c r="B19" s="2" t="s">
        <v>19</v>
      </c>
      <c r="C19" s="2" t="s">
        <v>64</v>
      </c>
      <c r="D19" s="2" t="s">
        <v>114</v>
      </c>
      <c r="E19" s="2" t="s">
        <v>130</v>
      </c>
      <c r="F19" s="2" t="s">
        <v>135</v>
      </c>
      <c r="G19" s="2">
        <v>213</v>
      </c>
      <c r="H19" s="2">
        <v>36</v>
      </c>
      <c r="I19" s="2">
        <f t="shared" si="2"/>
        <v>7668</v>
      </c>
      <c r="J19" s="3">
        <v>45874</v>
      </c>
      <c r="K19" s="3">
        <v>45876</v>
      </c>
      <c r="L19" s="2">
        <v>18</v>
      </c>
      <c r="M19" s="4">
        <f t="shared" si="0"/>
        <v>2</v>
      </c>
      <c r="N19" s="2">
        <f t="shared" si="1"/>
        <v>3834</v>
      </c>
      <c r="O19" s="2">
        <f>IF(ISNA(VLOOKUP(B19,'cleaned data yesterday'!B:B, 2, 0)), 0, 1)</f>
        <v>1</v>
      </c>
    </row>
    <row r="20" spans="1:15">
      <c r="A20" s="2" t="s">
        <v>13</v>
      </c>
      <c r="B20" s="2" t="s">
        <v>24</v>
      </c>
      <c r="C20" s="2" t="s">
        <v>67</v>
      </c>
      <c r="D20" s="2" t="s">
        <v>117</v>
      </c>
      <c r="E20" s="2" t="s">
        <v>133</v>
      </c>
      <c r="F20" s="2" t="s">
        <v>135</v>
      </c>
      <c r="G20" s="2">
        <v>170</v>
      </c>
      <c r="H20" s="2">
        <v>38</v>
      </c>
      <c r="I20" s="2">
        <f t="shared" si="2"/>
        <v>6460</v>
      </c>
      <c r="J20" s="3">
        <v>45872</v>
      </c>
      <c r="K20" s="3">
        <v>45874</v>
      </c>
      <c r="L20" s="2">
        <v>7</v>
      </c>
      <c r="M20" s="4">
        <f t="shared" si="0"/>
        <v>5.4285714285714288</v>
      </c>
      <c r="N20" s="2">
        <f t="shared" si="1"/>
        <v>1190</v>
      </c>
      <c r="O20" s="2">
        <f>IF(ISNA(VLOOKUP(B20,'cleaned data yesterday'!B:B, 2, 0)), 0, 1)</f>
        <v>1</v>
      </c>
    </row>
    <row r="21" spans="1:15">
      <c r="A21" s="2" t="s">
        <v>15</v>
      </c>
      <c r="B21" s="2" t="s">
        <v>22</v>
      </c>
      <c r="C21" s="2" t="s">
        <v>70</v>
      </c>
      <c r="D21" s="2" t="s">
        <v>120</v>
      </c>
      <c r="E21" s="2" t="s">
        <v>130</v>
      </c>
      <c r="F21" s="2" t="s">
        <v>136</v>
      </c>
      <c r="G21" s="2">
        <v>153</v>
      </c>
      <c r="H21" s="2">
        <v>39</v>
      </c>
      <c r="I21" s="2">
        <f t="shared" si="2"/>
        <v>5967</v>
      </c>
      <c r="J21" s="3">
        <v>45869</v>
      </c>
      <c r="K21" s="3">
        <v>45872</v>
      </c>
      <c r="L21" s="2">
        <v>9</v>
      </c>
      <c r="M21" s="4">
        <f t="shared" si="0"/>
        <v>4.333333333333333</v>
      </c>
      <c r="N21" s="2">
        <f t="shared" si="1"/>
        <v>1377</v>
      </c>
      <c r="O21" s="2">
        <f>IF(ISNA(VLOOKUP(B21,'cleaned data yesterday'!B:B, 2, 0)), 0, 1)</f>
        <v>1</v>
      </c>
    </row>
    <row r="22" spans="1:15">
      <c r="A22" s="2" t="s">
        <v>13</v>
      </c>
      <c r="B22" s="2" t="s">
        <v>19</v>
      </c>
      <c r="C22" s="2" t="s">
        <v>71</v>
      </c>
      <c r="D22" s="2" t="s">
        <v>121</v>
      </c>
      <c r="E22" s="2" t="s">
        <v>131</v>
      </c>
      <c r="F22" s="2" t="s">
        <v>136</v>
      </c>
      <c r="G22" s="2">
        <v>57</v>
      </c>
      <c r="H22" s="2">
        <v>5</v>
      </c>
      <c r="I22" s="2">
        <f t="shared" si="2"/>
        <v>285</v>
      </c>
      <c r="J22" s="3">
        <v>45871</v>
      </c>
      <c r="K22" s="3">
        <v>45873</v>
      </c>
      <c r="L22" s="2">
        <v>1</v>
      </c>
      <c r="M22" s="4">
        <f t="shared" si="0"/>
        <v>5</v>
      </c>
      <c r="N22" s="2">
        <f t="shared" si="1"/>
        <v>57</v>
      </c>
      <c r="O22" s="2">
        <f>IF(ISNA(VLOOKUP(B22,'cleaned data yesterday'!B:B, 2, 0)), 0, 1)</f>
        <v>1</v>
      </c>
    </row>
    <row r="23" spans="1:15">
      <c r="A23" s="2" t="s">
        <v>15</v>
      </c>
      <c r="B23" s="2" t="s">
        <v>22</v>
      </c>
      <c r="C23" s="2" t="s">
        <v>75</v>
      </c>
      <c r="D23" s="2" t="s">
        <v>125</v>
      </c>
      <c r="E23" s="2" t="s">
        <v>132</v>
      </c>
      <c r="F23" s="2" t="s">
        <v>135</v>
      </c>
      <c r="G23" s="2">
        <v>208</v>
      </c>
      <c r="H23" s="2">
        <v>17</v>
      </c>
      <c r="I23" s="2">
        <f t="shared" si="2"/>
        <v>3536</v>
      </c>
      <c r="J23" s="3">
        <v>45874</v>
      </c>
      <c r="K23" s="3">
        <v>45875</v>
      </c>
      <c r="L23" s="2">
        <v>4</v>
      </c>
      <c r="M23" s="4">
        <f t="shared" si="0"/>
        <v>4.25</v>
      </c>
      <c r="N23" s="2">
        <f t="shared" si="1"/>
        <v>832</v>
      </c>
      <c r="O23" s="2">
        <f>IF(ISNA(VLOOKUP(B23,'cleaned data yesterday'!B:B, 2, 0)), 0, 1)</f>
        <v>1</v>
      </c>
    </row>
    <row r="24" spans="1:15">
      <c r="A24" s="2" t="s">
        <v>13</v>
      </c>
      <c r="B24" s="2" t="s">
        <v>24</v>
      </c>
      <c r="C24" s="2" t="s">
        <v>76</v>
      </c>
      <c r="D24" s="2" t="s">
        <v>126</v>
      </c>
      <c r="E24" s="2" t="s">
        <v>133</v>
      </c>
      <c r="F24" s="2" t="s">
        <v>135</v>
      </c>
      <c r="G24" s="2">
        <v>63</v>
      </c>
      <c r="H24" s="2">
        <v>39</v>
      </c>
      <c r="I24" s="2">
        <f t="shared" si="2"/>
        <v>2457</v>
      </c>
      <c r="J24" s="3">
        <v>45870</v>
      </c>
      <c r="K24" s="3">
        <v>45873</v>
      </c>
      <c r="L24" s="2">
        <v>13</v>
      </c>
      <c r="M24" s="4">
        <f t="shared" si="0"/>
        <v>3</v>
      </c>
      <c r="N24" s="2">
        <f t="shared" si="1"/>
        <v>819</v>
      </c>
      <c r="O24" s="2">
        <f>IF(ISNA(VLOOKUP(B24,'cleaned data yesterday'!B:B, 2, 0)), 0, 1)</f>
        <v>1</v>
      </c>
    </row>
    <row r="25" spans="1:15">
      <c r="A25" s="2" t="s">
        <v>13</v>
      </c>
      <c r="B25" s="2" t="s">
        <v>19</v>
      </c>
      <c r="C25" s="2" t="s">
        <v>77</v>
      </c>
      <c r="D25" s="2" t="s">
        <v>127</v>
      </c>
      <c r="E25" s="2" t="s">
        <v>134</v>
      </c>
      <c r="F25" s="2" t="s">
        <v>135</v>
      </c>
      <c r="G25" s="2">
        <v>148</v>
      </c>
      <c r="H25" s="2">
        <v>28</v>
      </c>
      <c r="I25" s="2">
        <f t="shared" si="2"/>
        <v>4144</v>
      </c>
      <c r="J25" s="3">
        <v>45874</v>
      </c>
      <c r="K25" s="3">
        <v>45877</v>
      </c>
      <c r="L25" s="2">
        <v>5</v>
      </c>
      <c r="M25" s="4">
        <f t="shared" si="0"/>
        <v>5.6</v>
      </c>
      <c r="N25" s="2">
        <f t="shared" si="1"/>
        <v>740</v>
      </c>
      <c r="O25" s="2">
        <f>IF(ISNA(VLOOKUP(B25,'cleaned data yesterday'!B:B, 2, 0)), 0, 1)</f>
        <v>1</v>
      </c>
    </row>
    <row r="26" spans="1:15">
      <c r="A26" s="2" t="s">
        <v>13</v>
      </c>
      <c r="B26" s="2" t="s">
        <v>19</v>
      </c>
      <c r="C26" s="2" t="s">
        <v>78</v>
      </c>
      <c r="D26" s="2" t="s">
        <v>128</v>
      </c>
      <c r="E26" s="2" t="s">
        <v>131</v>
      </c>
      <c r="F26" s="2" t="s">
        <v>136</v>
      </c>
      <c r="G26" s="2">
        <v>110</v>
      </c>
      <c r="H26" s="2">
        <v>46</v>
      </c>
      <c r="I26" s="2">
        <f t="shared" si="2"/>
        <v>5060</v>
      </c>
      <c r="J26" s="3">
        <v>45874</v>
      </c>
      <c r="K26" s="3">
        <v>45876</v>
      </c>
      <c r="L26" s="2">
        <v>23</v>
      </c>
      <c r="M26" s="4">
        <f t="shared" si="0"/>
        <v>2</v>
      </c>
      <c r="N26" s="2">
        <f t="shared" si="1"/>
        <v>2530</v>
      </c>
      <c r="O26" s="2">
        <f>IF(ISNA(VLOOKUP(B26,'cleaned data yesterday'!B:B, 2, 0)), 0, 1)</f>
        <v>1</v>
      </c>
    </row>
    <row r="27" spans="1:15">
      <c r="A27" s="2" t="s">
        <v>12</v>
      </c>
      <c r="B27" s="2" t="s">
        <v>28</v>
      </c>
      <c r="C27" s="2" t="s">
        <v>79</v>
      </c>
      <c r="D27" s="2" t="s">
        <v>129</v>
      </c>
      <c r="E27" s="2" t="s">
        <v>133</v>
      </c>
      <c r="F27" s="2" t="s">
        <v>136</v>
      </c>
      <c r="G27" s="2">
        <v>104</v>
      </c>
      <c r="H27" s="2">
        <v>43</v>
      </c>
      <c r="I27" s="2">
        <f t="shared" si="2"/>
        <v>4472</v>
      </c>
      <c r="J27" s="3">
        <v>45874</v>
      </c>
      <c r="K27" s="3">
        <v>45876</v>
      </c>
      <c r="L27" s="2">
        <v>21</v>
      </c>
      <c r="M27" s="4">
        <f t="shared" si="0"/>
        <v>2.0476190476190474</v>
      </c>
      <c r="N27" s="2">
        <f t="shared" si="1"/>
        <v>2184</v>
      </c>
      <c r="O27" s="2">
        <f>IF(ISNA(VLOOKUP(B27,'cleaned data yesterday'!B:B, 2, 0)), 0, 1)</f>
        <v>1</v>
      </c>
    </row>
    <row r="28" spans="1:15">
      <c r="A28" s="2" t="s">
        <v>12</v>
      </c>
      <c r="B28" s="2" t="s">
        <v>17</v>
      </c>
      <c r="C28" s="2" t="s">
        <v>29</v>
      </c>
      <c r="D28" s="2" t="s">
        <v>80</v>
      </c>
      <c r="E28" s="2" t="s">
        <v>130</v>
      </c>
      <c r="F28" s="2" t="s">
        <v>135</v>
      </c>
      <c r="G28" s="2">
        <v>94</v>
      </c>
      <c r="H28" s="2">
        <v>19</v>
      </c>
      <c r="I28" s="2">
        <f t="shared" si="2"/>
        <v>1786</v>
      </c>
      <c r="J28" s="3">
        <v>45874</v>
      </c>
      <c r="K28" s="3">
        <v>45875</v>
      </c>
      <c r="L28" s="2">
        <v>6</v>
      </c>
      <c r="M28" s="4">
        <f t="shared" si="0"/>
        <v>3.1666666666666665</v>
      </c>
      <c r="N28" s="2">
        <f t="shared" si="1"/>
        <v>564</v>
      </c>
      <c r="O28" s="2">
        <f>IF(ISNA(VLOOKUP(B28,'cleaned data yesterday'!B:B, 2, 0)), 0, 1)</f>
        <v>0</v>
      </c>
    </row>
    <row r="29" spans="1:15">
      <c r="A29" s="2" t="s">
        <v>12</v>
      </c>
      <c r="B29" s="2" t="s">
        <v>18</v>
      </c>
      <c r="C29" s="2" t="s">
        <v>30</v>
      </c>
      <c r="D29" s="2" t="s">
        <v>81</v>
      </c>
      <c r="E29" s="2" t="s">
        <v>130</v>
      </c>
      <c r="F29" s="2" t="s">
        <v>135</v>
      </c>
      <c r="G29" s="2">
        <v>219</v>
      </c>
      <c r="H29" s="2">
        <v>25</v>
      </c>
      <c r="I29" s="2">
        <f t="shared" si="2"/>
        <v>5475</v>
      </c>
      <c r="J29" s="3">
        <v>45873</v>
      </c>
      <c r="K29" s="3">
        <v>45875</v>
      </c>
      <c r="L29" s="2">
        <v>6</v>
      </c>
      <c r="M29" s="4">
        <f t="shared" si="0"/>
        <v>4.166666666666667</v>
      </c>
      <c r="N29" s="2">
        <f t="shared" si="1"/>
        <v>1314</v>
      </c>
      <c r="O29" s="2">
        <f>IF(ISNA(VLOOKUP(B29,'cleaned data yesterday'!B:B, 2, 0)), 0, 1)</f>
        <v>0</v>
      </c>
    </row>
    <row r="30" spans="1:15">
      <c r="A30" s="2" t="s">
        <v>14</v>
      </c>
      <c r="B30" s="2" t="s">
        <v>20</v>
      </c>
      <c r="C30" s="2" t="s">
        <v>32</v>
      </c>
      <c r="D30" s="2" t="s">
        <v>83</v>
      </c>
      <c r="E30" s="2" t="s">
        <v>132</v>
      </c>
      <c r="F30" s="2" t="s">
        <v>135</v>
      </c>
      <c r="G30" s="2">
        <v>188</v>
      </c>
      <c r="H30" s="2">
        <v>33</v>
      </c>
      <c r="I30" s="2">
        <f t="shared" si="2"/>
        <v>6204</v>
      </c>
      <c r="J30" s="3">
        <v>45873</v>
      </c>
      <c r="K30" s="3">
        <v>45874</v>
      </c>
      <c r="L30" s="2">
        <v>11</v>
      </c>
      <c r="M30" s="4">
        <f t="shared" si="0"/>
        <v>3</v>
      </c>
      <c r="N30" s="2">
        <f t="shared" si="1"/>
        <v>2068</v>
      </c>
      <c r="O30" s="2">
        <f>IF(ISNA(VLOOKUP(B30,'cleaned data yesterday'!B:B, 2, 0)), 0, 1)</f>
        <v>0</v>
      </c>
    </row>
    <row r="31" spans="1:15">
      <c r="A31" s="2" t="s">
        <v>15</v>
      </c>
      <c r="B31" s="2" t="s">
        <v>21</v>
      </c>
      <c r="C31" s="2" t="s">
        <v>33</v>
      </c>
      <c r="D31" s="2" t="s">
        <v>84</v>
      </c>
      <c r="E31" s="2" t="s">
        <v>131</v>
      </c>
      <c r="F31" s="2" t="s">
        <v>135</v>
      </c>
      <c r="G31" s="2">
        <v>61</v>
      </c>
      <c r="H31" s="2">
        <v>41</v>
      </c>
      <c r="I31" s="2">
        <f t="shared" si="2"/>
        <v>2501</v>
      </c>
      <c r="J31" s="3">
        <v>45874</v>
      </c>
      <c r="K31" s="3">
        <v>45875</v>
      </c>
      <c r="L31" s="2">
        <v>20</v>
      </c>
      <c r="M31" s="4">
        <f t="shared" si="0"/>
        <v>2.0499999999999998</v>
      </c>
      <c r="N31" s="2">
        <f t="shared" si="1"/>
        <v>1220</v>
      </c>
      <c r="O31" s="2">
        <f>IF(ISNA(VLOOKUP(B31,'cleaned data yesterday'!B:B, 2, 0)), 0, 1)</f>
        <v>0</v>
      </c>
    </row>
    <row r="32" spans="1:15">
      <c r="A32" s="2" t="s">
        <v>12</v>
      </c>
      <c r="B32" s="2" t="s">
        <v>17</v>
      </c>
      <c r="C32" s="2" t="s">
        <v>36</v>
      </c>
      <c r="D32" s="2" t="s">
        <v>87</v>
      </c>
      <c r="E32" s="2" t="s">
        <v>130</v>
      </c>
      <c r="F32" s="2" t="s">
        <v>136</v>
      </c>
      <c r="G32" s="2">
        <v>230</v>
      </c>
      <c r="H32" s="2">
        <v>15</v>
      </c>
      <c r="I32" s="2">
        <f t="shared" si="2"/>
        <v>3450</v>
      </c>
      <c r="J32" s="3">
        <v>45869</v>
      </c>
      <c r="K32" s="3">
        <v>45871</v>
      </c>
      <c r="L32" s="2">
        <v>7</v>
      </c>
      <c r="M32" s="4">
        <f t="shared" si="0"/>
        <v>2.1428571428571428</v>
      </c>
      <c r="N32" s="2">
        <f t="shared" si="1"/>
        <v>1610</v>
      </c>
      <c r="O32" s="2">
        <f>IF(ISNA(VLOOKUP(B32,'cleaned data yesterday'!B:B, 2, 0)), 0, 1)</f>
        <v>0</v>
      </c>
    </row>
    <row r="33" spans="1:15">
      <c r="A33" s="2" t="s">
        <v>14</v>
      </c>
      <c r="B33" s="2" t="s">
        <v>26</v>
      </c>
      <c r="C33" s="2" t="s">
        <v>39</v>
      </c>
      <c r="D33" s="2" t="s">
        <v>90</v>
      </c>
      <c r="E33" s="2" t="s">
        <v>132</v>
      </c>
      <c r="F33" s="2" t="s">
        <v>136</v>
      </c>
      <c r="G33" s="2">
        <v>299</v>
      </c>
      <c r="H33" s="2">
        <v>44</v>
      </c>
      <c r="I33" s="2">
        <f t="shared" si="2"/>
        <v>13156</v>
      </c>
      <c r="J33" s="3">
        <v>45869</v>
      </c>
      <c r="K33" s="3">
        <v>45870</v>
      </c>
      <c r="L33" s="2">
        <v>8</v>
      </c>
      <c r="M33" s="4">
        <f t="shared" si="0"/>
        <v>5.5</v>
      </c>
      <c r="N33" s="2">
        <f t="shared" si="1"/>
        <v>2392</v>
      </c>
      <c r="O33" s="2">
        <f>IF(ISNA(VLOOKUP(B33,'cleaned data yesterday'!B:B, 2, 0)), 0, 1)</f>
        <v>0</v>
      </c>
    </row>
    <row r="34" spans="1:15">
      <c r="A34" s="2" t="s">
        <v>15</v>
      </c>
      <c r="B34" s="2" t="s">
        <v>21</v>
      </c>
      <c r="C34" s="2" t="s">
        <v>40</v>
      </c>
      <c r="D34" s="2" t="s">
        <v>91</v>
      </c>
      <c r="E34" s="2" t="s">
        <v>132</v>
      </c>
      <c r="F34" s="2" t="s">
        <v>135</v>
      </c>
      <c r="G34" s="2">
        <v>157</v>
      </c>
      <c r="H34" s="2">
        <v>5</v>
      </c>
      <c r="I34" s="2">
        <f t="shared" si="2"/>
        <v>785</v>
      </c>
      <c r="J34" s="3">
        <v>45873</v>
      </c>
      <c r="K34" s="3">
        <v>45875</v>
      </c>
      <c r="L34" s="2">
        <v>1</v>
      </c>
      <c r="M34" s="4">
        <f t="shared" ref="M34:M52" si="3">H34/L34</f>
        <v>5</v>
      </c>
      <c r="N34" s="2">
        <f t="shared" ref="N34:N52" si="4">I34/M34</f>
        <v>157</v>
      </c>
      <c r="O34" s="2">
        <f>IF(ISNA(VLOOKUP(B34,'cleaned data yesterday'!B:B, 2, 0)), 0, 1)</f>
        <v>0</v>
      </c>
    </row>
    <row r="35" spans="1:15">
      <c r="A35" s="2" t="s">
        <v>14</v>
      </c>
      <c r="B35" s="2" t="s">
        <v>27</v>
      </c>
      <c r="C35" s="2" t="s">
        <v>41</v>
      </c>
      <c r="D35" s="2" t="s">
        <v>92</v>
      </c>
      <c r="E35" s="2" t="s">
        <v>134</v>
      </c>
      <c r="F35" s="2" t="s">
        <v>136</v>
      </c>
      <c r="G35" s="2">
        <v>61</v>
      </c>
      <c r="H35" s="2">
        <v>9</v>
      </c>
      <c r="I35" s="2">
        <f t="shared" si="2"/>
        <v>549</v>
      </c>
      <c r="J35" s="3">
        <v>45872</v>
      </c>
      <c r="K35" s="3">
        <v>45873</v>
      </c>
      <c r="L35" s="2">
        <v>2</v>
      </c>
      <c r="M35" s="4">
        <f t="shared" si="3"/>
        <v>4.5</v>
      </c>
      <c r="N35" s="2">
        <f t="shared" si="4"/>
        <v>122</v>
      </c>
      <c r="O35" s="2">
        <f>IF(ISNA(VLOOKUP(B35,'cleaned data yesterday'!B:B, 2, 0)), 0, 1)</f>
        <v>0</v>
      </c>
    </row>
    <row r="36" spans="1:15">
      <c r="A36" s="2" t="s">
        <v>12</v>
      </c>
      <c r="B36" s="2" t="s">
        <v>17</v>
      </c>
      <c r="C36" s="2" t="s">
        <v>43</v>
      </c>
      <c r="D36" s="2" t="s">
        <v>94</v>
      </c>
      <c r="E36" s="2" t="s">
        <v>130</v>
      </c>
      <c r="F36" s="2" t="s">
        <v>135</v>
      </c>
      <c r="G36" s="2">
        <v>266</v>
      </c>
      <c r="H36" s="2">
        <v>43</v>
      </c>
      <c r="I36" s="2">
        <f t="shared" si="2"/>
        <v>11438</v>
      </c>
      <c r="J36" s="3">
        <v>45874</v>
      </c>
      <c r="K36" s="3">
        <v>45877</v>
      </c>
      <c r="L36" s="2">
        <v>14</v>
      </c>
      <c r="M36" s="4">
        <f t="shared" si="3"/>
        <v>3.0714285714285716</v>
      </c>
      <c r="N36" s="2">
        <f t="shared" si="4"/>
        <v>3723.9999999999995</v>
      </c>
      <c r="O36" s="2">
        <f>IF(ISNA(VLOOKUP(B36,'cleaned data yesterday'!B:B, 2, 0)), 0, 1)</f>
        <v>0</v>
      </c>
    </row>
    <row r="37" spans="1:15">
      <c r="A37" s="2" t="s">
        <v>14</v>
      </c>
      <c r="B37" s="2" t="s">
        <v>26</v>
      </c>
      <c r="C37" s="2" t="s">
        <v>44</v>
      </c>
      <c r="D37" s="2" t="s">
        <v>95</v>
      </c>
      <c r="E37" s="2" t="s">
        <v>130</v>
      </c>
      <c r="F37" s="2" t="s">
        <v>136</v>
      </c>
      <c r="G37" s="2">
        <v>232</v>
      </c>
      <c r="H37" s="2">
        <v>10</v>
      </c>
      <c r="I37" s="2">
        <f t="shared" si="2"/>
        <v>2320</v>
      </c>
      <c r="J37" s="3">
        <v>45874</v>
      </c>
      <c r="K37" s="3">
        <v>45877</v>
      </c>
      <c r="L37" s="2">
        <v>2</v>
      </c>
      <c r="M37" s="4">
        <f t="shared" si="3"/>
        <v>5</v>
      </c>
      <c r="N37" s="2">
        <f t="shared" si="4"/>
        <v>464</v>
      </c>
      <c r="O37" s="2">
        <f>IF(ISNA(VLOOKUP(B37,'cleaned data yesterday'!B:B, 2, 0)), 0, 1)</f>
        <v>0</v>
      </c>
    </row>
    <row r="38" spans="1:15">
      <c r="A38" s="2" t="s">
        <v>14</v>
      </c>
      <c r="B38" s="2" t="s">
        <v>26</v>
      </c>
      <c r="C38" s="2" t="s">
        <v>45</v>
      </c>
      <c r="D38" s="2" t="s">
        <v>96</v>
      </c>
      <c r="E38" s="2" t="s">
        <v>132</v>
      </c>
      <c r="F38" s="2" t="s">
        <v>136</v>
      </c>
      <c r="G38" s="2">
        <v>217</v>
      </c>
      <c r="H38" s="2">
        <v>17</v>
      </c>
      <c r="I38" s="2">
        <f t="shared" si="2"/>
        <v>3689</v>
      </c>
      <c r="J38" s="3">
        <v>45872</v>
      </c>
      <c r="K38" s="3">
        <v>45873</v>
      </c>
      <c r="L38" s="2">
        <v>4</v>
      </c>
      <c r="M38" s="4">
        <f t="shared" si="3"/>
        <v>4.25</v>
      </c>
      <c r="N38" s="2">
        <f t="shared" si="4"/>
        <v>868</v>
      </c>
      <c r="O38" s="2">
        <f>IF(ISNA(VLOOKUP(B38,'cleaned data yesterday'!B:B, 2, 0)), 0, 1)</f>
        <v>0</v>
      </c>
    </row>
    <row r="39" spans="1:15">
      <c r="A39" s="2" t="s">
        <v>12</v>
      </c>
      <c r="B39" s="2" t="s">
        <v>18</v>
      </c>
      <c r="C39" s="2" t="s">
        <v>46</v>
      </c>
      <c r="D39" s="2" t="s">
        <v>97</v>
      </c>
      <c r="E39" s="2" t="s">
        <v>134</v>
      </c>
      <c r="F39" s="2" t="s">
        <v>135</v>
      </c>
      <c r="G39" s="2">
        <v>102</v>
      </c>
      <c r="H39" s="2">
        <v>14</v>
      </c>
      <c r="I39" s="2">
        <f t="shared" si="2"/>
        <v>1428</v>
      </c>
      <c r="J39" s="3">
        <v>45873</v>
      </c>
      <c r="K39" s="3">
        <v>45874</v>
      </c>
      <c r="L39" s="2">
        <v>3</v>
      </c>
      <c r="M39" s="4">
        <f t="shared" si="3"/>
        <v>4.666666666666667</v>
      </c>
      <c r="N39" s="2">
        <f t="shared" si="4"/>
        <v>306</v>
      </c>
      <c r="O39" s="2">
        <f>IF(ISNA(VLOOKUP(B39,'cleaned data yesterday'!B:B, 2, 0)), 0, 1)</f>
        <v>0</v>
      </c>
    </row>
    <row r="40" spans="1:15">
      <c r="A40" s="2" t="s">
        <v>14</v>
      </c>
      <c r="B40" s="2" t="s">
        <v>26</v>
      </c>
      <c r="C40" s="2" t="s">
        <v>47</v>
      </c>
      <c r="D40" s="2" t="s">
        <v>98</v>
      </c>
      <c r="E40" s="2" t="s">
        <v>131</v>
      </c>
      <c r="F40" s="2" t="s">
        <v>135</v>
      </c>
      <c r="G40" s="2">
        <v>242</v>
      </c>
      <c r="H40" s="2">
        <v>49</v>
      </c>
      <c r="I40" s="2">
        <f t="shared" si="2"/>
        <v>11858</v>
      </c>
      <c r="J40" s="3">
        <v>45874</v>
      </c>
      <c r="K40" s="3">
        <v>45877</v>
      </c>
      <c r="L40" s="2">
        <v>12</v>
      </c>
      <c r="M40" s="4">
        <f t="shared" si="3"/>
        <v>4.083333333333333</v>
      </c>
      <c r="N40" s="2">
        <f t="shared" si="4"/>
        <v>2904</v>
      </c>
      <c r="O40" s="2">
        <f>IF(ISNA(VLOOKUP(B40,'cleaned data yesterday'!B:B, 2, 0)), 0, 1)</f>
        <v>0</v>
      </c>
    </row>
    <row r="41" spans="1:15">
      <c r="A41" s="2" t="s">
        <v>12</v>
      </c>
      <c r="B41" s="2" t="s">
        <v>18</v>
      </c>
      <c r="C41" s="2" t="s">
        <v>50</v>
      </c>
      <c r="D41" s="2" t="s">
        <v>101</v>
      </c>
      <c r="E41" s="2" t="s">
        <v>134</v>
      </c>
      <c r="F41" s="2" t="s">
        <v>135</v>
      </c>
      <c r="G41" s="2">
        <v>233</v>
      </c>
      <c r="H41" s="2">
        <v>8</v>
      </c>
      <c r="I41" s="2">
        <f t="shared" si="2"/>
        <v>1864</v>
      </c>
      <c r="J41" s="3">
        <v>45872</v>
      </c>
      <c r="K41" s="3">
        <v>45873</v>
      </c>
      <c r="L41" s="2">
        <v>4</v>
      </c>
      <c r="M41" s="4">
        <f t="shared" si="3"/>
        <v>2</v>
      </c>
      <c r="N41" s="2">
        <f t="shared" si="4"/>
        <v>932</v>
      </c>
      <c r="O41" s="2">
        <f>IF(ISNA(VLOOKUP(B41,'cleaned data yesterday'!B:B, 2, 0)), 0, 1)</f>
        <v>0</v>
      </c>
    </row>
    <row r="42" spans="1:15">
      <c r="A42" s="2" t="s">
        <v>12</v>
      </c>
      <c r="B42" s="2" t="s">
        <v>18</v>
      </c>
      <c r="C42" s="2" t="s">
        <v>54</v>
      </c>
      <c r="D42" s="2" t="s">
        <v>105</v>
      </c>
      <c r="E42" s="2" t="s">
        <v>132</v>
      </c>
      <c r="F42" s="2" t="s">
        <v>136</v>
      </c>
      <c r="G42" s="2">
        <v>233</v>
      </c>
      <c r="H42" s="2">
        <v>34</v>
      </c>
      <c r="I42" s="2">
        <f t="shared" si="2"/>
        <v>7922</v>
      </c>
      <c r="J42" s="3">
        <v>45874</v>
      </c>
      <c r="K42" s="3">
        <v>45877</v>
      </c>
      <c r="L42" s="2">
        <v>11</v>
      </c>
      <c r="M42" s="4">
        <f t="shared" si="3"/>
        <v>3.0909090909090908</v>
      </c>
      <c r="N42" s="2">
        <f t="shared" si="4"/>
        <v>2563</v>
      </c>
      <c r="O42" s="2">
        <f>IF(ISNA(VLOOKUP(B42,'cleaned data yesterday'!B:B, 2, 0)), 0, 1)</f>
        <v>0</v>
      </c>
    </row>
    <row r="43" spans="1:15">
      <c r="A43" s="2" t="s">
        <v>12</v>
      </c>
      <c r="B43" s="2" t="s">
        <v>17</v>
      </c>
      <c r="C43" s="2" t="s">
        <v>55</v>
      </c>
      <c r="D43" s="2" t="s">
        <v>106</v>
      </c>
      <c r="E43" s="2" t="s">
        <v>131</v>
      </c>
      <c r="F43" s="2" t="s">
        <v>135</v>
      </c>
      <c r="G43" s="2">
        <v>98</v>
      </c>
      <c r="H43" s="2">
        <v>40</v>
      </c>
      <c r="I43" s="2">
        <f t="shared" si="2"/>
        <v>3920</v>
      </c>
      <c r="J43" s="3">
        <v>45871</v>
      </c>
      <c r="K43" s="3">
        <v>45873</v>
      </c>
      <c r="L43" s="2">
        <v>10</v>
      </c>
      <c r="M43" s="4">
        <f t="shared" si="3"/>
        <v>4</v>
      </c>
      <c r="N43" s="2">
        <f t="shared" si="4"/>
        <v>980</v>
      </c>
      <c r="O43" s="2">
        <f>IF(ISNA(VLOOKUP(B43,'cleaned data yesterday'!B:B, 2, 0)), 0, 1)</f>
        <v>0</v>
      </c>
    </row>
    <row r="44" spans="1:15">
      <c r="A44" s="2" t="s">
        <v>12</v>
      </c>
      <c r="B44" s="2" t="s">
        <v>17</v>
      </c>
      <c r="C44" s="2" t="s">
        <v>59</v>
      </c>
      <c r="D44" s="2" t="s">
        <v>110</v>
      </c>
      <c r="E44" s="2" t="s">
        <v>134</v>
      </c>
      <c r="F44" s="2" t="s">
        <v>135</v>
      </c>
      <c r="G44" s="2">
        <v>66</v>
      </c>
      <c r="H44" s="2">
        <v>16</v>
      </c>
      <c r="I44" s="2">
        <f t="shared" si="2"/>
        <v>1056</v>
      </c>
      <c r="J44" s="3">
        <v>45874</v>
      </c>
      <c r="K44" s="3">
        <v>45875</v>
      </c>
      <c r="L44" s="2">
        <v>5</v>
      </c>
      <c r="M44" s="4">
        <f t="shared" si="3"/>
        <v>3.2</v>
      </c>
      <c r="N44" s="2">
        <f t="shared" si="4"/>
        <v>330</v>
      </c>
      <c r="O44" s="2">
        <f>IF(ISNA(VLOOKUP(B44,'cleaned data yesterday'!B:B, 2, 0)), 0, 1)</f>
        <v>0</v>
      </c>
    </row>
    <row r="45" spans="1:15">
      <c r="A45" s="2" t="s">
        <v>14</v>
      </c>
      <c r="B45" s="2" t="s">
        <v>20</v>
      </c>
      <c r="C45" s="2" t="s">
        <v>63</v>
      </c>
      <c r="D45" s="2" t="s">
        <v>113</v>
      </c>
      <c r="E45" s="2" t="s">
        <v>131</v>
      </c>
      <c r="F45" s="2" t="s">
        <v>135</v>
      </c>
      <c r="G45" s="2">
        <v>288</v>
      </c>
      <c r="H45" s="2">
        <v>35</v>
      </c>
      <c r="I45" s="2">
        <f t="shared" si="2"/>
        <v>10080</v>
      </c>
      <c r="J45" s="3">
        <v>45870</v>
      </c>
      <c r="K45" s="3">
        <v>45873</v>
      </c>
      <c r="L45" s="2">
        <v>8</v>
      </c>
      <c r="M45" s="4">
        <f t="shared" si="3"/>
        <v>4.375</v>
      </c>
      <c r="N45" s="2">
        <f t="shared" si="4"/>
        <v>2304</v>
      </c>
      <c r="O45" s="2">
        <f>IF(ISNA(VLOOKUP(B45,'cleaned data yesterday'!B:B, 2, 0)), 0, 1)</f>
        <v>0</v>
      </c>
    </row>
    <row r="46" spans="1:15">
      <c r="A46" s="2" t="s">
        <v>15</v>
      </c>
      <c r="B46" s="2" t="s">
        <v>21</v>
      </c>
      <c r="C46" s="2" t="s">
        <v>65</v>
      </c>
      <c r="D46" s="2" t="s">
        <v>115</v>
      </c>
      <c r="E46" s="2" t="s">
        <v>133</v>
      </c>
      <c r="F46" s="2" t="s">
        <v>135</v>
      </c>
      <c r="G46" s="2">
        <v>141</v>
      </c>
      <c r="H46" s="2">
        <v>20</v>
      </c>
      <c r="I46" s="2">
        <f t="shared" si="2"/>
        <v>2820</v>
      </c>
      <c r="J46" s="3">
        <v>45872</v>
      </c>
      <c r="K46" s="3">
        <v>45874</v>
      </c>
      <c r="L46" s="2">
        <v>10</v>
      </c>
      <c r="M46" s="4">
        <f t="shared" si="3"/>
        <v>2</v>
      </c>
      <c r="N46" s="2">
        <f t="shared" si="4"/>
        <v>1410</v>
      </c>
      <c r="O46" s="2">
        <f>IF(ISNA(VLOOKUP(B46,'cleaned data yesterday'!B:B, 2, 0)), 0, 1)</f>
        <v>0</v>
      </c>
    </row>
    <row r="47" spans="1:15">
      <c r="A47" s="2" t="s">
        <v>12</v>
      </c>
      <c r="B47" s="2" t="s">
        <v>18</v>
      </c>
      <c r="C47" s="2" t="s">
        <v>66</v>
      </c>
      <c r="D47" s="2" t="s">
        <v>116</v>
      </c>
      <c r="E47" s="2" t="s">
        <v>132</v>
      </c>
      <c r="F47" s="2" t="s">
        <v>136</v>
      </c>
      <c r="G47" s="2">
        <v>135</v>
      </c>
      <c r="H47" s="2">
        <v>34</v>
      </c>
      <c r="I47" s="2">
        <f t="shared" si="2"/>
        <v>4590</v>
      </c>
      <c r="J47" s="3">
        <v>45873</v>
      </c>
      <c r="K47" s="3">
        <v>45875</v>
      </c>
      <c r="L47" s="2">
        <v>17</v>
      </c>
      <c r="M47" s="4">
        <f t="shared" si="3"/>
        <v>2</v>
      </c>
      <c r="N47" s="2">
        <f t="shared" si="4"/>
        <v>2295</v>
      </c>
      <c r="O47" s="2">
        <f>IF(ISNA(VLOOKUP(B47,'cleaned data yesterday'!B:B, 2, 0)), 0, 1)</f>
        <v>0</v>
      </c>
    </row>
    <row r="48" spans="1:15">
      <c r="A48" s="2" t="s">
        <v>14</v>
      </c>
      <c r="B48" s="2" t="s">
        <v>26</v>
      </c>
      <c r="C48" s="2" t="s">
        <v>68</v>
      </c>
      <c r="D48" s="2" t="s">
        <v>118</v>
      </c>
      <c r="E48" s="2" t="s">
        <v>131</v>
      </c>
      <c r="F48" s="2" t="s">
        <v>135</v>
      </c>
      <c r="G48" s="2">
        <v>103</v>
      </c>
      <c r="H48" s="2">
        <v>40</v>
      </c>
      <c r="I48" s="2">
        <f t="shared" si="2"/>
        <v>4120</v>
      </c>
      <c r="J48" s="3">
        <v>45873</v>
      </c>
      <c r="K48" s="3">
        <v>45876</v>
      </c>
      <c r="L48" s="2">
        <v>10</v>
      </c>
      <c r="M48" s="4">
        <f t="shared" si="3"/>
        <v>4</v>
      </c>
      <c r="N48" s="2">
        <f t="shared" si="4"/>
        <v>1030</v>
      </c>
      <c r="O48" s="2">
        <f>IF(ISNA(VLOOKUP(B48,'cleaned data yesterday'!B:B, 2, 0)), 0, 1)</f>
        <v>0</v>
      </c>
    </row>
    <row r="49" spans="1:15">
      <c r="A49" s="2" t="s">
        <v>15</v>
      </c>
      <c r="B49" s="2" t="s">
        <v>21</v>
      </c>
      <c r="C49" s="2" t="s">
        <v>69</v>
      </c>
      <c r="D49" s="2" t="s">
        <v>119</v>
      </c>
      <c r="E49" s="2" t="s">
        <v>132</v>
      </c>
      <c r="F49" s="2" t="s">
        <v>135</v>
      </c>
      <c r="G49" s="2">
        <v>221</v>
      </c>
      <c r="H49" s="2">
        <v>44</v>
      </c>
      <c r="I49" s="2">
        <f t="shared" si="2"/>
        <v>9724</v>
      </c>
      <c r="J49" s="3">
        <v>45874</v>
      </c>
      <c r="K49" s="3">
        <v>45875</v>
      </c>
      <c r="L49" s="2">
        <v>14</v>
      </c>
      <c r="M49" s="4">
        <f t="shared" si="3"/>
        <v>3.1428571428571428</v>
      </c>
      <c r="N49" s="2">
        <f t="shared" si="4"/>
        <v>3094</v>
      </c>
      <c r="O49" s="2">
        <f>IF(ISNA(VLOOKUP(B49,'cleaned data yesterday'!B:B, 2, 0)), 0, 1)</f>
        <v>0</v>
      </c>
    </row>
    <row r="50" spans="1:15">
      <c r="A50" s="2" t="s">
        <v>12</v>
      </c>
      <c r="B50" s="2" t="s">
        <v>17</v>
      </c>
      <c r="C50" s="2" t="s">
        <v>72</v>
      </c>
      <c r="D50" s="2" t="s">
        <v>122</v>
      </c>
      <c r="E50" s="2" t="s">
        <v>130</v>
      </c>
      <c r="F50" s="2" t="s">
        <v>136</v>
      </c>
      <c r="G50" s="2">
        <v>235</v>
      </c>
      <c r="H50" s="2">
        <v>34</v>
      </c>
      <c r="I50" s="2">
        <f t="shared" si="2"/>
        <v>7990</v>
      </c>
      <c r="J50" s="3">
        <v>45874</v>
      </c>
      <c r="K50" s="3">
        <v>45876</v>
      </c>
      <c r="L50" s="2">
        <v>17</v>
      </c>
      <c r="M50" s="4">
        <f t="shared" si="3"/>
        <v>2</v>
      </c>
      <c r="N50" s="2">
        <f t="shared" si="4"/>
        <v>3995</v>
      </c>
      <c r="O50" s="2">
        <f>IF(ISNA(VLOOKUP(B50,'cleaned data yesterday'!B:B, 2, 0)), 0, 1)</f>
        <v>0</v>
      </c>
    </row>
    <row r="51" spans="1:15">
      <c r="A51" s="2" t="s">
        <v>12</v>
      </c>
      <c r="B51" s="2" t="s">
        <v>18</v>
      </c>
      <c r="C51" s="2" t="s">
        <v>73</v>
      </c>
      <c r="D51" s="2" t="s">
        <v>123</v>
      </c>
      <c r="E51" s="2" t="s">
        <v>130</v>
      </c>
      <c r="F51" s="2" t="s">
        <v>136</v>
      </c>
      <c r="G51" s="2">
        <v>291</v>
      </c>
      <c r="H51" s="2">
        <v>16</v>
      </c>
      <c r="I51" s="2">
        <f t="shared" si="2"/>
        <v>4656</v>
      </c>
      <c r="J51" s="3">
        <v>45874</v>
      </c>
      <c r="K51" s="3">
        <v>45876</v>
      </c>
      <c r="L51" s="2">
        <v>3</v>
      </c>
      <c r="M51" s="4">
        <f t="shared" si="3"/>
        <v>5.333333333333333</v>
      </c>
      <c r="N51" s="2">
        <f t="shared" si="4"/>
        <v>873</v>
      </c>
      <c r="O51" s="2">
        <f>IF(ISNA(VLOOKUP(B51,'cleaned data yesterday'!B:B, 2, 0)), 0, 1)</f>
        <v>0</v>
      </c>
    </row>
    <row r="52" spans="1:15">
      <c r="A52" s="2" t="s">
        <v>12</v>
      </c>
      <c r="B52" s="2" t="s">
        <v>17</v>
      </c>
      <c r="C52" s="2" t="s">
        <v>74</v>
      </c>
      <c r="D52" s="2" t="s">
        <v>124</v>
      </c>
      <c r="E52" s="2" t="s">
        <v>131</v>
      </c>
      <c r="F52" s="2" t="s">
        <v>136</v>
      </c>
      <c r="G52" s="2">
        <v>143</v>
      </c>
      <c r="H52" s="2">
        <v>39</v>
      </c>
      <c r="I52" s="2">
        <f t="shared" si="2"/>
        <v>5577</v>
      </c>
      <c r="J52" s="3">
        <v>45870</v>
      </c>
      <c r="K52" s="3">
        <v>45871</v>
      </c>
      <c r="L52" s="2">
        <v>19</v>
      </c>
      <c r="M52" s="4">
        <f t="shared" si="3"/>
        <v>2.0526315789473686</v>
      </c>
      <c r="N52" s="2">
        <f t="shared" si="4"/>
        <v>2717</v>
      </c>
      <c r="O52" s="2">
        <f>IF(ISNA(VLOOKUP(B52,'cleaned data yesterday'!B:B, 2, 0)), 0, 1)</f>
        <v>0</v>
      </c>
    </row>
  </sheetData>
  <autoFilter ref="A1:O1" xr:uid="{00000000-0001-0000-0000-000000000000}">
    <sortState xmlns:xlrd2="http://schemas.microsoft.com/office/spreadsheetml/2017/richdata2" ref="A2:O52">
      <sortCondition descending="1" ref="O1:O52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65A0-1A9F-0D4F-9100-499A961E8C2E}">
  <dimension ref="A3:G24"/>
  <sheetViews>
    <sheetView zoomScaleNormal="125" workbookViewId="0">
      <selection activeCell="M6" sqref="M6"/>
    </sheetView>
  </sheetViews>
  <sheetFormatPr baseColWidth="10" defaultRowHeight="15"/>
  <cols>
    <col min="1" max="1" width="12.1640625" bestFit="1" customWidth="1"/>
    <col min="2" max="2" width="13.1640625" bestFit="1" customWidth="1"/>
    <col min="3" max="3" width="11.83203125" bestFit="1" customWidth="1"/>
    <col min="4" max="4" width="16.5" bestFit="1" customWidth="1"/>
    <col min="5" max="5" width="18.5" bestFit="1" customWidth="1"/>
    <col min="6" max="6" width="27.5" bestFit="1" customWidth="1"/>
    <col min="7" max="7" width="20.83203125" bestFit="1" customWidth="1"/>
  </cols>
  <sheetData>
    <row r="3" spans="1:7">
      <c r="A3" s="10" t="s">
        <v>341</v>
      </c>
      <c r="B3" t="s">
        <v>343</v>
      </c>
      <c r="C3" t="s">
        <v>344</v>
      </c>
      <c r="D3" t="s">
        <v>345</v>
      </c>
      <c r="E3" t="s">
        <v>346</v>
      </c>
      <c r="F3" t="s">
        <v>347</v>
      </c>
      <c r="G3" t="s">
        <v>348</v>
      </c>
    </row>
    <row r="4" spans="1:7">
      <c r="A4" s="11" t="s">
        <v>13</v>
      </c>
      <c r="B4">
        <v>63090</v>
      </c>
      <c r="C4">
        <v>392</v>
      </c>
      <c r="D4" s="12">
        <v>154.61538461538461</v>
      </c>
      <c r="E4" s="12">
        <v>1529.7692307692307</v>
      </c>
      <c r="F4" s="14">
        <v>4.3343970132431675</v>
      </c>
      <c r="G4">
        <v>1</v>
      </c>
    </row>
    <row r="5" spans="1:7">
      <c r="A5" s="13" t="s">
        <v>24</v>
      </c>
      <c r="B5">
        <v>22834</v>
      </c>
      <c r="C5">
        <v>147</v>
      </c>
      <c r="D5" s="12">
        <v>160</v>
      </c>
      <c r="E5" s="12">
        <v>1596.25</v>
      </c>
      <c r="F5" s="14">
        <v>3.9701236263736264</v>
      </c>
      <c r="G5">
        <v>1</v>
      </c>
    </row>
    <row r="6" spans="1:7">
      <c r="A6" s="13" t="s">
        <v>19</v>
      </c>
      <c r="B6">
        <v>40256</v>
      </c>
      <c r="C6">
        <v>245</v>
      </c>
      <c r="D6" s="12">
        <v>152.22222222222223</v>
      </c>
      <c r="E6" s="12">
        <v>1500.2222222222222</v>
      </c>
      <c r="F6" s="14">
        <v>4.4962962962962969</v>
      </c>
      <c r="G6">
        <v>1</v>
      </c>
    </row>
    <row r="7" spans="1:7">
      <c r="A7" s="11" t="s">
        <v>12</v>
      </c>
      <c r="B7">
        <v>92951</v>
      </c>
      <c r="C7">
        <v>506</v>
      </c>
      <c r="D7" s="12">
        <v>182.88888888888889</v>
      </c>
      <c r="E7" s="12">
        <v>1853.5</v>
      </c>
      <c r="F7" s="14">
        <v>3.2300783524467738</v>
      </c>
      <c r="G7">
        <v>1</v>
      </c>
    </row>
    <row r="8" spans="1:7">
      <c r="A8" s="13" t="s">
        <v>18</v>
      </c>
      <c r="B8">
        <v>25935</v>
      </c>
      <c r="C8">
        <v>131</v>
      </c>
      <c r="D8" s="12">
        <v>202.16666666666666</v>
      </c>
      <c r="E8" s="12">
        <v>1380.5</v>
      </c>
      <c r="F8" s="14">
        <v>3.5429292929292928</v>
      </c>
      <c r="G8">
        <v>0</v>
      </c>
    </row>
    <row r="9" spans="1:7">
      <c r="A9" s="13" t="s">
        <v>28</v>
      </c>
      <c r="B9">
        <v>18372</v>
      </c>
      <c r="C9">
        <v>107</v>
      </c>
      <c r="D9" s="12">
        <v>164.66666666666666</v>
      </c>
      <c r="E9" s="12">
        <v>2176</v>
      </c>
      <c r="F9" s="14">
        <v>3.1492063492063491</v>
      </c>
      <c r="G9">
        <v>1</v>
      </c>
    </row>
    <row r="10" spans="1:7">
      <c r="A10" s="13" t="s">
        <v>17</v>
      </c>
      <c r="B10">
        <v>35217</v>
      </c>
      <c r="C10">
        <v>206</v>
      </c>
      <c r="D10" s="12">
        <v>161.71428571428572</v>
      </c>
      <c r="E10" s="12">
        <v>1988.5714285714287</v>
      </c>
      <c r="F10" s="14">
        <v>2.8047977085571074</v>
      </c>
      <c r="G10">
        <v>0</v>
      </c>
    </row>
    <row r="11" spans="1:7">
      <c r="A11" s="13" t="s">
        <v>23</v>
      </c>
      <c r="B11">
        <v>13427</v>
      </c>
      <c r="C11">
        <v>62</v>
      </c>
      <c r="D11" s="12">
        <v>226.5</v>
      </c>
      <c r="E11" s="12">
        <v>2316</v>
      </c>
      <c r="F11" s="14">
        <v>3.9013157894736841</v>
      </c>
      <c r="G11">
        <v>1</v>
      </c>
    </row>
    <row r="12" spans="1:7">
      <c r="A12" s="11" t="s">
        <v>14</v>
      </c>
      <c r="B12">
        <v>51976</v>
      </c>
      <c r="C12">
        <v>237</v>
      </c>
      <c r="D12" s="12">
        <v>203.75</v>
      </c>
      <c r="E12" s="12">
        <v>1519</v>
      </c>
      <c r="F12" s="14">
        <v>4.3385416666666661</v>
      </c>
      <c r="G12">
        <v>0</v>
      </c>
    </row>
    <row r="13" spans="1:7">
      <c r="A13" s="13" t="s">
        <v>20</v>
      </c>
      <c r="B13">
        <v>16284</v>
      </c>
      <c r="C13">
        <v>68</v>
      </c>
      <c r="D13" s="12">
        <v>238</v>
      </c>
      <c r="E13" s="12">
        <v>2186</v>
      </c>
      <c r="F13" s="14">
        <v>3.6875</v>
      </c>
      <c r="G13">
        <v>0</v>
      </c>
    </row>
    <row r="14" spans="1:7">
      <c r="A14" s="13" t="s">
        <v>26</v>
      </c>
      <c r="B14">
        <v>35143</v>
      </c>
      <c r="C14">
        <v>160</v>
      </c>
      <c r="D14" s="12">
        <v>218.6</v>
      </c>
      <c r="E14" s="12">
        <v>1531.6</v>
      </c>
      <c r="F14" s="14">
        <v>4.5666666666666664</v>
      </c>
      <c r="G14">
        <v>0</v>
      </c>
    </row>
    <row r="15" spans="1:7">
      <c r="A15" s="13" t="s">
        <v>27</v>
      </c>
      <c r="B15">
        <v>549</v>
      </c>
      <c r="C15">
        <v>9</v>
      </c>
      <c r="D15" s="12">
        <v>61</v>
      </c>
      <c r="E15" s="12">
        <v>122</v>
      </c>
      <c r="F15" s="14">
        <v>4.5</v>
      </c>
      <c r="G15">
        <v>0</v>
      </c>
    </row>
    <row r="16" spans="1:7">
      <c r="A16" s="11" t="s">
        <v>15</v>
      </c>
      <c r="B16">
        <v>32017</v>
      </c>
      <c r="C16">
        <v>209</v>
      </c>
      <c r="D16" s="12">
        <v>160.77777777777777</v>
      </c>
      <c r="E16" s="12">
        <v>1082.3333333333333</v>
      </c>
      <c r="F16" s="14">
        <v>3.8825396825396825</v>
      </c>
      <c r="G16">
        <v>1</v>
      </c>
    </row>
    <row r="17" spans="1:7">
      <c r="A17" s="13" t="s">
        <v>22</v>
      </c>
      <c r="B17">
        <v>16187</v>
      </c>
      <c r="C17">
        <v>99</v>
      </c>
      <c r="D17" s="12">
        <v>173.4</v>
      </c>
      <c r="E17" s="12">
        <v>772</v>
      </c>
      <c r="F17" s="14">
        <v>4.55</v>
      </c>
      <c r="G17">
        <v>1</v>
      </c>
    </row>
    <row r="18" spans="1:7">
      <c r="A18" s="13" t="s">
        <v>21</v>
      </c>
      <c r="B18">
        <v>15830</v>
      </c>
      <c r="C18">
        <v>110</v>
      </c>
      <c r="D18" s="12">
        <v>145</v>
      </c>
      <c r="E18" s="12">
        <v>1470.25</v>
      </c>
      <c r="F18" s="14">
        <v>3.0482142857142858</v>
      </c>
      <c r="G18">
        <v>0</v>
      </c>
    </row>
    <row r="19" spans="1:7">
      <c r="A19" s="11" t="s">
        <v>16</v>
      </c>
      <c r="B19">
        <v>16140</v>
      </c>
      <c r="C19">
        <v>65</v>
      </c>
      <c r="D19" s="12">
        <v>210.33333333333334</v>
      </c>
      <c r="E19" s="12">
        <v>2431</v>
      </c>
      <c r="F19" s="14">
        <v>2.3333333333333335</v>
      </c>
      <c r="G19">
        <v>1</v>
      </c>
    </row>
    <row r="20" spans="1:7">
      <c r="A20" s="13" t="s">
        <v>25</v>
      </c>
      <c r="B20">
        <v>16140</v>
      </c>
      <c r="C20">
        <v>65</v>
      </c>
      <c r="D20" s="12">
        <v>210.33333333333334</v>
      </c>
      <c r="E20" s="12">
        <v>2431</v>
      </c>
      <c r="F20" s="14">
        <v>2.3333333333333335</v>
      </c>
      <c r="G20">
        <v>1</v>
      </c>
    </row>
    <row r="21" spans="1:7">
      <c r="A21" s="11" t="s">
        <v>342</v>
      </c>
      <c r="B21">
        <v>256174</v>
      </c>
      <c r="C21">
        <v>1409</v>
      </c>
      <c r="D21" s="12">
        <v>176.66666666666666</v>
      </c>
      <c r="E21" s="12">
        <v>1616.3921568627452</v>
      </c>
      <c r="F21" s="14">
        <v>3.7478384704390901</v>
      </c>
      <c r="G21">
        <v>1</v>
      </c>
    </row>
    <row r="24" spans="1:7" ht="409.5" customHeight="1">
      <c r="A24" s="19" t="s">
        <v>338</v>
      </c>
      <c r="B24" s="20"/>
      <c r="C24" s="20"/>
      <c r="D24" s="20"/>
      <c r="E24" s="20"/>
      <c r="F24" s="20"/>
      <c r="G24" s="20"/>
    </row>
  </sheetData>
  <mergeCells count="1">
    <mergeCell ref="A24:G2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6E3-1C06-134F-B142-369C10C5046B}">
  <dimension ref="A3:G27"/>
  <sheetViews>
    <sheetView zoomScale="109" workbookViewId="0">
      <selection activeCell="I22" sqref="I22"/>
    </sheetView>
  </sheetViews>
  <sheetFormatPr baseColWidth="10" defaultRowHeight="15"/>
  <cols>
    <col min="1" max="1" width="12.1640625" bestFit="1" customWidth="1"/>
    <col min="2" max="2" width="15.1640625" bestFit="1" customWidth="1"/>
    <col min="3" max="3" width="13.6640625" bestFit="1" customWidth="1"/>
    <col min="4" max="4" width="16.5" bestFit="1" customWidth="1"/>
    <col min="5" max="5" width="27.5" bestFit="1" customWidth="1"/>
    <col min="6" max="6" width="16.1640625" bestFit="1" customWidth="1"/>
    <col min="7" max="7" width="20.33203125" bestFit="1" customWidth="1"/>
    <col min="8" max="8" width="23.33203125" bestFit="1" customWidth="1"/>
    <col min="9" max="9" width="20.33203125" bestFit="1" customWidth="1"/>
    <col min="10" max="10" width="24.33203125" bestFit="1" customWidth="1"/>
  </cols>
  <sheetData>
    <row r="3" spans="1:5">
      <c r="B3" t="s">
        <v>343</v>
      </c>
      <c r="C3" t="s">
        <v>344</v>
      </c>
      <c r="D3" t="s">
        <v>345</v>
      </c>
      <c r="E3" t="s">
        <v>347</v>
      </c>
    </row>
    <row r="4" spans="1:5">
      <c r="A4" s="11" t="s">
        <v>133</v>
      </c>
      <c r="B4">
        <v>21742</v>
      </c>
      <c r="C4">
        <v>173</v>
      </c>
      <c r="D4" s="12">
        <v>142.83333333333334</v>
      </c>
      <c r="E4" s="14">
        <v>3.7293650793650794</v>
      </c>
    </row>
    <row r="5" spans="1:5">
      <c r="A5" s="13" t="s">
        <v>135</v>
      </c>
      <c r="B5">
        <v>11737</v>
      </c>
      <c r="C5">
        <v>97</v>
      </c>
      <c r="D5" s="12">
        <v>124.66666666666667</v>
      </c>
      <c r="E5" s="14">
        <v>3.4761904761904763</v>
      </c>
    </row>
    <row r="6" spans="1:5">
      <c r="A6" s="13" t="s">
        <v>136</v>
      </c>
      <c r="B6">
        <v>10005</v>
      </c>
      <c r="C6">
        <v>76</v>
      </c>
      <c r="D6" s="12">
        <v>161</v>
      </c>
      <c r="E6" s="14">
        <v>3.9825396825396826</v>
      </c>
    </row>
    <row r="7" spans="1:5">
      <c r="A7" s="11" t="s">
        <v>132</v>
      </c>
      <c r="B7">
        <v>74229</v>
      </c>
      <c r="C7">
        <v>357</v>
      </c>
      <c r="D7" s="12">
        <v>199.30769230769232</v>
      </c>
      <c r="E7" s="14">
        <v>3.6753836581771813</v>
      </c>
    </row>
    <row r="8" spans="1:5">
      <c r="A8" s="13" t="s">
        <v>135</v>
      </c>
      <c r="B8">
        <v>28343</v>
      </c>
      <c r="C8">
        <v>144</v>
      </c>
      <c r="D8" s="12">
        <v>181.5</v>
      </c>
      <c r="E8" s="14">
        <v>3.2409147869674189</v>
      </c>
    </row>
    <row r="9" spans="1:5">
      <c r="A9" s="13" t="s">
        <v>136</v>
      </c>
      <c r="B9">
        <v>45886</v>
      </c>
      <c r="C9">
        <v>213</v>
      </c>
      <c r="D9" s="12">
        <v>214.57142857142858</v>
      </c>
      <c r="E9" s="14">
        <v>4.0477855477855478</v>
      </c>
    </row>
    <row r="10" spans="1:5">
      <c r="A10" s="11" t="s">
        <v>131</v>
      </c>
      <c r="B10">
        <v>60717</v>
      </c>
      <c r="C10">
        <v>367</v>
      </c>
      <c r="D10" s="12">
        <v>154.18181818181819</v>
      </c>
      <c r="E10" s="14">
        <v>3.7873604465709731</v>
      </c>
    </row>
    <row r="11" spans="1:5">
      <c r="A11" s="13" t="s">
        <v>135</v>
      </c>
      <c r="B11">
        <v>49795</v>
      </c>
      <c r="C11">
        <v>277</v>
      </c>
      <c r="D11" s="12">
        <v>173.25</v>
      </c>
      <c r="E11" s="14">
        <v>4.0760416666666668</v>
      </c>
    </row>
    <row r="12" spans="1:5">
      <c r="A12" s="13" t="s">
        <v>136</v>
      </c>
      <c r="B12">
        <v>10922</v>
      </c>
      <c r="C12">
        <v>90</v>
      </c>
      <c r="D12" s="12">
        <v>103.33333333333333</v>
      </c>
      <c r="E12" s="14">
        <v>3.0175438596491229</v>
      </c>
    </row>
    <row r="13" spans="1:5">
      <c r="A13" s="11" t="s">
        <v>130</v>
      </c>
      <c r="B13">
        <v>61529</v>
      </c>
      <c r="C13">
        <v>295</v>
      </c>
      <c r="D13" s="12">
        <v>210</v>
      </c>
      <c r="E13" s="14">
        <v>3.5990259740259742</v>
      </c>
    </row>
    <row r="14" spans="1:5">
      <c r="A14" s="13" t="s">
        <v>135</v>
      </c>
      <c r="B14">
        <v>29277</v>
      </c>
      <c r="C14">
        <v>138</v>
      </c>
      <c r="D14" s="12">
        <v>197.2</v>
      </c>
      <c r="E14" s="14">
        <v>3.0809523809523807</v>
      </c>
    </row>
    <row r="15" spans="1:5">
      <c r="A15" s="13" t="s">
        <v>136</v>
      </c>
      <c r="B15">
        <v>32252</v>
      </c>
      <c r="C15">
        <v>157</v>
      </c>
      <c r="D15" s="12">
        <v>220.66666666666666</v>
      </c>
      <c r="E15" s="14">
        <v>4.0307539682539675</v>
      </c>
    </row>
    <row r="16" spans="1:5">
      <c r="A16" s="11" t="s">
        <v>134</v>
      </c>
      <c r="B16">
        <v>37957</v>
      </c>
      <c r="C16">
        <v>217</v>
      </c>
      <c r="D16" s="12">
        <v>155.6</v>
      </c>
      <c r="E16" s="14">
        <v>3.9733333333333336</v>
      </c>
    </row>
    <row r="17" spans="1:7">
      <c r="A17" s="13" t="s">
        <v>135</v>
      </c>
      <c r="B17">
        <v>20177</v>
      </c>
      <c r="C17">
        <v>121</v>
      </c>
      <c r="D17" s="12">
        <v>148</v>
      </c>
      <c r="E17" s="14">
        <v>3.8555555555555556</v>
      </c>
    </row>
    <row r="18" spans="1:7">
      <c r="A18" s="13" t="s">
        <v>136</v>
      </c>
      <c r="B18">
        <v>17780</v>
      </c>
      <c r="C18">
        <v>96</v>
      </c>
      <c r="D18" s="12">
        <v>167</v>
      </c>
      <c r="E18" s="14">
        <v>4.1500000000000004</v>
      </c>
    </row>
    <row r="19" spans="1:7">
      <c r="A19" s="11" t="s">
        <v>342</v>
      </c>
      <c r="B19">
        <v>256174</v>
      </c>
      <c r="C19">
        <v>1409</v>
      </c>
      <c r="D19" s="12">
        <v>176.66666666666666</v>
      </c>
      <c r="E19" s="14">
        <v>3.7478384704390892</v>
      </c>
    </row>
    <row r="22" spans="1:7" ht="409.5" customHeight="1">
      <c r="A22" s="21" t="s">
        <v>339</v>
      </c>
      <c r="B22" s="21"/>
      <c r="C22" s="21"/>
      <c r="D22" s="21"/>
      <c r="E22" s="21"/>
      <c r="F22" s="21"/>
      <c r="G22" s="21"/>
    </row>
    <row r="23" spans="1:7" ht="14" customHeight="1">
      <c r="A23" s="16"/>
      <c r="B23" s="16"/>
      <c r="C23" s="16"/>
      <c r="D23" s="16"/>
      <c r="E23" s="16"/>
      <c r="F23" s="16"/>
      <c r="G23" s="16"/>
    </row>
    <row r="24" spans="1:7" ht="14" customHeight="1">
      <c r="A24" s="16"/>
      <c r="B24" s="16"/>
      <c r="C24" s="16"/>
      <c r="D24" s="16"/>
      <c r="E24" s="16"/>
      <c r="F24" s="16"/>
      <c r="G24" s="16"/>
    </row>
    <row r="25" spans="1:7" ht="14" customHeight="1">
      <c r="A25" s="16"/>
      <c r="B25" s="16"/>
      <c r="C25" s="16"/>
      <c r="D25" s="16"/>
      <c r="E25" s="16"/>
      <c r="F25" s="16"/>
      <c r="G25" s="16"/>
    </row>
    <row r="26" spans="1:7" ht="14" customHeight="1">
      <c r="A26" s="16"/>
      <c r="B26" s="16"/>
      <c r="C26" s="16"/>
      <c r="D26" s="16"/>
      <c r="E26" s="16"/>
      <c r="F26" s="16"/>
      <c r="G26" s="16"/>
    </row>
    <row r="27" spans="1:7" ht="14" customHeight="1">
      <c r="A27" s="16"/>
      <c r="B27" s="16"/>
      <c r="C27" s="16"/>
      <c r="D27" s="16"/>
      <c r="E27" s="16"/>
      <c r="F27" s="16"/>
      <c r="G27" s="16"/>
    </row>
  </sheetData>
  <mergeCells count="1">
    <mergeCell ref="A22:G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20F-BE2C-D34E-B800-2BCD1CA3B78F}">
  <dimension ref="A3:K25"/>
  <sheetViews>
    <sheetView tabSelected="1" zoomScale="108" workbookViewId="0">
      <selection activeCell="I7" sqref="I7"/>
    </sheetView>
  </sheetViews>
  <sheetFormatPr baseColWidth="10" defaultRowHeight="15"/>
  <cols>
    <col min="1" max="1" width="16.5" bestFit="1" customWidth="1"/>
    <col min="2" max="2" width="7" bestFit="1" customWidth="1"/>
    <col min="3" max="3" width="10.1640625" bestFit="1" customWidth="1"/>
    <col min="4" max="4" width="7" bestFit="1" customWidth="1"/>
    <col min="5" max="5" width="10.33203125" bestFit="1" customWidth="1"/>
    <col min="6" max="6" width="8" bestFit="1" customWidth="1"/>
    <col min="7" max="7" width="10" bestFit="1" customWidth="1"/>
    <col min="8" max="8" width="18.1640625" bestFit="1" customWidth="1"/>
    <col min="9" max="9" width="19.33203125" bestFit="1" customWidth="1"/>
    <col min="10" max="10" width="18.1640625" bestFit="1" customWidth="1"/>
    <col min="11" max="11" width="19.33203125" bestFit="1" customWidth="1"/>
    <col min="12" max="12" width="22.33203125" bestFit="1" customWidth="1"/>
    <col min="13" max="13" width="23.5" bestFit="1" customWidth="1"/>
    <col min="14" max="14" width="19.33203125" bestFit="1" customWidth="1"/>
    <col min="15" max="15" width="16.1640625" bestFit="1" customWidth="1"/>
    <col min="16" max="16" width="20.33203125" bestFit="1" customWidth="1"/>
    <col min="17" max="17" width="23.5" bestFit="1" customWidth="1"/>
    <col min="18" max="18" width="20.33203125" bestFit="1" customWidth="1"/>
    <col min="19" max="19" width="24.5" bestFit="1" customWidth="1"/>
  </cols>
  <sheetData>
    <row r="3" spans="1:7">
      <c r="A3" s="10" t="s">
        <v>345</v>
      </c>
    </row>
    <row r="4" spans="1:7">
      <c r="B4" t="s">
        <v>133</v>
      </c>
      <c r="C4" t="s">
        <v>132</v>
      </c>
      <c r="D4" t="s">
        <v>131</v>
      </c>
      <c r="E4" t="s">
        <v>130</v>
      </c>
      <c r="F4" t="s">
        <v>134</v>
      </c>
      <c r="G4" t="s">
        <v>342</v>
      </c>
    </row>
    <row r="5" spans="1:7">
      <c r="A5" s="11" t="s">
        <v>13</v>
      </c>
      <c r="B5" s="12">
        <v>116.5</v>
      </c>
      <c r="C5" s="12">
        <v>176.5</v>
      </c>
      <c r="D5" s="12">
        <v>123.75</v>
      </c>
      <c r="E5" s="12">
        <v>198</v>
      </c>
      <c r="F5" s="12">
        <v>177.66666666666666</v>
      </c>
      <c r="G5" s="12">
        <v>154.61538461538461</v>
      </c>
    </row>
    <row r="6" spans="1:7">
      <c r="A6" s="13" t="s">
        <v>24</v>
      </c>
      <c r="B6" s="12">
        <v>116.5</v>
      </c>
      <c r="C6" s="12">
        <v>224</v>
      </c>
      <c r="D6" s="12"/>
      <c r="E6" s="12">
        <v>183</v>
      </c>
      <c r="F6" s="12"/>
      <c r="G6" s="12">
        <v>160</v>
      </c>
    </row>
    <row r="7" spans="1:7">
      <c r="A7" s="13" t="s">
        <v>19</v>
      </c>
      <c r="B7" s="12"/>
      <c r="C7" s="12">
        <v>129</v>
      </c>
      <c r="D7" s="12">
        <v>123.75</v>
      </c>
      <c r="E7" s="12">
        <v>213</v>
      </c>
      <c r="F7" s="12">
        <v>177.66666666666666</v>
      </c>
      <c r="G7" s="12">
        <v>152.22222222222223</v>
      </c>
    </row>
    <row r="8" spans="1:7">
      <c r="A8" s="11" t="s">
        <v>12</v>
      </c>
      <c r="B8" s="12">
        <v>114</v>
      </c>
      <c r="C8" s="12">
        <v>205.25</v>
      </c>
      <c r="D8" s="12">
        <v>169</v>
      </c>
      <c r="E8" s="12">
        <v>222.5</v>
      </c>
      <c r="F8" s="12">
        <v>133.66666666666666</v>
      </c>
      <c r="G8" s="12">
        <v>182.88888888888889</v>
      </c>
    </row>
    <row r="9" spans="1:7">
      <c r="A9" s="13" t="s">
        <v>18</v>
      </c>
      <c r="B9" s="12"/>
      <c r="C9" s="12">
        <v>184</v>
      </c>
      <c r="D9" s="12"/>
      <c r="E9" s="12">
        <v>255</v>
      </c>
      <c r="F9" s="12">
        <v>167.5</v>
      </c>
      <c r="G9" s="12">
        <v>202.16666666666666</v>
      </c>
    </row>
    <row r="10" spans="1:7">
      <c r="A10" s="13" t="s">
        <v>28</v>
      </c>
      <c r="B10" s="12">
        <v>114</v>
      </c>
      <c r="C10" s="12"/>
      <c r="D10" s="12">
        <v>266</v>
      </c>
      <c r="E10" s="12"/>
      <c r="F10" s="12"/>
      <c r="G10" s="12">
        <v>164.66666666666666</v>
      </c>
    </row>
    <row r="11" spans="1:7">
      <c r="A11" s="13" t="s">
        <v>17</v>
      </c>
      <c r="B11" s="12"/>
      <c r="C11" s="12"/>
      <c r="D11" s="12">
        <v>120.5</v>
      </c>
      <c r="E11" s="12">
        <v>206.25</v>
      </c>
      <c r="F11" s="12">
        <v>66</v>
      </c>
      <c r="G11" s="12">
        <v>161.71428571428572</v>
      </c>
    </row>
    <row r="12" spans="1:7">
      <c r="A12" s="13" t="s">
        <v>23</v>
      </c>
      <c r="B12" s="12"/>
      <c r="C12" s="12">
        <v>226.5</v>
      </c>
      <c r="D12" s="12"/>
      <c r="E12" s="12"/>
      <c r="F12" s="12"/>
      <c r="G12" s="12">
        <v>226.5</v>
      </c>
    </row>
    <row r="13" spans="1:7">
      <c r="A13" s="11" t="s">
        <v>14</v>
      </c>
      <c r="B13" s="12"/>
      <c r="C13" s="12">
        <v>234.66666666666666</v>
      </c>
      <c r="D13" s="12">
        <v>211</v>
      </c>
      <c r="E13" s="12">
        <v>232</v>
      </c>
      <c r="F13" s="12">
        <v>61</v>
      </c>
      <c r="G13" s="12">
        <v>203.75</v>
      </c>
    </row>
    <row r="14" spans="1:7">
      <c r="A14" s="13" t="s">
        <v>20</v>
      </c>
      <c r="B14" s="12"/>
      <c r="C14" s="12">
        <v>188</v>
      </c>
      <c r="D14" s="12">
        <v>288</v>
      </c>
      <c r="E14" s="12"/>
      <c r="F14" s="12"/>
      <c r="G14" s="12">
        <v>238</v>
      </c>
    </row>
    <row r="15" spans="1:7">
      <c r="A15" s="13" t="s">
        <v>26</v>
      </c>
      <c r="B15" s="12"/>
      <c r="C15" s="12">
        <v>258</v>
      </c>
      <c r="D15" s="12">
        <v>172.5</v>
      </c>
      <c r="E15" s="12">
        <v>232</v>
      </c>
      <c r="F15" s="12"/>
      <c r="G15" s="12">
        <v>218.6</v>
      </c>
    </row>
    <row r="16" spans="1:7">
      <c r="A16" s="13" t="s">
        <v>27</v>
      </c>
      <c r="B16" s="12"/>
      <c r="C16" s="12"/>
      <c r="D16" s="12"/>
      <c r="E16" s="12"/>
      <c r="F16" s="12">
        <v>61</v>
      </c>
      <c r="G16" s="12">
        <v>61</v>
      </c>
    </row>
    <row r="17" spans="1:11">
      <c r="A17" s="11" t="s">
        <v>15</v>
      </c>
      <c r="B17" s="12">
        <v>198</v>
      </c>
      <c r="C17" s="12">
        <v>195.33333333333334</v>
      </c>
      <c r="D17" s="12">
        <v>61</v>
      </c>
      <c r="E17" s="12">
        <v>173.5</v>
      </c>
      <c r="F17" s="12">
        <v>57</v>
      </c>
      <c r="G17" s="12">
        <v>160.77777777777777</v>
      </c>
    </row>
    <row r="18" spans="1:11">
      <c r="A18" s="13" t="s">
        <v>22</v>
      </c>
      <c r="B18" s="12">
        <v>255</v>
      </c>
      <c r="C18" s="12">
        <v>208</v>
      </c>
      <c r="D18" s="12"/>
      <c r="E18" s="12">
        <v>173.5</v>
      </c>
      <c r="F18" s="12">
        <v>57</v>
      </c>
      <c r="G18" s="12">
        <v>173.4</v>
      </c>
    </row>
    <row r="19" spans="1:11">
      <c r="A19" s="13" t="s">
        <v>21</v>
      </c>
      <c r="B19" s="12">
        <v>141</v>
      </c>
      <c r="C19" s="12">
        <v>189</v>
      </c>
      <c r="D19" s="12">
        <v>61</v>
      </c>
      <c r="E19" s="12"/>
      <c r="F19" s="12"/>
      <c r="G19" s="12">
        <v>145</v>
      </c>
    </row>
    <row r="20" spans="1:11">
      <c r="A20" s="11" t="s">
        <v>16</v>
      </c>
      <c r="B20" s="12"/>
      <c r="C20" s="12">
        <v>127</v>
      </c>
      <c r="D20" s="12"/>
      <c r="E20" s="12"/>
      <c r="F20" s="12">
        <v>252</v>
      </c>
      <c r="G20" s="12">
        <v>210.33333333333334</v>
      </c>
    </row>
    <row r="21" spans="1:11">
      <c r="A21" s="13" t="s">
        <v>25</v>
      </c>
      <c r="B21" s="12"/>
      <c r="C21" s="12">
        <v>127</v>
      </c>
      <c r="D21" s="12"/>
      <c r="E21" s="12"/>
      <c r="F21" s="12">
        <v>252</v>
      </c>
      <c r="G21" s="12">
        <v>210.33333333333334</v>
      </c>
    </row>
    <row r="22" spans="1:11">
      <c r="A22" s="11" t="s">
        <v>342</v>
      </c>
      <c r="B22" s="12">
        <v>142.83333333333334</v>
      </c>
      <c r="C22" s="12">
        <v>199.30769230769232</v>
      </c>
      <c r="D22" s="12">
        <v>154.18181818181819</v>
      </c>
      <c r="E22" s="12">
        <v>210</v>
      </c>
      <c r="F22" s="12">
        <v>155.6</v>
      </c>
      <c r="G22" s="12">
        <v>176.66666666666666</v>
      </c>
    </row>
    <row r="25" spans="1:11" ht="409" customHeight="1">
      <c r="A25" s="19" t="s">
        <v>340</v>
      </c>
      <c r="B25" s="19"/>
      <c r="C25" s="19"/>
      <c r="D25" s="19"/>
      <c r="E25" s="19"/>
      <c r="F25" s="19"/>
      <c r="G25" s="19"/>
      <c r="H25" s="19"/>
      <c r="I25" s="19"/>
      <c r="J25" s="17"/>
      <c r="K25" s="17"/>
    </row>
  </sheetData>
  <mergeCells count="1">
    <mergeCell ref="A25:I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 yesterday</vt:lpstr>
      <vt:lpstr>cleaned data today</vt:lpstr>
      <vt:lpstr>region and city</vt:lpstr>
      <vt:lpstr>package type</vt:lpstr>
      <vt:lpstr>city and type cross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LIZhengjia</cp:lastModifiedBy>
  <dcterms:created xsi:type="dcterms:W3CDTF">2025-07-31T10:16:37Z</dcterms:created>
  <dcterms:modified xsi:type="dcterms:W3CDTF">2025-07-31T15:43:38Z</dcterms:modified>
</cp:coreProperties>
</file>