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80877_corp_caixa_gov_br/Documents/Documentos/"/>
    </mc:Choice>
  </mc:AlternateContent>
  <xr:revisionPtr revIDLastSave="0" documentId="8_{CDE48981-5873-4777-AE44-2E7B085B1470}" xr6:coauthVersionLast="47" xr6:coauthVersionMax="47" xr10:uidLastSave="{00000000-0000-0000-0000-000000000000}"/>
  <bookViews>
    <workbookView xWindow="-120" yWindow="-120" windowWidth="24240" windowHeight="13020" activeTab="3" xr2:uid="{365F1EFD-1B90-4ACA-A9B9-DD24AD778B0A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D5" i="4" l="1"/>
</calcChain>
</file>

<file path=xl/sharedStrings.xml><?xml version="1.0" encoding="utf-8"?>
<sst xmlns="http://schemas.openxmlformats.org/spreadsheetml/2006/main" count="306" uniqueCount="67">
  <si>
    <t>Data</t>
  </si>
  <si>
    <t>Tipo</t>
  </si>
  <si>
    <t>Descrição</t>
  </si>
  <si>
    <t>Valor</t>
  </si>
  <si>
    <t>categoria</t>
  </si>
  <si>
    <t>Operação</t>
  </si>
  <si>
    <t>Status</t>
  </si>
  <si>
    <t>INSS</t>
  </si>
  <si>
    <t>SINDICATO</t>
  </si>
  <si>
    <t>SAUDE CAIXA</t>
  </si>
  <si>
    <t>SAUDE participação</t>
  </si>
  <si>
    <t>FUNCEF</t>
  </si>
  <si>
    <t>estacionamento</t>
  </si>
  <si>
    <t>Diarista</t>
  </si>
  <si>
    <t>gasolina</t>
  </si>
  <si>
    <t>IR</t>
  </si>
  <si>
    <t>FÉRIAS 2/2</t>
  </si>
  <si>
    <t>FÉRIAS 3/3</t>
  </si>
  <si>
    <t>CARTÃO NUBANK</t>
  </si>
  <si>
    <t>CARTÃO CAIXA 1</t>
  </si>
  <si>
    <t>CARTAO CAIXA II</t>
  </si>
  <si>
    <t>imposto</t>
  </si>
  <si>
    <t>taxa</t>
  </si>
  <si>
    <t>saude</t>
  </si>
  <si>
    <t>previdencia privada</t>
  </si>
  <si>
    <t>estac</t>
  </si>
  <si>
    <t>empregada</t>
  </si>
  <si>
    <t xml:space="preserve">combustivel </t>
  </si>
  <si>
    <t xml:space="preserve">previdencia </t>
  </si>
  <si>
    <t>desconto adi. Férias</t>
  </si>
  <si>
    <t>ct credito</t>
  </si>
  <si>
    <t>Rótulos de Linha</t>
  </si>
  <si>
    <t>Total Geral</t>
  </si>
  <si>
    <t>saida</t>
  </si>
  <si>
    <t>entrada</t>
  </si>
  <si>
    <t>salario</t>
  </si>
  <si>
    <t>aluguel</t>
  </si>
  <si>
    <t>salário</t>
  </si>
  <si>
    <t>contracheque</t>
  </si>
  <si>
    <t>pix</t>
  </si>
  <si>
    <t>pto boleto</t>
  </si>
  <si>
    <t>crédito conta</t>
  </si>
  <si>
    <t>ptp boleto</t>
  </si>
  <si>
    <t>Soma de Valor</t>
  </si>
  <si>
    <t>alimentacao</t>
  </si>
  <si>
    <t>Beal</t>
  </si>
  <si>
    <t>Muffato</t>
  </si>
  <si>
    <t>em dia</t>
  </si>
  <si>
    <t>FGTS</t>
  </si>
  <si>
    <t>taxas</t>
  </si>
  <si>
    <t>saúde</t>
  </si>
  <si>
    <t>previdencia privado</t>
  </si>
  <si>
    <t>estacionametn</t>
  </si>
  <si>
    <t>cartão</t>
  </si>
  <si>
    <t>desconto emfolha</t>
  </si>
  <si>
    <t>débito automatico</t>
  </si>
  <si>
    <t>Mês</t>
  </si>
  <si>
    <t>Data de Lançamento</t>
  </si>
  <si>
    <t>Depósito Reservado</t>
  </si>
  <si>
    <t>01/01/2026</t>
  </si>
  <si>
    <t>01/01/2027</t>
  </si>
  <si>
    <t>01/01/2028</t>
  </si>
  <si>
    <t>01/01/2029</t>
  </si>
  <si>
    <t>01/01/2030</t>
  </si>
  <si>
    <t>01/01/2031</t>
  </si>
  <si>
    <t>Meta Restante</t>
  </si>
  <si>
    <t>Valor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</si>
</sst>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4"/>
      <name val="Arial"/>
      <family val="2"/>
    </font>
    <font>
      <sz val="10"/>
      <color indexed="10"/>
      <name val="Arial"/>
      <family val="2"/>
    </font>
    <font>
      <b/>
      <sz val="11"/>
      <color theme="4" tint="-0.499984740745262"/>
      <name val="Calibri"/>
      <family val="2"/>
      <scheme val="minor"/>
    </font>
    <font>
      <b/>
      <sz val="10"/>
      <color theme="4" tint="-0.499984740745262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B6F5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/>
    <xf numFmtId="44" fontId="5" fillId="0" borderId="1" xfId="1" applyFont="1" applyBorder="1" applyAlignment="1">
      <alignment horizontal="center"/>
    </xf>
    <xf numFmtId="0" fontId="3" fillId="0" borderId="1" xfId="0" applyFont="1" applyBorder="1"/>
    <xf numFmtId="44" fontId="5" fillId="0" borderId="1" xfId="1" applyFont="1" applyBorder="1"/>
    <xf numFmtId="0" fontId="4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3" fillId="0" borderId="1" xfId="0" applyFont="1" applyFill="1" applyBorder="1"/>
    <xf numFmtId="44" fontId="5" fillId="0" borderId="1" xfId="1" applyFont="1" applyFill="1" applyBorder="1"/>
    <xf numFmtId="0" fontId="0" fillId="0" borderId="1" xfId="0" applyFill="1" applyBorder="1" applyAlignment="1">
      <alignment horizontal="center"/>
    </xf>
    <xf numFmtId="0" fontId="6" fillId="0" borderId="1" xfId="0" applyFont="1" applyFill="1" applyBorder="1"/>
    <xf numFmtId="164" fontId="0" fillId="0" borderId="0" xfId="0" applyNumberFormat="1"/>
    <xf numFmtId="0" fontId="0" fillId="2" borderId="0" xfId="0" applyFill="1"/>
    <xf numFmtId="0" fontId="0" fillId="3" borderId="0" xfId="0" applyFill="1"/>
    <xf numFmtId="44" fontId="5" fillId="0" borderId="0" xfId="1" applyFont="1" applyBorder="1" applyAlignment="1">
      <alignment horizontal="center"/>
    </xf>
    <xf numFmtId="44" fontId="5" fillId="0" borderId="0" xfId="1" applyFont="1" applyBorder="1"/>
    <xf numFmtId="44" fontId="5" fillId="4" borderId="0" xfId="1" applyFont="1" applyFill="1" applyBorder="1"/>
    <xf numFmtId="0" fontId="3" fillId="4" borderId="1" xfId="0" applyFont="1" applyFill="1" applyBorder="1"/>
    <xf numFmtId="44" fontId="5" fillId="4" borderId="1" xfId="1" applyFont="1" applyFill="1" applyBorder="1"/>
    <xf numFmtId="14" fontId="6" fillId="0" borderId="0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44" fontId="7" fillId="0" borderId="0" xfId="1" applyFont="1" applyFill="1" applyBorder="1"/>
    <xf numFmtId="0" fontId="6" fillId="0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4" fillId="0" borderId="0" xfId="0" applyFont="1" applyBorder="1"/>
    <xf numFmtId="0" fontId="3" fillId="4" borderId="0" xfId="0" applyFont="1" applyFill="1" applyBorder="1"/>
    <xf numFmtId="14" fontId="0" fillId="0" borderId="1" xfId="0" applyNumberFormat="1" applyBorder="1"/>
    <xf numFmtId="14" fontId="0" fillId="0" borderId="1" xfId="0" applyNumberFormat="1" applyFill="1" applyBorder="1"/>
    <xf numFmtId="14" fontId="6" fillId="0" borderId="1" xfId="0" applyNumberFormat="1" applyFont="1" applyFill="1" applyBorder="1"/>
    <xf numFmtId="0" fontId="7" fillId="0" borderId="1" xfId="0" applyFont="1" applyFill="1" applyBorder="1"/>
    <xf numFmtId="44" fontId="7" fillId="0" borderId="1" xfId="1" applyFont="1" applyFill="1" applyBorder="1"/>
    <xf numFmtId="0" fontId="6" fillId="0" borderId="1" xfId="0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Fill="1" applyBorder="1"/>
    <xf numFmtId="1" fontId="6" fillId="0" borderId="1" xfId="0" applyNumberFormat="1" applyFont="1" applyFill="1" applyBorder="1"/>
    <xf numFmtId="1" fontId="6" fillId="0" borderId="0" xfId="0" applyNumberFormat="1" applyFont="1" applyFill="1" applyBorder="1"/>
    <xf numFmtId="1" fontId="0" fillId="0" borderId="0" xfId="0" applyNumberFormat="1" applyBorder="1"/>
    <xf numFmtId="1" fontId="0" fillId="0" borderId="0" xfId="0" applyNumberFormat="1"/>
    <xf numFmtId="14" fontId="0" fillId="0" borderId="0" xfId="0" applyNumberFormat="1"/>
    <xf numFmtId="0" fontId="0" fillId="5" borderId="0" xfId="0" applyFill="1"/>
    <xf numFmtId="44" fontId="0" fillId="0" borderId="0" xfId="1" applyFont="1"/>
    <xf numFmtId="1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0" xfId="0" applyFill="1"/>
  </cellXfs>
  <cellStyles count="2">
    <cellStyle name="Moeda" xfId="1" builtinId="4"/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</font>
    </dxf>
    <dxf>
      <fill>
        <patternFill patternType="solid">
          <fgColor indexed="64"/>
          <bgColor theme="5" tint="0.399975585192419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0"/>
        <name val="Arial"/>
        <family val="2"/>
        <scheme val="none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0" tint="-4.9989318521683403E-2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_style" pivot="0" table="0" count="10" xr9:uid="{8376967D-C3A0-4DD9-BA6B-53408BD99794}">
      <tableStyleElement type="wholeTable" dxfId="18"/>
      <tableStyleElement type="headerRow" dxfId="17"/>
    </tableStyle>
  </tableStyles>
  <colors>
    <mruColors>
      <color rgb="FFFB6F5A"/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 tint="-0.2499465926084170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theme="6" tint="0.7999816888943144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_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[Projeto.xlsx]controller!Tabela dinâmica2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controller!$C$4:$C$15</c:f>
              <c:strCache>
                <c:ptCount val="11"/>
                <c:pt idx="0">
                  <c:v>combustivel </c:v>
                </c:pt>
                <c:pt idx="1">
                  <c:v>ct credito</c:v>
                </c:pt>
                <c:pt idx="2">
                  <c:v>desconto adi. Férias</c:v>
                </c:pt>
                <c:pt idx="3">
                  <c:v>empregada</c:v>
                </c:pt>
                <c:pt idx="4">
                  <c:v>estac</c:v>
                </c:pt>
                <c:pt idx="5">
                  <c:v>imposto</c:v>
                </c:pt>
                <c:pt idx="6">
                  <c:v>previdencia </c:v>
                </c:pt>
                <c:pt idx="7">
                  <c:v>previdencia privada</c:v>
                </c:pt>
                <c:pt idx="8">
                  <c:v>saude</c:v>
                </c:pt>
                <c:pt idx="9">
                  <c:v>taxa</c:v>
                </c:pt>
                <c:pt idx="10">
                  <c:v>alimentacao</c:v>
                </c:pt>
              </c:strCache>
            </c:strRef>
          </c:cat>
          <c:val>
            <c:numRef>
              <c:f>controller!$D$4:$D$15</c:f>
              <c:numCache>
                <c:formatCode>"R$"\ #,##0.00</c:formatCode>
                <c:ptCount val="11"/>
                <c:pt idx="0">
                  <c:v>60</c:v>
                </c:pt>
                <c:pt idx="1">
                  <c:v>2197.9799999999996</c:v>
                </c:pt>
                <c:pt idx="2">
                  <c:v>733.47</c:v>
                </c:pt>
                <c:pt idx="3">
                  <c:v>400</c:v>
                </c:pt>
                <c:pt idx="4">
                  <c:v>160</c:v>
                </c:pt>
                <c:pt idx="5">
                  <c:v>2016.63</c:v>
                </c:pt>
                <c:pt idx="6">
                  <c:v>1123.2</c:v>
                </c:pt>
                <c:pt idx="7">
                  <c:v>1368.84</c:v>
                </c:pt>
                <c:pt idx="8">
                  <c:v>833.3</c:v>
                </c:pt>
                <c:pt idx="9">
                  <c:v>45</c:v>
                </c:pt>
                <c:pt idx="10">
                  <c:v>1888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6-4BB2-97B8-D6BC9AB5B4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8409599"/>
        <c:axId val="1049926559"/>
      </c:barChart>
      <c:catAx>
        <c:axId val="77840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9926559"/>
        <c:crosses val="autoZero"/>
        <c:auto val="1"/>
        <c:lblAlgn val="ctr"/>
        <c:lblOffset val="100"/>
        <c:noMultiLvlLbl val="0"/>
      </c:catAx>
      <c:valAx>
        <c:axId val="104992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40959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58756">
          <a:srgbClr val="BACCE9"/>
        </a:gs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</c:spPr>
          <c:dPt>
            <c:idx val="0"/>
            <c:bubble3D val="0"/>
            <c:spPr>
              <a:solidFill>
                <a:schemeClr val="accent1">
                  <a:tint val="66000"/>
                  <a:satMod val="16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  <a:sp3d contourW="9525">
                <a:contourClr>
                  <a:schemeClr val="lt1">
                    <a:alpha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763-42EC-B1B7-3F06F206B909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  <a:sp3d contourW="9525">
                <a:contourClr>
                  <a:schemeClr val="lt1">
                    <a:alpha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763-42EC-B1B7-3F06F206B909}"/>
              </c:ext>
            </c:extLst>
          </c:dPt>
          <c:dLbls>
            <c:dLbl>
              <c:idx val="1"/>
              <c:layout>
                <c:manualLayout>
                  <c:x val="0.18963451443569548"/>
                  <c:y val="-0.1372368037328668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63-42EC-B1B7-3F06F206B9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Caixinha!$D$5:$D$6</c:f>
              <c:numCache>
                <c:formatCode>_("R$"* #,##0.00_);_("R$"* \(#,##0.00\);_("R$"* "-"??_);_(@_)</c:formatCode>
                <c:ptCount val="2"/>
                <c:pt idx="0">
                  <c:v>2013</c:v>
                </c:pt>
                <c:pt idx="1">
                  <c:v>7987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3-42EC-B1B7-3F06F206B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906516942068927E-2"/>
          <c:y val="5.990927482322167E-2"/>
          <c:w val="0.9662932910740798"/>
          <c:h val="0.820144072049188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controller!$C$4:$C$15</c:f>
              <c:strCache>
                <c:ptCount val="11"/>
                <c:pt idx="0">
                  <c:v>combustivel </c:v>
                </c:pt>
                <c:pt idx="1">
                  <c:v>ct credito</c:v>
                </c:pt>
                <c:pt idx="2">
                  <c:v>desconto adi. Férias</c:v>
                </c:pt>
                <c:pt idx="3">
                  <c:v>empregada</c:v>
                </c:pt>
                <c:pt idx="4">
                  <c:v>estac</c:v>
                </c:pt>
                <c:pt idx="5">
                  <c:v>imposto</c:v>
                </c:pt>
                <c:pt idx="6">
                  <c:v>previdencia </c:v>
                </c:pt>
                <c:pt idx="7">
                  <c:v>previdencia privada</c:v>
                </c:pt>
                <c:pt idx="8">
                  <c:v>saude</c:v>
                </c:pt>
                <c:pt idx="9">
                  <c:v>taxa</c:v>
                </c:pt>
                <c:pt idx="10">
                  <c:v>alimentacao</c:v>
                </c:pt>
              </c:strCache>
            </c:strRef>
          </c:cat>
          <c:val>
            <c:numRef>
              <c:f>controller!$D$4:$D$15</c:f>
              <c:numCache>
                <c:formatCode>"R$"\ #,##0.00</c:formatCode>
                <c:ptCount val="11"/>
                <c:pt idx="0">
                  <c:v>60</c:v>
                </c:pt>
                <c:pt idx="1">
                  <c:v>2197.9799999999996</c:v>
                </c:pt>
                <c:pt idx="2">
                  <c:v>733.47</c:v>
                </c:pt>
                <c:pt idx="3">
                  <c:v>400</c:v>
                </c:pt>
                <c:pt idx="4">
                  <c:v>160</c:v>
                </c:pt>
                <c:pt idx="5">
                  <c:v>2016.63</c:v>
                </c:pt>
                <c:pt idx="6">
                  <c:v>1123.2</c:v>
                </c:pt>
                <c:pt idx="7">
                  <c:v>1368.84</c:v>
                </c:pt>
                <c:pt idx="8">
                  <c:v>833.3</c:v>
                </c:pt>
                <c:pt idx="9">
                  <c:v>45</c:v>
                </c:pt>
                <c:pt idx="10">
                  <c:v>1888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E-4CD5-B667-90F73170C4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8409599"/>
        <c:axId val="1049926559"/>
      </c:barChart>
      <c:catAx>
        <c:axId val="77840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9926559"/>
        <c:crosses val="autoZero"/>
        <c:auto val="1"/>
        <c:lblAlgn val="ctr"/>
        <c:lblOffset val="100"/>
        <c:noMultiLvlLbl val="0"/>
      </c:catAx>
      <c:valAx>
        <c:axId val="10499265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out"/>
        <c:minorTickMark val="none"/>
        <c:tickLblPos val="nextTo"/>
        <c:crossAx val="77840959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58756">
          <a:srgbClr val="BACCE9"/>
        </a:gs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[Projeto.xlsx]controller!Tabela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gradFill>
              <a:gsLst>
                <a:gs pos="53946">
                  <a:srgbClr val="BFCFEB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4660">
                  <a:srgbClr val="B6C9E8"/>
                </a:gs>
                <a:gs pos="5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>
            <a:outerShdw blurRad="50800" dist="50800" dir="600000" algn="ctr" rotWithShape="0">
              <a:srgbClr val="000000">
                <a:alpha val="43137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blipFill>
            <a:blip xmlns:r="http://schemas.openxmlformats.org/officeDocument/2006/relationships" r:embed="rId3"/>
            <a:tile tx="0" ty="0" sx="100000" sy="100000" flip="none" algn="tl"/>
          </a:blipFill>
          <a:ln>
            <a:gradFill>
              <a:gsLst>
                <a:gs pos="53946">
                  <a:srgbClr val="BFCFEB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4660">
                  <a:srgbClr val="B6C9E8"/>
                </a:gs>
                <a:gs pos="5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>
            <a:outerShdw blurRad="50800" dist="50800" dir="600000" algn="ctr" rotWithShape="0">
              <a:srgbClr val="000000">
                <a:alpha val="43137"/>
              </a:srgbClr>
            </a:outerShdw>
          </a:effectLst>
        </c:spPr>
      </c:pivotFmt>
      <c:pivotFmt>
        <c:idx val="4"/>
        <c:spPr>
          <a:blipFill>
            <a:blip xmlns:r="http://schemas.openxmlformats.org/officeDocument/2006/relationships" r:embed="rId3"/>
            <a:tile tx="0" ty="0" sx="100000" sy="100000" flip="none" algn="tl"/>
          </a:blipFill>
          <a:ln>
            <a:gradFill>
              <a:gsLst>
                <a:gs pos="53946">
                  <a:srgbClr val="BFCFEB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4660">
                  <a:srgbClr val="B6C9E8"/>
                </a:gs>
                <a:gs pos="5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>
            <a:outerShdw blurRad="50800" dist="50800" dir="600000" algn="ctr" rotWithShape="0">
              <a:srgbClr val="000000">
                <a:alpha val="43137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4.4011962936697437E-2"/>
          <c:y val="5.7987102768230991E-2"/>
          <c:w val="0.9559880370633026"/>
          <c:h val="0.845839470984733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gradFill>
                <a:gsLst>
                  <a:gs pos="53946">
                    <a:srgbClr val="BFCFEB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4660">
                    <a:srgbClr val="B6C9E8"/>
                  </a:gs>
                  <a:gs pos="5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>
              <a:outerShdw blurRad="50800" dist="50800" dir="600000" algn="ctr" rotWithShape="0">
                <a:srgbClr val="000000">
                  <a:alpha val="43137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gradFill>
                  <a:gsLst>
                    <a:gs pos="53946">
                      <a:srgbClr val="BFCFEB"/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4660">
                      <a:srgbClr val="B6C9E8"/>
                    </a:gs>
                    <a:gs pos="5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600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46A-4A00-ADA9-9B0EFC81B14C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gradFill>
                  <a:gsLst>
                    <a:gs pos="53946">
                      <a:srgbClr val="BFCFEB"/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4660">
                      <a:srgbClr val="B6C9E8"/>
                    </a:gs>
                    <a:gs pos="5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600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6A-4A00-ADA9-9B0EFC81B1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controller!$E$20:$E$22</c:f>
              <c:strCache>
                <c:ptCount val="2"/>
                <c:pt idx="0">
                  <c:v>aluguel</c:v>
                </c:pt>
                <c:pt idx="1">
                  <c:v>salário</c:v>
                </c:pt>
              </c:strCache>
            </c:strRef>
          </c:cat>
          <c:val>
            <c:numRef>
              <c:f>controller!$F$20:$F$22</c:f>
              <c:numCache>
                <c:formatCode>"R$"\ #,##0.00</c:formatCode>
                <c:ptCount val="2"/>
                <c:pt idx="0">
                  <c:v>2600</c:v>
                </c:pt>
                <c:pt idx="1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A-4A00-ADA9-9B0EFC81B1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7753231"/>
        <c:axId val="1052732255"/>
      </c:barChart>
      <c:catAx>
        <c:axId val="169775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2732255"/>
        <c:crosses val="autoZero"/>
        <c:auto val="1"/>
        <c:lblAlgn val="ctr"/>
        <c:lblOffset val="100"/>
        <c:noMultiLvlLbl val="0"/>
      </c:catAx>
      <c:valAx>
        <c:axId val="105273225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9775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</c:spPr>
          <c:dPt>
            <c:idx val="0"/>
            <c:bubble3D val="0"/>
            <c:spPr>
              <a:solidFill>
                <a:schemeClr val="accent1">
                  <a:tint val="66000"/>
                  <a:satMod val="16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  <a:sp3d contourW="9525">
                <a:contourClr>
                  <a:schemeClr val="lt1">
                    <a:alpha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BF-412F-AAC7-775CDDE318E6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  <a:sp3d contourW="9525">
                <a:contourClr>
                  <a:schemeClr val="lt1">
                    <a:alpha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BF-412F-AAC7-775CDDE318E6}"/>
              </c:ext>
            </c:extLst>
          </c:dPt>
          <c:dLbls>
            <c:dLbl>
              <c:idx val="1"/>
              <c:layout>
                <c:manualLayout>
                  <c:x val="0.18963451443569548"/>
                  <c:y val="-0.1372368037328668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BF-412F-AAC7-775CDDE318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Caixinha!$D$5:$D$6</c:f>
              <c:numCache>
                <c:formatCode>_("R$"* #,##0.00_);_("R$"* \(#,##0.00\);_("R$"* "-"??_);_(@_)</c:formatCode>
                <c:ptCount val="2"/>
                <c:pt idx="0">
                  <c:v>2013</c:v>
                </c:pt>
                <c:pt idx="1">
                  <c:v>7987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BF-412F-AAC7-775CDDE3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image" Target="../media/image10.svg"/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12" Type="http://schemas.openxmlformats.org/officeDocument/2006/relationships/image" Target="../media/image9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Data!A1"/><Relationship Id="rId11" Type="http://schemas.openxmlformats.org/officeDocument/2006/relationships/image" Target="../media/image8.svg"/><Relationship Id="rId5" Type="http://schemas.microsoft.com/office/2007/relationships/hdphoto" Target="../media/hdphoto1.wdp"/><Relationship Id="rId15" Type="http://schemas.openxmlformats.org/officeDocument/2006/relationships/chart" Target="../charts/chart5.xml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image" Target="../media/image6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206374</xdr:colOff>
      <xdr:row>0</xdr:row>
      <xdr:rowOff>184151</xdr:rowOff>
    </xdr:from>
    <xdr:to>
      <xdr:col>12</xdr:col>
      <xdr:colOff>330199</xdr:colOff>
      <xdr:row>15</xdr:row>
      <xdr:rowOff>6351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C27D82-F269-9E54-4D1C-C4CCFDEA2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485775</xdr:colOff>
      <xdr:row>16</xdr:row>
      <xdr:rowOff>1</xdr:rowOff>
    </xdr:from>
    <xdr:to>
      <xdr:col>9</xdr:col>
      <xdr:colOff>485775</xdr:colOff>
      <xdr:row>23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68DBEBD2-6A5C-BF34-017B-DF67994AE6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0275" y="3048001"/>
              <a:ext cx="182880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5</xdr:row>
      <xdr:rowOff>152400</xdr:rowOff>
    </xdr:from>
    <xdr:to>
      <xdr:col>13</xdr:col>
      <xdr:colOff>180975</xdr:colOff>
      <xdr:row>20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05F680-EF26-BB37-2FAF-87580B1E5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179439</xdr:colOff>
      <xdr:row>5</xdr:row>
      <xdr:rowOff>124906</xdr:rowOff>
    </xdr:from>
    <xdr:to>
      <xdr:col>17</xdr:col>
      <xdr:colOff>445541</xdr:colOff>
      <xdr:row>27</xdr:row>
      <xdr:rowOff>6978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55181FAE-B6C7-29A2-7BB4-5B5D49800CF5}"/>
            </a:ext>
          </a:extLst>
        </xdr:cNvPr>
        <xdr:cNvGrpSpPr/>
      </xdr:nvGrpSpPr>
      <xdr:grpSpPr>
        <a:xfrm>
          <a:off x="2129263" y="1077406"/>
          <a:ext cx="9746278" cy="4073072"/>
          <a:chOff x="680810" y="154214"/>
          <a:chExt cx="9791102" cy="4073072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2FFFDF15-BE51-5258-59A9-52D892AC5CD6}"/>
              </a:ext>
            </a:extLst>
          </xdr:cNvPr>
          <xdr:cNvSpPr/>
        </xdr:nvSpPr>
        <xdr:spPr>
          <a:xfrm>
            <a:off x="680810" y="258158"/>
            <a:ext cx="9791102" cy="3969128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Retângulo: Cantos Superiores Arredondados 4">
            <a:extLst>
              <a:ext uri="{FF2B5EF4-FFF2-40B4-BE49-F238E27FC236}">
                <a16:creationId xmlns:a16="http://schemas.microsoft.com/office/drawing/2014/main" id="{643BCEDA-358E-B646-B5B9-4F20E8DA599B}"/>
              </a:ext>
            </a:extLst>
          </xdr:cNvPr>
          <xdr:cNvSpPr/>
        </xdr:nvSpPr>
        <xdr:spPr>
          <a:xfrm>
            <a:off x="683985" y="154214"/>
            <a:ext cx="9769936" cy="598485"/>
          </a:xfrm>
          <a:prstGeom prst="round2SameRect">
            <a:avLst>
              <a:gd name="adj1" fmla="val 45864"/>
              <a:gd name="adj2" fmla="val 0"/>
            </a:avLst>
          </a:prstGeom>
          <a:solidFill>
            <a:srgbClr val="FB6F5A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1804E92D-E421-3D94-E82F-306D0C6376CD}"/>
              </a:ext>
            </a:extLst>
          </xdr:cNvPr>
          <xdr:cNvSpPr txBox="1"/>
        </xdr:nvSpPr>
        <xdr:spPr>
          <a:xfrm>
            <a:off x="1167336" y="271324"/>
            <a:ext cx="8848123" cy="409885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500" b="1" i="0">
                <a:solidFill>
                  <a:schemeClr val="bg1"/>
                </a:solidFill>
                <a:latin typeface="Segoe UI Historic" panose="020B0502040204020203" pitchFamily="34" charset="0"/>
                <a:ea typeface="Segoe UI Historic" panose="020B0502040204020203" pitchFamily="34" charset="0"/>
                <a:cs typeface="Segoe UI Historic" panose="020B0502040204020203" pitchFamily="34" charset="0"/>
              </a:rPr>
              <a:t>SAIDA</a:t>
            </a:r>
          </a:p>
        </xdr:txBody>
      </xdr:sp>
      <xdr:pic>
        <xdr:nvPicPr>
          <xdr:cNvPr id="16" name="Gráfico 15" descr="Dinheiro voador estrutura de tópicos">
            <a:extLst>
              <a:ext uri="{FF2B5EF4-FFF2-40B4-BE49-F238E27FC236}">
                <a16:creationId xmlns:a16="http://schemas.microsoft.com/office/drawing/2014/main" id="{C991C698-F957-BCA1-5338-5E11F1371D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444233" y="264890"/>
            <a:ext cx="424481" cy="418282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-1</xdr:colOff>
      <xdr:row>8</xdr:row>
      <xdr:rowOff>190499</xdr:rowOff>
    </xdr:from>
    <xdr:to>
      <xdr:col>16</xdr:col>
      <xdr:colOff>339337</xdr:colOff>
      <xdr:row>25</xdr:row>
      <xdr:rowOff>72570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B59337-5DFA-4CEC-B4E5-0C558B0AC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10467</xdr:colOff>
      <xdr:row>7</xdr:row>
      <xdr:rowOff>34542</xdr:rowOff>
    </xdr:from>
    <xdr:to>
      <xdr:col>0</xdr:col>
      <xdr:colOff>1839267</xdr:colOff>
      <xdr:row>14</xdr:row>
      <xdr:rowOff>34542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ES">
              <a:extLst>
                <a:ext uri="{FF2B5EF4-FFF2-40B4-BE49-F238E27FC236}">
                  <a16:creationId xmlns:a16="http://schemas.microsoft.com/office/drawing/2014/main" id="{6954A003-CE6E-4CD4-BCA9-2AD45A9EE5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67" y="1368042"/>
              <a:ext cx="182880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336176</xdr:colOff>
      <xdr:row>0</xdr:row>
      <xdr:rowOff>0</xdr:rowOff>
    </xdr:from>
    <xdr:to>
      <xdr:col>18</xdr:col>
      <xdr:colOff>336175</xdr:colOff>
      <xdr:row>4</xdr:row>
      <xdr:rowOff>11206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69EFA044-3753-B92D-5FDD-931133C38FEB}"/>
            </a:ext>
          </a:extLst>
        </xdr:cNvPr>
        <xdr:cNvGrpSpPr/>
      </xdr:nvGrpSpPr>
      <xdr:grpSpPr>
        <a:xfrm>
          <a:off x="2286000" y="0"/>
          <a:ext cx="10085293" cy="773206"/>
          <a:chOff x="2292464" y="0"/>
          <a:chExt cx="10133134" cy="773206"/>
        </a:xfrm>
      </xdr:grpSpPr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0D989B9A-905B-48D2-A3B2-D01975175C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alphaModFix amt="13000"/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saturation sat="33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92464" y="0"/>
            <a:ext cx="10133134" cy="773206"/>
          </a:xfrm>
          <a:prstGeom prst="rect">
            <a:avLst/>
          </a:prstGeom>
          <a:solidFill>
            <a:srgbClr val="FFFFFF">
              <a:shade val="85000"/>
            </a:srgbClr>
          </a:solidFill>
          <a:ln w="88900" cap="sq">
            <a:solidFill>
              <a:srgbClr val="FFFFFF"/>
            </a:solidFill>
            <a:miter lim="800000"/>
          </a:ln>
          <a:effectLst>
            <a:outerShdw blurRad="55000" dist="18000" dir="54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twoPt" dir="t">
              <a:rot lat="0" lon="0" rev="7200000"/>
            </a:lightRig>
          </a:scene3d>
          <a:sp3d>
            <a:bevelT w="25400" h="19050"/>
            <a:contourClr>
              <a:srgbClr val="FFFFFF"/>
            </a:contourClr>
          </a:sp3d>
        </xdr:spPr>
      </xdr:pic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8BB3DC74-0FEE-4981-93D1-8C52EC9BB0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alphaModFix amt="13000"/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saturation sat="33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422196" y="100853"/>
            <a:ext cx="526675" cy="437029"/>
          </a:xfrm>
          <a:prstGeom prst="rect">
            <a:avLst/>
          </a:prstGeom>
          <a:solidFill>
            <a:srgbClr val="FB6F5A"/>
          </a:solidFill>
          <a:ln w="88900" cap="sq">
            <a:solidFill>
              <a:srgbClr val="FFFFFF"/>
            </a:solidFill>
            <a:miter lim="800000"/>
          </a:ln>
          <a:effectLst>
            <a:outerShdw blurRad="55000" dist="18000" dir="54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twoPt" dir="t">
              <a:rot lat="0" lon="0" rev="7200000"/>
            </a:lightRig>
          </a:scene3d>
          <a:sp3d>
            <a:bevelT w="25400" h="19050"/>
            <a:contourClr>
              <a:srgbClr val="FFFFFF"/>
            </a:contourClr>
          </a:sp3d>
        </xdr:spPr>
      </xdr:pic>
    </xdr:grpSp>
    <xdr:clientData/>
  </xdr:twoCellAnchor>
  <xdr:twoCellAnchor>
    <xdr:from>
      <xdr:col>4</xdr:col>
      <xdr:colOff>313761</xdr:colOff>
      <xdr:row>0</xdr:row>
      <xdr:rowOff>112059</xdr:rowOff>
    </xdr:from>
    <xdr:to>
      <xdr:col>18</xdr:col>
      <xdr:colOff>235319</xdr:colOff>
      <xdr:row>1</xdr:row>
      <xdr:rowOff>156883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71C49D64-3BC7-255F-8CF5-6D513E393077}"/>
            </a:ext>
          </a:extLst>
        </xdr:cNvPr>
        <xdr:cNvSpPr txBox="1"/>
      </xdr:nvSpPr>
      <xdr:spPr>
        <a:xfrm>
          <a:off x="3877232" y="112059"/>
          <a:ext cx="8393205" cy="235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pt-BR" sz="1800" b="1">
              <a:ln>
                <a:noFill/>
              </a:ln>
              <a:latin typeface="Segoe UI Light" panose="020B0502040204020203" pitchFamily="34" charset="0"/>
              <a:cs typeface="Segoe UI Light" panose="020B0502040204020203" pitchFamily="34" charset="0"/>
            </a:rPr>
            <a:t>Hello, Eliane</a:t>
          </a:r>
        </a:p>
      </xdr:txBody>
    </xdr:sp>
    <xdr:clientData/>
  </xdr:twoCellAnchor>
  <xdr:twoCellAnchor>
    <xdr:from>
      <xdr:col>4</xdr:col>
      <xdr:colOff>313761</xdr:colOff>
      <xdr:row>2</xdr:row>
      <xdr:rowOff>44823</xdr:rowOff>
    </xdr:from>
    <xdr:to>
      <xdr:col>9</xdr:col>
      <xdr:colOff>291350</xdr:colOff>
      <xdr:row>3</xdr:row>
      <xdr:rowOff>100852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DB612C60-BA06-4A4C-A67F-CE023F524DAE}"/>
            </a:ext>
          </a:extLst>
        </xdr:cNvPr>
        <xdr:cNvSpPr txBox="1"/>
      </xdr:nvSpPr>
      <xdr:spPr>
        <a:xfrm flipH="1">
          <a:off x="3877232" y="425823"/>
          <a:ext cx="3003177" cy="2465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pt-BR" sz="1200" b="1">
              <a:ln>
                <a:noFill/>
              </a:ln>
              <a:solidFill>
                <a:schemeClr val="bg1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</a:t>
          </a:r>
          <a:r>
            <a:rPr lang="pt-BR" sz="1200" b="1" baseline="0">
              <a:ln>
                <a:noFill/>
              </a:ln>
              <a:solidFill>
                <a:schemeClr val="bg1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financeiro</a:t>
          </a:r>
          <a:endParaRPr lang="pt-BR" sz="1200" b="1">
            <a:ln>
              <a:noFill/>
            </a:ln>
            <a:solidFill>
              <a:schemeClr val="bg1">
                <a:lumMod val="50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10</xdr:col>
      <xdr:colOff>2</xdr:colOff>
      <xdr:row>0</xdr:row>
      <xdr:rowOff>179294</xdr:rowOff>
    </xdr:from>
    <xdr:to>
      <xdr:col>16</xdr:col>
      <xdr:colOff>515472</xdr:colOff>
      <xdr:row>3</xdr:row>
      <xdr:rowOff>33617</xdr:rowOff>
    </xdr:to>
    <xdr:grpSp>
      <xdr:nvGrpSpPr>
        <xdr:cNvPr id="27" name="Agrupar 2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34465FE-C8C2-FE4F-5264-1F3B30010BF6}"/>
            </a:ext>
          </a:extLst>
        </xdr:cNvPr>
        <xdr:cNvGrpSpPr/>
      </xdr:nvGrpSpPr>
      <xdr:grpSpPr>
        <a:xfrm>
          <a:off x="7194178" y="179294"/>
          <a:ext cx="4146176" cy="425823"/>
          <a:chOff x="7810501" y="134470"/>
          <a:chExt cx="4146176" cy="425823"/>
        </a:xfrm>
      </xdr:grpSpPr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BB08DA63-9276-42F1-BACB-ED87E6ABA9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alphaModFix amt="13000"/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saturation sat="33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V="1">
            <a:off x="7810501" y="134470"/>
            <a:ext cx="4146176" cy="425823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ap="sq">
            <a:solidFill>
              <a:schemeClr val="bg1">
                <a:lumMod val="65000"/>
              </a:schemeClr>
            </a:solidFill>
            <a:miter lim="800000"/>
          </a:ln>
          <a:effectLst>
            <a:outerShdw blurRad="55000" dist="18000" dir="54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twoPt" dir="t">
              <a:rot lat="0" lon="0" rev="7200000"/>
            </a:lightRig>
          </a:scene3d>
          <a:sp3d>
            <a:bevelT w="25400" h="19050"/>
            <a:contourClr>
              <a:srgbClr val="FFFFFF"/>
            </a:contourClr>
          </a:sp3d>
        </xdr:spPr>
      </xdr:pic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27CF5E15-F966-1CB0-C476-EE7A7AB0DB94}"/>
              </a:ext>
            </a:extLst>
          </xdr:cNvPr>
          <xdr:cNvSpPr txBox="1"/>
        </xdr:nvSpPr>
        <xdr:spPr>
          <a:xfrm>
            <a:off x="7911353" y="212912"/>
            <a:ext cx="1848971" cy="2757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pt-BR" sz="1400"/>
              <a:t>Pesquisa dados...</a:t>
            </a:r>
          </a:p>
        </xdr:txBody>
      </xdr:sp>
      <xdr:pic>
        <xdr:nvPicPr>
          <xdr:cNvPr id="26" name="Gráfico 25" descr="Lupa estrutura de tópicos">
            <a:extLst>
              <a:ext uri="{FF2B5EF4-FFF2-40B4-BE49-F238E27FC236}">
                <a16:creationId xmlns:a16="http://schemas.microsoft.com/office/drawing/2014/main" id="{82E64283-1036-9264-BA9A-D49163AF1F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1396383" y="190501"/>
            <a:ext cx="358588" cy="358588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72432</xdr:colOff>
      <xdr:row>0</xdr:row>
      <xdr:rowOff>139213</xdr:rowOff>
    </xdr:from>
    <xdr:to>
      <xdr:col>2</xdr:col>
      <xdr:colOff>534866</xdr:colOff>
      <xdr:row>2</xdr:row>
      <xdr:rowOff>65942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D2159929-86B2-1E43-2B49-4B89577B8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61009" y="139213"/>
          <a:ext cx="462434" cy="307729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0</xdr:col>
      <xdr:colOff>183172</xdr:colOff>
      <xdr:row>1</xdr:row>
      <xdr:rowOff>43960</xdr:rowOff>
    </xdr:from>
    <xdr:to>
      <xdr:col>0</xdr:col>
      <xdr:colOff>1795095</xdr:colOff>
      <xdr:row>3</xdr:row>
      <xdr:rowOff>153864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512C490E-7A4C-A455-ED32-9E46D405BCD2}"/>
            </a:ext>
          </a:extLst>
        </xdr:cNvPr>
        <xdr:cNvSpPr/>
      </xdr:nvSpPr>
      <xdr:spPr>
        <a:xfrm>
          <a:off x="183172" y="234460"/>
          <a:ext cx="1611923" cy="490904"/>
        </a:xfrm>
        <a:prstGeom prst="roundRect">
          <a:avLst>
            <a:gd name="adj" fmla="val 34577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Money</a:t>
          </a:r>
          <a:r>
            <a:rPr lang="pt-BR" sz="1100" baseline="0"/>
            <a:t> </a:t>
          </a:r>
          <a:r>
            <a:rPr lang="pt-BR" sz="1100" b="1" baseline="0"/>
            <a:t>APP</a:t>
          </a:r>
          <a:endParaRPr lang="pt-BR" sz="1100" b="1"/>
        </a:p>
      </xdr:txBody>
    </xdr:sp>
    <xdr:clientData/>
  </xdr:twoCellAnchor>
  <xdr:twoCellAnchor editAs="oneCell">
    <xdr:from>
      <xdr:col>0</xdr:col>
      <xdr:colOff>1143000</xdr:colOff>
      <xdr:row>1</xdr:row>
      <xdr:rowOff>43962</xdr:rowOff>
    </xdr:from>
    <xdr:to>
      <xdr:col>0</xdr:col>
      <xdr:colOff>1604596</xdr:colOff>
      <xdr:row>3</xdr:row>
      <xdr:rowOff>124558</xdr:rowOff>
    </xdr:to>
    <xdr:pic>
      <xdr:nvPicPr>
        <xdr:cNvPr id="35" name="Gráfico 34" descr="Baú de tesouro estrutura de tópicos">
          <a:extLst>
            <a:ext uri="{FF2B5EF4-FFF2-40B4-BE49-F238E27FC236}">
              <a16:creationId xmlns:a16="http://schemas.microsoft.com/office/drawing/2014/main" id="{4E8811BD-C4AD-EDC3-6BC4-D65D45FDA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143000" y="234462"/>
          <a:ext cx="461596" cy="461596"/>
        </a:xfrm>
        <a:prstGeom prst="rect">
          <a:avLst/>
        </a:prstGeom>
      </xdr:spPr>
    </xdr:pic>
    <xdr:clientData/>
  </xdr:twoCellAnchor>
  <xdr:twoCellAnchor>
    <xdr:from>
      <xdr:col>1</xdr:col>
      <xdr:colOff>170433</xdr:colOff>
      <xdr:row>28</xdr:row>
      <xdr:rowOff>67235</xdr:rowOff>
    </xdr:from>
    <xdr:to>
      <xdr:col>13</xdr:col>
      <xdr:colOff>240319</xdr:colOff>
      <xdr:row>46</xdr:row>
      <xdr:rowOff>10152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5DD6038B-BE09-AF7A-8244-550D4891FED0}"/>
            </a:ext>
          </a:extLst>
        </xdr:cNvPr>
        <xdr:cNvGrpSpPr/>
      </xdr:nvGrpSpPr>
      <xdr:grpSpPr>
        <a:xfrm>
          <a:off x="2120257" y="5401235"/>
          <a:ext cx="7129591" cy="3371917"/>
          <a:chOff x="2120257" y="5401235"/>
          <a:chExt cx="7129591" cy="3371917"/>
        </a:xfrm>
      </xdr:grpSpPr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843E7D52-635B-DD9F-5158-3F6AC53BEBA5}"/>
              </a:ext>
            </a:extLst>
          </xdr:cNvPr>
          <xdr:cNvGrpSpPr/>
        </xdr:nvGrpSpPr>
        <xdr:grpSpPr>
          <a:xfrm>
            <a:off x="2120257" y="5401235"/>
            <a:ext cx="7129591" cy="3371917"/>
            <a:chOff x="2126756" y="5401235"/>
            <a:chExt cx="7161871" cy="3371917"/>
          </a:xfrm>
        </xdr:grpSpPr>
        <xdr:grpSp>
          <xdr:nvGrpSpPr>
            <xdr:cNvPr id="25" name="Agrupar 24">
              <a:extLst>
                <a:ext uri="{FF2B5EF4-FFF2-40B4-BE49-F238E27FC236}">
                  <a16:creationId xmlns:a16="http://schemas.microsoft.com/office/drawing/2014/main" id="{1A5127C5-F882-E284-2F2E-88CD6CA09AB2}"/>
                </a:ext>
              </a:extLst>
            </xdr:cNvPr>
            <xdr:cNvGrpSpPr/>
          </xdr:nvGrpSpPr>
          <xdr:grpSpPr>
            <a:xfrm>
              <a:off x="2126756" y="5401235"/>
              <a:ext cx="7161871" cy="3371917"/>
              <a:chOff x="844550" y="9104472"/>
              <a:chExt cx="7163253" cy="3371917"/>
            </a:xfrm>
          </xdr:grpSpPr>
          <xdr:sp macro="" textlink="">
            <xdr:nvSpPr>
              <xdr:cNvPr id="8" name="Retângulo: Cantos Arredondados 7">
                <a:extLst>
                  <a:ext uri="{FF2B5EF4-FFF2-40B4-BE49-F238E27FC236}">
                    <a16:creationId xmlns:a16="http://schemas.microsoft.com/office/drawing/2014/main" id="{E314278F-B933-6C7C-1935-695CAF3E12E6}"/>
                  </a:ext>
                </a:extLst>
              </xdr:cNvPr>
              <xdr:cNvSpPr/>
            </xdr:nvSpPr>
            <xdr:spPr>
              <a:xfrm>
                <a:off x="844550" y="9104992"/>
                <a:ext cx="7163253" cy="3371397"/>
              </a:xfrm>
              <a:prstGeom prst="roundRect">
                <a:avLst/>
              </a:prstGeom>
              <a:gradFill flip="none" rotWithShape="1"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90C177C9-D157-45CE-4ECD-CFF3265E3946}"/>
                  </a:ext>
                </a:extLst>
              </xdr:cNvPr>
              <xdr:cNvSpPr/>
            </xdr:nvSpPr>
            <xdr:spPr>
              <a:xfrm>
                <a:off x="853453" y="9104472"/>
                <a:ext cx="7149332" cy="757621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A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pic>
            <xdr:nvPicPr>
              <xdr:cNvPr id="22" name="Gráfico 21" descr="Dinheiro estrutura de tópicos">
                <a:extLst>
                  <a:ext uri="{FF2B5EF4-FFF2-40B4-BE49-F238E27FC236}">
                    <a16:creationId xmlns:a16="http://schemas.microsoft.com/office/drawing/2014/main" id="{4517C29F-CBBC-4366-0552-3D66A996866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2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3"/>
                  </a:ext>
                </a:extLst>
              </a:blip>
              <a:stretch>
                <a:fillRect/>
              </a:stretch>
            </xdr:blipFill>
            <xdr:spPr>
              <a:xfrm>
                <a:off x="1159635" y="9120415"/>
                <a:ext cx="573462" cy="558799"/>
              </a:xfrm>
              <a:prstGeom prst="rect">
                <a:avLst/>
              </a:prstGeom>
            </xdr:spPr>
          </xdr:pic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AC319E0-DBA3-4E79-BA00-D8C1F61AF7C1}"/>
                </a:ext>
              </a:extLst>
            </xdr:cNvPr>
            <xdr:cNvGraphicFramePr>
              <a:graphicFrameLocks/>
            </xdr:cNvGraphicFramePr>
          </xdr:nvGraphicFramePr>
          <xdr:xfrm>
            <a:off x="3077307" y="6477001"/>
            <a:ext cx="5976065" cy="198559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</xdr:grpSp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D6E75441-D622-C667-733E-3F06A6D63FC9}"/>
              </a:ext>
            </a:extLst>
          </xdr:cNvPr>
          <xdr:cNvSpPr txBox="1"/>
        </xdr:nvSpPr>
        <xdr:spPr>
          <a:xfrm>
            <a:off x="4272497" y="5645727"/>
            <a:ext cx="2714881" cy="329046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  <a:effectLst>
            <a:softEdge rad="6350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algn="ctr"/>
            <a:r>
              <a:rPr lang="pt-BR" sz="2500">
                <a:ln>
                  <a:noFill/>
                </a:ln>
                <a:solidFill>
                  <a:schemeClr val="bg1"/>
                </a:solidFill>
              </a:rPr>
              <a:t>Entradas</a:t>
            </a:r>
          </a:p>
        </xdr:txBody>
      </xdr:sp>
    </xdr:grpSp>
    <xdr:clientData/>
  </xdr:twoCellAnchor>
  <xdr:twoCellAnchor>
    <xdr:from>
      <xdr:col>14</xdr:col>
      <xdr:colOff>201706</xdr:colOff>
      <xdr:row>29</xdr:row>
      <xdr:rowOff>100852</xdr:rowOff>
    </xdr:from>
    <xdr:to>
      <xdr:col>20</xdr:col>
      <xdr:colOff>437029</xdr:colOff>
      <xdr:row>42</xdr:row>
      <xdr:rowOff>156881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D7BB50FB-164C-4CF1-93AA-4CA044490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e Estevao da Silva Maia" refreshedDate="45672.519634490738" createdVersion="8" refreshedVersion="8" minRefreshableVersion="3" recordCount="53" xr:uid="{C89CA91D-138F-4F2B-8A10-BDBAF91EA23D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10-01T00:00:00" maxDate="2024-12-31T00:00:00"/>
    </cacheField>
    <cacheField name="Mês" numFmtId="1">
      <sharedItems containsSemiMixedTypes="0" containsString="0" containsNumber="1" containsInteger="1" minValue="10" maxValue="12" count="3">
        <n v="12"/>
        <n v="11"/>
        <n v="10"/>
      </sharedItems>
    </cacheField>
    <cacheField name="Tipo" numFmtId="0">
      <sharedItems count="2">
        <s v="saida"/>
        <s v="entrada"/>
      </sharedItems>
    </cacheField>
    <cacheField name="categoria" numFmtId="0">
      <sharedItems count="19">
        <s v="imposto"/>
        <s v="taxa"/>
        <s v="saude"/>
        <s v="alimentacao"/>
        <s v="previdencia "/>
        <s v="estac"/>
        <s v="empregada"/>
        <s v="combustivel "/>
        <s v="previdencia privada"/>
        <s v="desconto adi. Férias"/>
        <s v="ct credito"/>
        <s v="salário"/>
        <s v="aluguel"/>
        <s v="taxas"/>
        <s v="saúde"/>
        <s v="previdencia privado"/>
        <s v="estacionamento"/>
        <s v="estacionametn"/>
        <s v="cartão"/>
      </sharedItems>
    </cacheField>
    <cacheField name="Descrição" numFmtId="0">
      <sharedItems/>
    </cacheField>
    <cacheField name="Valor" numFmtId="44">
      <sharedItems containsString="0" containsBlank="1" containsNumber="1" minValue="45" maxValue="6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6999795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d v="2024-12-01T00:00:00"/>
    <x v="0"/>
    <x v="0"/>
    <x v="0"/>
    <s v="INSS"/>
    <n v="876.95"/>
    <s v="contracheque"/>
    <s v="em dia"/>
  </r>
  <r>
    <d v="2024-12-02T00:00:00"/>
    <x v="0"/>
    <x v="0"/>
    <x v="1"/>
    <s v="SINDICATO"/>
    <n v="45"/>
    <s v="contracheque"/>
    <s v="em dia"/>
  </r>
  <r>
    <d v="2024-12-03T00:00:00"/>
    <x v="0"/>
    <x v="0"/>
    <x v="2"/>
    <s v="SAUDE CAIXA"/>
    <n v="650"/>
    <s v="contracheque"/>
    <s v="em dia"/>
  </r>
  <r>
    <d v="2024-12-05T00:00:00"/>
    <x v="0"/>
    <x v="0"/>
    <x v="3"/>
    <s v="Beal"/>
    <n v="500"/>
    <s v="pix"/>
    <s v="em dia"/>
  </r>
  <r>
    <d v="2024-12-10T00:00:00"/>
    <x v="0"/>
    <x v="0"/>
    <x v="3"/>
    <s v="Muffato"/>
    <n v="600"/>
    <s v="pix"/>
    <s v="em dia"/>
  </r>
  <r>
    <d v="2024-12-15T00:00:00"/>
    <x v="0"/>
    <x v="0"/>
    <x v="3"/>
    <s v="Beal"/>
    <n v="350"/>
    <s v="ct credito"/>
    <s v="em dia"/>
  </r>
  <r>
    <d v="2024-12-30T00:00:00"/>
    <x v="0"/>
    <x v="0"/>
    <x v="3"/>
    <s v="Beal"/>
    <n v="438"/>
    <s v="ct credito"/>
    <s v="em dia"/>
  </r>
  <r>
    <d v="2024-12-04T00:00:00"/>
    <x v="0"/>
    <x v="0"/>
    <x v="2"/>
    <s v="SAUDE participação"/>
    <n v="183.3"/>
    <s v="contracheque"/>
    <s v="em dia"/>
  </r>
  <r>
    <d v="2024-12-05T00:00:00"/>
    <x v="0"/>
    <x v="0"/>
    <x v="4"/>
    <s v="FUNCEF"/>
    <n v="1123.2"/>
    <s v="contracheque"/>
    <s v="em dia"/>
  </r>
  <r>
    <d v="2024-12-06T00:00:00"/>
    <x v="0"/>
    <x v="0"/>
    <x v="5"/>
    <s v="estacionamento"/>
    <n v="160"/>
    <s v="pix"/>
    <s v="em dia"/>
  </r>
  <r>
    <d v="2024-12-07T00:00:00"/>
    <x v="0"/>
    <x v="0"/>
    <x v="6"/>
    <s v="Diarista"/>
    <n v="400"/>
    <s v="pix"/>
    <s v="em dia"/>
  </r>
  <r>
    <d v="2024-12-08T00:00:00"/>
    <x v="0"/>
    <x v="0"/>
    <x v="7"/>
    <s v="gasolina"/>
    <n v="60"/>
    <s v="ct credito"/>
    <s v="em dia"/>
  </r>
  <r>
    <d v="2024-12-09T00:00:00"/>
    <x v="0"/>
    <x v="0"/>
    <x v="0"/>
    <s v="IR"/>
    <n v="1139.68"/>
    <s v="contracheque"/>
    <s v="em dia"/>
  </r>
  <r>
    <d v="2024-12-10T00:00:00"/>
    <x v="0"/>
    <x v="0"/>
    <x v="8"/>
    <s v="FUNCEF"/>
    <n v="1179.08"/>
    <s v="contracheque"/>
    <s v="em dia"/>
  </r>
  <r>
    <d v="2024-12-11T00:00:00"/>
    <x v="0"/>
    <x v="0"/>
    <x v="8"/>
    <s v="FUNCEF"/>
    <n v="189.76"/>
    <s v="contracheque"/>
    <s v="em dia"/>
  </r>
  <r>
    <d v="2024-12-12T00:00:00"/>
    <x v="0"/>
    <x v="0"/>
    <x v="9"/>
    <s v="FÉRIAS 2/2"/>
    <n v="410.73"/>
    <s v="contracheque"/>
    <s v="em dia"/>
  </r>
  <r>
    <d v="2024-12-13T00:00:00"/>
    <x v="0"/>
    <x v="0"/>
    <x v="9"/>
    <s v="FÉRIAS 3/3"/>
    <n v="322.74"/>
    <s v="contracheque"/>
    <s v="em dia"/>
  </r>
  <r>
    <d v="2024-12-14T00:00:00"/>
    <x v="0"/>
    <x v="0"/>
    <x v="10"/>
    <s v="CARTÃO NUBANK"/>
    <n v="615.67999999999995"/>
    <s v="pto boleto"/>
    <s v="em dia"/>
  </r>
  <r>
    <d v="2024-12-15T00:00:00"/>
    <x v="0"/>
    <x v="0"/>
    <x v="10"/>
    <s v="CARTÃO CAIXA 1"/>
    <n v="1170.52"/>
    <s v="pto boleto"/>
    <s v="em dia"/>
  </r>
  <r>
    <d v="2024-12-20T00:00:00"/>
    <x v="0"/>
    <x v="1"/>
    <x v="11"/>
    <s v="salario"/>
    <n v="6000"/>
    <s v="crédito conta"/>
    <s v="em dia"/>
  </r>
  <r>
    <d v="2024-12-12T00:00:00"/>
    <x v="0"/>
    <x v="1"/>
    <x v="12"/>
    <s v="aluguel"/>
    <n v="2600"/>
    <s v="crédito conta"/>
    <s v="em dia"/>
  </r>
  <r>
    <d v="2024-12-16T00:00:00"/>
    <x v="0"/>
    <x v="0"/>
    <x v="10"/>
    <s v="CARTAO CAIXA II"/>
    <n v="411.78"/>
    <s v="ptp boleto"/>
    <s v="em dia"/>
  </r>
  <r>
    <d v="2024-11-01T00:00:00"/>
    <x v="1"/>
    <x v="0"/>
    <x v="0"/>
    <s v="FGTS"/>
    <n v="748.8"/>
    <s v="desconto emfolha"/>
    <s v="em dia"/>
  </r>
  <r>
    <d v="2024-11-02T00:00:00"/>
    <x v="1"/>
    <x v="0"/>
    <x v="0"/>
    <s v="INSS"/>
    <n v="876.95"/>
    <s v="desconto emfolha"/>
    <s v="em dia"/>
  </r>
  <r>
    <d v="2024-11-03T00:00:00"/>
    <x v="1"/>
    <x v="0"/>
    <x v="13"/>
    <s v="SINDICATO"/>
    <n v="45"/>
    <s v="desconto emfolha"/>
    <s v="em dia"/>
  </r>
  <r>
    <d v="2024-11-04T00:00:00"/>
    <x v="1"/>
    <x v="0"/>
    <x v="14"/>
    <s v="SAUDE CAIXA"/>
    <n v="650"/>
    <s v="desconto emfolha"/>
    <s v="em dia"/>
  </r>
  <r>
    <d v="2024-11-05T00:00:00"/>
    <x v="1"/>
    <x v="0"/>
    <x v="14"/>
    <s v="SAUDE participação"/>
    <n v="183.3"/>
    <s v="desconto emfolha"/>
    <s v="em dia"/>
  </r>
  <r>
    <d v="2024-11-06T00:00:00"/>
    <x v="1"/>
    <x v="0"/>
    <x v="15"/>
    <s v="FUNCEF"/>
    <n v="1123.2"/>
    <s v="desconto emfolha"/>
    <s v="em dia"/>
  </r>
  <r>
    <d v="2024-11-07T00:00:00"/>
    <x v="1"/>
    <x v="0"/>
    <x v="16"/>
    <s v="estacionamento"/>
    <n v="160"/>
    <s v="pix"/>
    <s v="em dia"/>
  </r>
  <r>
    <d v="2024-11-08T00:00:00"/>
    <x v="1"/>
    <x v="0"/>
    <x v="6"/>
    <s v="Diarista"/>
    <n v="400"/>
    <s v="pix"/>
    <s v="em dia"/>
  </r>
  <r>
    <d v="2024-11-09T00:00:00"/>
    <x v="1"/>
    <x v="0"/>
    <x v="7"/>
    <s v="gasolina"/>
    <n v="60"/>
    <s v="pix"/>
    <s v="em dia"/>
  </r>
  <r>
    <d v="2024-11-10T00:00:00"/>
    <x v="1"/>
    <x v="0"/>
    <x v="0"/>
    <s v="IR"/>
    <n v="1139.68"/>
    <s v="desconto emfolha"/>
    <s v="em dia"/>
  </r>
  <r>
    <d v="2024-11-11T00:00:00"/>
    <x v="1"/>
    <x v="0"/>
    <x v="8"/>
    <s v="FUNCEF"/>
    <n v="1179.08"/>
    <s v="desconto emfolha"/>
    <s v="em dia"/>
  </r>
  <r>
    <d v="2024-11-12T00:00:00"/>
    <x v="1"/>
    <x v="0"/>
    <x v="8"/>
    <s v="FUNCEF"/>
    <n v="189.76"/>
    <s v="desconto emfolha"/>
    <s v="em dia"/>
  </r>
  <r>
    <d v="2024-11-20T00:00:00"/>
    <x v="1"/>
    <x v="1"/>
    <x v="11"/>
    <s v="salario"/>
    <n v="6000"/>
    <s v="crédito conta"/>
    <s v="em dia"/>
  </r>
  <r>
    <d v="2024-11-20T00:00:00"/>
    <x v="1"/>
    <x v="1"/>
    <x v="12"/>
    <s v="aluguel"/>
    <n v="2600"/>
    <s v="crédito conta"/>
    <s v="em dia"/>
  </r>
  <r>
    <d v="2024-10-01T00:00:00"/>
    <x v="2"/>
    <x v="0"/>
    <x v="0"/>
    <s v="FGTS"/>
    <n v="748.8"/>
    <s v="desconto emfolha"/>
    <s v="em dia"/>
  </r>
  <r>
    <d v="2024-10-02T00:00:00"/>
    <x v="2"/>
    <x v="0"/>
    <x v="0"/>
    <s v="INSS"/>
    <n v="876.95"/>
    <s v="desconto emfolha"/>
    <s v="em dia"/>
  </r>
  <r>
    <d v="2024-10-03T00:00:00"/>
    <x v="2"/>
    <x v="0"/>
    <x v="1"/>
    <s v="SINDICATO"/>
    <n v="45"/>
    <s v="desconto emfolha"/>
    <s v="em dia"/>
  </r>
  <r>
    <d v="2024-10-04T00:00:00"/>
    <x v="2"/>
    <x v="0"/>
    <x v="14"/>
    <s v="SAUDE CAIXA"/>
    <n v="650"/>
    <s v="desconto emfolha"/>
    <s v="em dia"/>
  </r>
  <r>
    <d v="2024-10-05T00:00:00"/>
    <x v="2"/>
    <x v="0"/>
    <x v="14"/>
    <s v="SAUDE participação"/>
    <n v="183.3"/>
    <s v="desconto emfolha"/>
    <s v="em dia"/>
  </r>
  <r>
    <d v="2024-10-06T00:00:00"/>
    <x v="2"/>
    <x v="0"/>
    <x v="8"/>
    <s v="FUNCEF"/>
    <n v="1123.2"/>
    <s v="desconto emfolha"/>
    <s v="em dia"/>
  </r>
  <r>
    <d v="2024-10-07T00:00:00"/>
    <x v="2"/>
    <x v="0"/>
    <x v="17"/>
    <s v="estacionamento"/>
    <n v="160"/>
    <s v="pix"/>
    <s v="em dia"/>
  </r>
  <r>
    <d v="2024-10-08T00:00:00"/>
    <x v="2"/>
    <x v="0"/>
    <x v="6"/>
    <s v="Diarista"/>
    <n v="400"/>
    <s v="pix"/>
    <s v="em dia"/>
  </r>
  <r>
    <d v="2024-10-09T00:00:00"/>
    <x v="2"/>
    <x v="0"/>
    <x v="7"/>
    <s v="gasolina"/>
    <n v="60"/>
    <s v="pix"/>
    <s v="em dia"/>
  </r>
  <r>
    <d v="2024-10-10T00:00:00"/>
    <x v="2"/>
    <x v="0"/>
    <x v="0"/>
    <s v="IR"/>
    <n v="1139.68"/>
    <s v="desconto emfolha"/>
    <s v="em dia"/>
  </r>
  <r>
    <d v="2024-10-11T00:00:00"/>
    <x v="2"/>
    <x v="0"/>
    <x v="8"/>
    <s v="FUNCEF"/>
    <n v="1179.08"/>
    <s v="desconto emfolha"/>
    <s v="em dia"/>
  </r>
  <r>
    <d v="2024-10-20T00:00:00"/>
    <x v="2"/>
    <x v="1"/>
    <x v="11"/>
    <s v="salario"/>
    <n v="6000"/>
    <s v="crédito conta"/>
    <s v="em dia"/>
  </r>
  <r>
    <d v="2024-11-20T00:00:00"/>
    <x v="1"/>
    <x v="1"/>
    <x v="12"/>
    <s v="aluguel"/>
    <n v="2600"/>
    <s v="crédito conta"/>
    <s v="em dia"/>
  </r>
  <r>
    <d v="2024-10-12T00:00:00"/>
    <x v="2"/>
    <x v="0"/>
    <x v="8"/>
    <s v="FUNCEF"/>
    <n v="189.76"/>
    <s v="desconto emfolha"/>
    <s v="em dia"/>
  </r>
  <r>
    <d v="2024-10-13T00:00:00"/>
    <x v="2"/>
    <x v="0"/>
    <x v="18"/>
    <s v="CARTÃO NUBANK"/>
    <n v="370"/>
    <s v="débito automatico"/>
    <s v="em dia"/>
  </r>
  <r>
    <d v="2024-10-14T00:00:00"/>
    <x v="2"/>
    <x v="0"/>
    <x v="18"/>
    <s v="CARTÃO CAIXA 1"/>
    <n v="828.58"/>
    <s v="débito automatico"/>
    <s v="em dia"/>
  </r>
  <r>
    <d v="2024-10-15T00:00:00"/>
    <x v="2"/>
    <x v="0"/>
    <x v="18"/>
    <s v="CARTAO CAIXA II"/>
    <m/>
    <s v="débito automatico"/>
    <s v="em 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E7A56A-043D-4D16-80B9-C7328DC8E877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E19:F22" firstHeaderRow="1" firstDataRow="1" firstDataCol="1" rowPageCount="1" colPageCount="1"/>
  <pivotFields count="8">
    <pivotField numFmtId="14" showAll="0"/>
    <pivotField numFmtId="1" showAll="0">
      <items count="4">
        <item h="1" x="2"/>
        <item h="1"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20">
        <item x="3"/>
        <item x="12"/>
        <item x="7"/>
        <item x="10"/>
        <item x="9"/>
        <item x="6"/>
        <item x="5"/>
        <item x="0"/>
        <item x="4"/>
        <item x="8"/>
        <item x="11"/>
        <item x="2"/>
        <item x="1"/>
        <item x="13"/>
        <item x="14"/>
        <item x="15"/>
        <item x="16"/>
        <item x="17"/>
        <item x="18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1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23D1BA-BEFE-40FB-BBDA-8F30E41F7004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C3:D15" firstHeaderRow="1" firstDataRow="1" firstDataCol="1" rowPageCount="1" colPageCount="1"/>
  <pivotFields count="8">
    <pivotField numFmtId="14" showAll="0"/>
    <pivotField numFmtId="1" showAll="0">
      <items count="4">
        <item h="1" x="2"/>
        <item h="1"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20">
        <item x="12"/>
        <item x="7"/>
        <item x="10"/>
        <item x="9"/>
        <item x="6"/>
        <item x="5"/>
        <item x="0"/>
        <item x="4"/>
        <item x="8"/>
        <item x="11"/>
        <item x="2"/>
        <item x="1"/>
        <item x="3"/>
        <item x="13"/>
        <item x="14"/>
        <item x="15"/>
        <item x="16"/>
        <item x="17"/>
        <item x="18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6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196EEE8-339F-4FA2-A36C-CB83EC90916A}" sourceName="Mês">
  <pivotTables>
    <pivotTable tabId="2" name="Tabela dinâmica2"/>
    <pivotTable tabId="2" name="Tabela dinâmica3"/>
  </pivotTables>
  <data>
    <tabular pivotCacheId="699979571">
      <items count="3">
        <i x="2"/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3A06B5FE-65B0-4594-827D-E9E975FE5442}" cache="SegmentaçãodeDados_Mês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0A43DB5E-2518-45D1-8F45-C249468368A8}" cache="SegmentaçãodeDados_Mês" caption="Mês" style="my_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85DE65-9ED3-4DC6-A4C1-184AEB0C6AA1}" name="tbl_operations" displayName="tbl_operations" ref="A1:H54" totalsRowShown="0" headerRowDxfId="16" headerRowBorderDxfId="15" tableBorderDxfId="14" totalsRowBorderDxfId="13">
  <autoFilter ref="A1:H54" xr:uid="{4B85DE65-9ED3-4DC6-A4C1-184AEB0C6AA1}"/>
  <tableColumns count="8">
    <tableColumn id="1" xr3:uid="{A6E98D23-4DBA-4A8D-9B14-DFE481F0DD2E}" name="Data" dataDxfId="12"/>
    <tableColumn id="8" xr3:uid="{2F070DDD-E157-4BCB-8401-8F8D8C442288}" name="Mês" dataDxfId="11">
      <calculatedColumnFormula>MONTH(tbl_operations[[#This Row],[Data]])</calculatedColumnFormula>
    </tableColumn>
    <tableColumn id="2" xr3:uid="{2955E57A-F384-4A6E-A5BB-42454E2DDC39}" name="Tipo" dataDxfId="10"/>
    <tableColumn id="3" xr3:uid="{9A1F3FA0-4752-4E35-8D74-4A40C1263888}" name="categoria" dataDxfId="9"/>
    <tableColumn id="4" xr3:uid="{DF449961-5ED0-4051-BBA5-34183D51CC02}" name="Descrição" dataDxfId="8"/>
    <tableColumn id="5" xr3:uid="{BC58436E-81BD-43A2-8B4E-FAFCAA3CEDB2}" name="Valor" dataDxfId="7" dataCellStyle="Moeda"/>
    <tableColumn id="6" xr3:uid="{CC6FA4B3-0FD8-4158-91CD-4F452D28F3B8}" name="Operação" dataDxfId="6"/>
    <tableColumn id="7" xr3:uid="{0540E39E-5E12-415E-882A-48BA61DEC5AC}" name="Status" dataDxfId="5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FFF261-91BF-43ED-B450-EE3EF3C2FCDD}" name="Tabela1" displayName="Tabela1" ref="C8:D21" totalsRowShown="0" headerRowDxfId="4" totalsRowDxfId="3">
  <autoFilter ref="C8:D21" xr:uid="{5DFFF261-91BF-43ED-B450-EE3EF3C2FCDD}"/>
  <tableColumns count="2">
    <tableColumn id="1" xr3:uid="{D848809C-A630-4654-B103-56BDF6550CF2}" name="Data de Lançamento" dataDxfId="2" totalsRowDxfId="1"/>
    <tableColumn id="2" xr3:uid="{3BC58067-FB29-44B1-A14C-2ADC4BA997EF}" name="Depósito Reservado" totalsRowDxfId="0" dataCellStyle="Moeda" totalsRow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5964-3945-4612-A5CC-7B8118A0C3A8}">
  <sheetPr>
    <tabColor theme="4" tint="-0.249977111117893"/>
  </sheetPr>
  <dimension ref="A1:H73"/>
  <sheetViews>
    <sheetView workbookViewId="0"/>
  </sheetViews>
  <sheetFormatPr defaultRowHeight="15" x14ac:dyDescent="0.25"/>
  <cols>
    <col min="1" max="1" width="10.7109375" bestFit="1" customWidth="1"/>
    <col min="2" max="2" width="10.7109375" style="46" customWidth="1"/>
    <col min="3" max="3" width="18.7109375" bestFit="1" customWidth="1"/>
    <col min="4" max="4" width="11.28515625" customWidth="1"/>
    <col min="5" max="5" width="18.28515625" bestFit="1" customWidth="1"/>
    <col min="6" max="6" width="12.5703125" bestFit="1" customWidth="1"/>
    <col min="7" max="7" width="14" bestFit="1" customWidth="1"/>
    <col min="8" max="8" width="9.140625" customWidth="1"/>
  </cols>
  <sheetData>
    <row r="1" spans="1:8" x14ac:dyDescent="0.25">
      <c r="A1" s="1" t="s">
        <v>0</v>
      </c>
      <c r="B1" s="40" t="s">
        <v>56</v>
      </c>
      <c r="C1" s="2" t="s">
        <v>1</v>
      </c>
      <c r="D1" s="2" t="s">
        <v>4</v>
      </c>
      <c r="E1" s="2" t="s">
        <v>2</v>
      </c>
      <c r="F1" s="2" t="s">
        <v>3</v>
      </c>
      <c r="G1" s="2" t="s">
        <v>5</v>
      </c>
      <c r="H1" s="3" t="s">
        <v>6</v>
      </c>
    </row>
    <row r="2" spans="1:8" x14ac:dyDescent="0.25">
      <c r="A2" s="34">
        <v>45627</v>
      </c>
      <c r="B2" s="41">
        <f>MONTH(tbl_operations[[#This Row],[Data]])</f>
        <v>12</v>
      </c>
      <c r="C2" s="4" t="s">
        <v>33</v>
      </c>
      <c r="D2" s="4" t="s">
        <v>21</v>
      </c>
      <c r="E2" s="4" t="s">
        <v>7</v>
      </c>
      <c r="F2" s="5">
        <v>876.95</v>
      </c>
      <c r="G2" s="11" t="s">
        <v>38</v>
      </c>
      <c r="H2" s="4" t="s">
        <v>47</v>
      </c>
    </row>
    <row r="3" spans="1:8" x14ac:dyDescent="0.25">
      <c r="A3" s="34">
        <v>45628</v>
      </c>
      <c r="B3" s="41">
        <f>MONTH(tbl_operations[[#This Row],[Data]])</f>
        <v>12</v>
      </c>
      <c r="C3" s="4" t="s">
        <v>33</v>
      </c>
      <c r="D3" s="4" t="s">
        <v>22</v>
      </c>
      <c r="E3" s="4" t="s">
        <v>8</v>
      </c>
      <c r="F3" s="5">
        <v>45</v>
      </c>
      <c r="G3" s="11" t="s">
        <v>38</v>
      </c>
      <c r="H3" s="4" t="s">
        <v>47</v>
      </c>
    </row>
    <row r="4" spans="1:8" x14ac:dyDescent="0.25">
      <c r="A4" s="34">
        <v>45629</v>
      </c>
      <c r="B4" s="41">
        <f>MONTH(tbl_operations[[#This Row],[Data]])</f>
        <v>12</v>
      </c>
      <c r="C4" s="4" t="s">
        <v>33</v>
      </c>
      <c r="D4" s="4" t="s">
        <v>23</v>
      </c>
      <c r="E4" s="4" t="s">
        <v>9</v>
      </c>
      <c r="F4" s="5">
        <v>650</v>
      </c>
      <c r="G4" s="11" t="s">
        <v>38</v>
      </c>
      <c r="H4" s="4" t="s">
        <v>47</v>
      </c>
    </row>
    <row r="5" spans="1:8" x14ac:dyDescent="0.25">
      <c r="A5" s="34">
        <v>45631</v>
      </c>
      <c r="B5" s="41">
        <f>MONTH(tbl_operations[[#This Row],[Data]])</f>
        <v>12</v>
      </c>
      <c r="C5" s="4" t="s">
        <v>33</v>
      </c>
      <c r="D5" s="4" t="s">
        <v>44</v>
      </c>
      <c r="E5" s="4" t="s">
        <v>45</v>
      </c>
      <c r="F5" s="5">
        <v>500</v>
      </c>
      <c r="G5" s="11" t="s">
        <v>39</v>
      </c>
      <c r="H5" s="4" t="s">
        <v>47</v>
      </c>
    </row>
    <row r="6" spans="1:8" x14ac:dyDescent="0.25">
      <c r="A6" s="34">
        <v>45636</v>
      </c>
      <c r="B6" s="41">
        <f>MONTH(tbl_operations[[#This Row],[Data]])</f>
        <v>12</v>
      </c>
      <c r="C6" s="4" t="s">
        <v>33</v>
      </c>
      <c r="D6" s="4" t="s">
        <v>44</v>
      </c>
      <c r="E6" s="4" t="s">
        <v>46</v>
      </c>
      <c r="F6" s="5">
        <v>600</v>
      </c>
      <c r="G6" s="11" t="s">
        <v>39</v>
      </c>
      <c r="H6" s="4" t="s">
        <v>47</v>
      </c>
    </row>
    <row r="7" spans="1:8" x14ac:dyDescent="0.25">
      <c r="A7" s="34">
        <v>45641</v>
      </c>
      <c r="B7" s="41">
        <f>MONTH(tbl_operations[[#This Row],[Data]])</f>
        <v>12</v>
      </c>
      <c r="C7" s="4" t="s">
        <v>33</v>
      </c>
      <c r="D7" s="4" t="s">
        <v>44</v>
      </c>
      <c r="E7" s="4" t="s">
        <v>45</v>
      </c>
      <c r="F7" s="5">
        <v>350</v>
      </c>
      <c r="G7" s="11" t="s">
        <v>30</v>
      </c>
      <c r="H7" s="4" t="s">
        <v>47</v>
      </c>
    </row>
    <row r="8" spans="1:8" x14ac:dyDescent="0.25">
      <c r="A8" s="34">
        <v>45656</v>
      </c>
      <c r="B8" s="41">
        <f>MONTH(tbl_operations[[#This Row],[Data]])</f>
        <v>12</v>
      </c>
      <c r="C8" s="4" t="s">
        <v>33</v>
      </c>
      <c r="D8" s="4" t="s">
        <v>44</v>
      </c>
      <c r="E8" s="4" t="s">
        <v>45</v>
      </c>
      <c r="F8" s="5">
        <v>438</v>
      </c>
      <c r="G8" s="11" t="s">
        <v>30</v>
      </c>
      <c r="H8" s="4" t="s">
        <v>47</v>
      </c>
    </row>
    <row r="9" spans="1:8" x14ac:dyDescent="0.25">
      <c r="A9" s="34">
        <v>45630</v>
      </c>
      <c r="B9" s="41">
        <f>MONTH(tbl_operations[[#This Row],[Data]])</f>
        <v>12</v>
      </c>
      <c r="C9" s="4" t="s">
        <v>33</v>
      </c>
      <c r="D9" s="4" t="s">
        <v>23</v>
      </c>
      <c r="E9" s="6" t="s">
        <v>10</v>
      </c>
      <c r="F9" s="5">
        <v>183.3</v>
      </c>
      <c r="G9" s="11" t="s">
        <v>38</v>
      </c>
      <c r="H9" s="4" t="s">
        <v>47</v>
      </c>
    </row>
    <row r="10" spans="1:8" x14ac:dyDescent="0.25">
      <c r="A10" s="34">
        <v>45631</v>
      </c>
      <c r="B10" s="41">
        <f>MONTH(tbl_operations[[#This Row],[Data]])</f>
        <v>12</v>
      </c>
      <c r="C10" s="4" t="s">
        <v>33</v>
      </c>
      <c r="D10" s="4" t="s">
        <v>28</v>
      </c>
      <c r="E10" s="4" t="s">
        <v>11</v>
      </c>
      <c r="F10" s="5">
        <v>1123.2</v>
      </c>
      <c r="G10" s="11" t="s">
        <v>38</v>
      </c>
      <c r="H10" s="4" t="s">
        <v>47</v>
      </c>
    </row>
    <row r="11" spans="1:8" x14ac:dyDescent="0.25">
      <c r="A11" s="34">
        <v>45632</v>
      </c>
      <c r="B11" s="41">
        <f>MONTH(tbl_operations[[#This Row],[Data]])</f>
        <v>12</v>
      </c>
      <c r="C11" s="4" t="s">
        <v>33</v>
      </c>
      <c r="D11" s="4" t="s">
        <v>25</v>
      </c>
      <c r="E11" s="6" t="s">
        <v>12</v>
      </c>
      <c r="F11" s="7">
        <v>160</v>
      </c>
      <c r="G11" s="11" t="s">
        <v>39</v>
      </c>
      <c r="H11" s="4" t="s">
        <v>47</v>
      </c>
    </row>
    <row r="12" spans="1:8" x14ac:dyDescent="0.25">
      <c r="A12" s="34">
        <v>45633</v>
      </c>
      <c r="B12" s="41">
        <f>MONTH(tbl_operations[[#This Row],[Data]])</f>
        <v>12</v>
      </c>
      <c r="C12" s="4" t="s">
        <v>33</v>
      </c>
      <c r="D12" s="4" t="s">
        <v>26</v>
      </c>
      <c r="E12" s="4" t="s">
        <v>13</v>
      </c>
      <c r="F12" s="7">
        <v>400</v>
      </c>
      <c r="G12" s="11" t="s">
        <v>39</v>
      </c>
      <c r="H12" s="4" t="s">
        <v>47</v>
      </c>
    </row>
    <row r="13" spans="1:8" x14ac:dyDescent="0.25">
      <c r="A13" s="34">
        <v>45634</v>
      </c>
      <c r="B13" s="41">
        <f>MONTH(tbl_operations[[#This Row],[Data]])</f>
        <v>12</v>
      </c>
      <c r="C13" s="4" t="s">
        <v>33</v>
      </c>
      <c r="D13" s="4" t="s">
        <v>27</v>
      </c>
      <c r="E13" s="6" t="s">
        <v>14</v>
      </c>
      <c r="F13" s="7">
        <v>60</v>
      </c>
      <c r="G13" s="11" t="s">
        <v>30</v>
      </c>
      <c r="H13" s="4" t="s">
        <v>47</v>
      </c>
    </row>
    <row r="14" spans="1:8" x14ac:dyDescent="0.25">
      <c r="A14" s="34">
        <v>45635</v>
      </c>
      <c r="B14" s="41">
        <f>MONTH(tbl_operations[[#This Row],[Data]])</f>
        <v>12</v>
      </c>
      <c r="C14" s="4" t="s">
        <v>33</v>
      </c>
      <c r="D14" s="4" t="s">
        <v>21</v>
      </c>
      <c r="E14" s="6" t="s">
        <v>15</v>
      </c>
      <c r="F14" s="7">
        <v>1139.68</v>
      </c>
      <c r="G14" s="11" t="s">
        <v>38</v>
      </c>
      <c r="H14" s="4" t="s">
        <v>47</v>
      </c>
    </row>
    <row r="15" spans="1:8" ht="15.75" x14ac:dyDescent="0.25">
      <c r="A15" s="34">
        <v>45636</v>
      </c>
      <c r="B15" s="41">
        <f>MONTH(tbl_operations[[#This Row],[Data]])</f>
        <v>12</v>
      </c>
      <c r="C15" s="4" t="s">
        <v>33</v>
      </c>
      <c r="D15" s="4" t="s">
        <v>24</v>
      </c>
      <c r="E15" s="8" t="s">
        <v>11</v>
      </c>
      <c r="F15" s="7">
        <v>1179.08</v>
      </c>
      <c r="G15" s="11" t="s">
        <v>38</v>
      </c>
      <c r="H15" s="4" t="s">
        <v>47</v>
      </c>
    </row>
    <row r="16" spans="1:8" ht="15.75" x14ac:dyDescent="0.25">
      <c r="A16" s="34">
        <v>45637</v>
      </c>
      <c r="B16" s="41">
        <f>MONTH(tbl_operations[[#This Row],[Data]])</f>
        <v>12</v>
      </c>
      <c r="C16" s="4" t="s">
        <v>33</v>
      </c>
      <c r="D16" s="4" t="s">
        <v>24</v>
      </c>
      <c r="E16" s="8" t="s">
        <v>11</v>
      </c>
      <c r="F16" s="7">
        <v>189.76</v>
      </c>
      <c r="G16" s="11" t="s">
        <v>38</v>
      </c>
      <c r="H16" s="4" t="s">
        <v>47</v>
      </c>
    </row>
    <row r="17" spans="1:8" x14ac:dyDescent="0.25">
      <c r="A17" s="34">
        <v>45638</v>
      </c>
      <c r="B17" s="41">
        <f>MONTH(tbl_operations[[#This Row],[Data]])</f>
        <v>12</v>
      </c>
      <c r="C17" s="4" t="s">
        <v>33</v>
      </c>
      <c r="D17" s="4" t="s">
        <v>29</v>
      </c>
      <c r="E17" s="4" t="s">
        <v>16</v>
      </c>
      <c r="F17" s="7">
        <v>410.73</v>
      </c>
      <c r="G17" s="11" t="s">
        <v>38</v>
      </c>
      <c r="H17" s="4" t="s">
        <v>47</v>
      </c>
    </row>
    <row r="18" spans="1:8" x14ac:dyDescent="0.25">
      <c r="A18" s="34">
        <v>45639</v>
      </c>
      <c r="B18" s="41">
        <f>MONTH(tbl_operations[[#This Row],[Data]])</f>
        <v>12</v>
      </c>
      <c r="C18" s="4" t="s">
        <v>33</v>
      </c>
      <c r="D18" s="4" t="s">
        <v>29</v>
      </c>
      <c r="E18" s="4" t="s">
        <v>17</v>
      </c>
      <c r="F18" s="7">
        <v>322.74</v>
      </c>
      <c r="G18" s="11" t="s">
        <v>38</v>
      </c>
      <c r="H18" s="4" t="s">
        <v>47</v>
      </c>
    </row>
    <row r="19" spans="1:8" x14ac:dyDescent="0.25">
      <c r="A19" s="35">
        <v>45640</v>
      </c>
      <c r="B19" s="42">
        <f>MONTH(tbl_operations[[#This Row],[Data]])</f>
        <v>12</v>
      </c>
      <c r="C19" s="12" t="s">
        <v>33</v>
      </c>
      <c r="D19" s="12" t="s">
        <v>30</v>
      </c>
      <c r="E19" s="13" t="s">
        <v>18</v>
      </c>
      <c r="F19" s="14">
        <v>615.67999999999995</v>
      </c>
      <c r="G19" s="15" t="s">
        <v>40</v>
      </c>
      <c r="H19" s="4" t="s">
        <v>47</v>
      </c>
    </row>
    <row r="20" spans="1:8" x14ac:dyDescent="0.25">
      <c r="A20" s="35">
        <v>45641</v>
      </c>
      <c r="B20" s="42">
        <f>MONTH(tbl_operations[[#This Row],[Data]])</f>
        <v>12</v>
      </c>
      <c r="C20" s="12" t="s">
        <v>33</v>
      </c>
      <c r="D20" s="12" t="s">
        <v>30</v>
      </c>
      <c r="E20" s="13" t="s">
        <v>19</v>
      </c>
      <c r="F20" s="14">
        <v>1170.52</v>
      </c>
      <c r="G20" s="15" t="s">
        <v>40</v>
      </c>
      <c r="H20" s="4" t="s">
        <v>47</v>
      </c>
    </row>
    <row r="21" spans="1:8" x14ac:dyDescent="0.25">
      <c r="A21" s="36">
        <v>45646</v>
      </c>
      <c r="B21" s="43">
        <f>MONTH(tbl_operations[[#This Row],[Data]])</f>
        <v>12</v>
      </c>
      <c r="C21" s="16" t="s">
        <v>34</v>
      </c>
      <c r="D21" s="16" t="s">
        <v>37</v>
      </c>
      <c r="E21" s="37" t="s">
        <v>35</v>
      </c>
      <c r="F21" s="38">
        <v>6000</v>
      </c>
      <c r="G21" s="39" t="s">
        <v>41</v>
      </c>
      <c r="H21" s="4" t="s">
        <v>47</v>
      </c>
    </row>
    <row r="22" spans="1:8" x14ac:dyDescent="0.25">
      <c r="A22" s="36">
        <v>45638</v>
      </c>
      <c r="B22" s="43">
        <f>MONTH(tbl_operations[[#This Row],[Data]])</f>
        <v>12</v>
      </c>
      <c r="C22" s="16" t="s">
        <v>34</v>
      </c>
      <c r="D22" s="16" t="s">
        <v>36</v>
      </c>
      <c r="E22" s="37" t="s">
        <v>36</v>
      </c>
      <c r="F22" s="38">
        <v>2600</v>
      </c>
      <c r="G22" s="39" t="s">
        <v>41</v>
      </c>
      <c r="H22" s="4" t="s">
        <v>47</v>
      </c>
    </row>
    <row r="23" spans="1:8" x14ac:dyDescent="0.25">
      <c r="A23" s="35">
        <v>45642</v>
      </c>
      <c r="B23" s="42">
        <f>MONTH(tbl_operations[[#This Row],[Data]])</f>
        <v>12</v>
      </c>
      <c r="C23" s="12" t="s">
        <v>33</v>
      </c>
      <c r="D23" s="12" t="s">
        <v>30</v>
      </c>
      <c r="E23" s="13" t="s">
        <v>20</v>
      </c>
      <c r="F23" s="14">
        <v>411.78</v>
      </c>
      <c r="G23" s="15" t="s">
        <v>42</v>
      </c>
      <c r="H23" s="4" t="s">
        <v>47</v>
      </c>
    </row>
    <row r="24" spans="1:8" x14ac:dyDescent="0.25">
      <c r="A24" s="34">
        <v>45597</v>
      </c>
      <c r="B24" s="41">
        <f>MONTH(tbl_operations[[#This Row],[Data]])</f>
        <v>11</v>
      </c>
      <c r="C24" s="12" t="s">
        <v>33</v>
      </c>
      <c r="D24" s="4" t="s">
        <v>21</v>
      </c>
      <c r="E24" s="4" t="s">
        <v>48</v>
      </c>
      <c r="F24" s="5">
        <v>748.8</v>
      </c>
      <c r="G24" s="11" t="s">
        <v>54</v>
      </c>
      <c r="H24" s="4" t="s">
        <v>47</v>
      </c>
    </row>
    <row r="25" spans="1:8" x14ac:dyDescent="0.25">
      <c r="A25" s="34">
        <v>45598</v>
      </c>
      <c r="B25" s="41">
        <f>MONTH(tbl_operations[[#This Row],[Data]])</f>
        <v>11</v>
      </c>
      <c r="C25" s="12" t="s">
        <v>33</v>
      </c>
      <c r="D25" s="4" t="s">
        <v>21</v>
      </c>
      <c r="E25" s="4" t="s">
        <v>7</v>
      </c>
      <c r="F25" s="5">
        <v>876.95</v>
      </c>
      <c r="G25" s="11" t="s">
        <v>54</v>
      </c>
      <c r="H25" s="4" t="s">
        <v>47</v>
      </c>
    </row>
    <row r="26" spans="1:8" x14ac:dyDescent="0.25">
      <c r="A26" s="34">
        <v>45599</v>
      </c>
      <c r="B26" s="41">
        <f>MONTH(tbl_operations[[#This Row],[Data]])</f>
        <v>11</v>
      </c>
      <c r="C26" s="12" t="s">
        <v>33</v>
      </c>
      <c r="D26" s="4" t="s">
        <v>49</v>
      </c>
      <c r="E26" s="4" t="s">
        <v>8</v>
      </c>
      <c r="F26" s="5">
        <v>45</v>
      </c>
      <c r="G26" s="11" t="s">
        <v>54</v>
      </c>
      <c r="H26" s="4" t="s">
        <v>47</v>
      </c>
    </row>
    <row r="27" spans="1:8" x14ac:dyDescent="0.25">
      <c r="A27" s="34">
        <v>45600</v>
      </c>
      <c r="B27" s="41">
        <f>MONTH(tbl_operations[[#This Row],[Data]])</f>
        <v>11</v>
      </c>
      <c r="C27" s="12" t="s">
        <v>33</v>
      </c>
      <c r="D27" s="4" t="s">
        <v>50</v>
      </c>
      <c r="E27" s="4" t="s">
        <v>9</v>
      </c>
      <c r="F27" s="5">
        <v>650</v>
      </c>
      <c r="G27" s="11" t="s">
        <v>54</v>
      </c>
      <c r="H27" s="4" t="s">
        <v>47</v>
      </c>
    </row>
    <row r="28" spans="1:8" x14ac:dyDescent="0.25">
      <c r="A28" s="34">
        <v>45601</v>
      </c>
      <c r="B28" s="41">
        <f>MONTH(tbl_operations[[#This Row],[Data]])</f>
        <v>11</v>
      </c>
      <c r="C28" s="12" t="s">
        <v>33</v>
      </c>
      <c r="D28" s="4" t="s">
        <v>50</v>
      </c>
      <c r="E28" s="6" t="s">
        <v>10</v>
      </c>
      <c r="F28" s="5">
        <v>183.3</v>
      </c>
      <c r="G28" s="11" t="s">
        <v>54</v>
      </c>
      <c r="H28" s="4" t="s">
        <v>47</v>
      </c>
    </row>
    <row r="29" spans="1:8" x14ac:dyDescent="0.25">
      <c r="A29" s="34">
        <v>45602</v>
      </c>
      <c r="B29" s="41">
        <f>MONTH(tbl_operations[[#This Row],[Data]])</f>
        <v>11</v>
      </c>
      <c r="C29" s="12" t="s">
        <v>33</v>
      </c>
      <c r="D29" s="4" t="s">
        <v>51</v>
      </c>
      <c r="E29" s="4" t="s">
        <v>11</v>
      </c>
      <c r="F29" s="5">
        <v>1123.2</v>
      </c>
      <c r="G29" s="11" t="s">
        <v>54</v>
      </c>
      <c r="H29" s="4" t="s">
        <v>47</v>
      </c>
    </row>
    <row r="30" spans="1:8" x14ac:dyDescent="0.25">
      <c r="A30" s="34">
        <v>45603</v>
      </c>
      <c r="B30" s="41">
        <f>MONTH(tbl_operations[[#This Row],[Data]])</f>
        <v>11</v>
      </c>
      <c r="C30" s="12" t="s">
        <v>33</v>
      </c>
      <c r="D30" s="4" t="s">
        <v>12</v>
      </c>
      <c r="E30" s="6" t="s">
        <v>12</v>
      </c>
      <c r="F30" s="7">
        <v>160</v>
      </c>
      <c r="G30" s="11" t="s">
        <v>39</v>
      </c>
      <c r="H30" s="4" t="s">
        <v>47</v>
      </c>
    </row>
    <row r="31" spans="1:8" x14ac:dyDescent="0.25">
      <c r="A31" s="34">
        <v>45604</v>
      </c>
      <c r="B31" s="41">
        <f>MONTH(tbl_operations[[#This Row],[Data]])</f>
        <v>11</v>
      </c>
      <c r="C31" s="12" t="s">
        <v>33</v>
      </c>
      <c r="D31" s="4" t="s">
        <v>26</v>
      </c>
      <c r="E31" s="4" t="s">
        <v>13</v>
      </c>
      <c r="F31" s="7">
        <v>400</v>
      </c>
      <c r="G31" s="11" t="s">
        <v>39</v>
      </c>
      <c r="H31" s="4" t="s">
        <v>47</v>
      </c>
    </row>
    <row r="32" spans="1:8" x14ac:dyDescent="0.25">
      <c r="A32" s="34">
        <v>45605</v>
      </c>
      <c r="B32" s="41">
        <f>MONTH(tbl_operations[[#This Row],[Data]])</f>
        <v>11</v>
      </c>
      <c r="C32" s="12" t="s">
        <v>33</v>
      </c>
      <c r="D32" s="4" t="s">
        <v>27</v>
      </c>
      <c r="E32" s="6" t="s">
        <v>14</v>
      </c>
      <c r="F32" s="7">
        <v>60</v>
      </c>
      <c r="G32" s="11" t="s">
        <v>39</v>
      </c>
      <c r="H32" s="4" t="s">
        <v>47</v>
      </c>
    </row>
    <row r="33" spans="1:8" x14ac:dyDescent="0.25">
      <c r="A33" s="34">
        <v>45606</v>
      </c>
      <c r="B33" s="41">
        <f>MONTH(tbl_operations[[#This Row],[Data]])</f>
        <v>11</v>
      </c>
      <c r="C33" s="12" t="s">
        <v>33</v>
      </c>
      <c r="D33" s="4" t="s">
        <v>21</v>
      </c>
      <c r="E33" s="6" t="s">
        <v>15</v>
      </c>
      <c r="F33" s="7">
        <v>1139.68</v>
      </c>
      <c r="G33" s="11" t="s">
        <v>54</v>
      </c>
      <c r="H33" s="4" t="s">
        <v>47</v>
      </c>
    </row>
    <row r="34" spans="1:8" ht="15.75" x14ac:dyDescent="0.25">
      <c r="A34" s="34">
        <v>45607</v>
      </c>
      <c r="B34" s="41">
        <f>MONTH(tbl_operations[[#This Row],[Data]])</f>
        <v>11</v>
      </c>
      <c r="C34" s="12" t="s">
        <v>33</v>
      </c>
      <c r="D34" s="4" t="s">
        <v>24</v>
      </c>
      <c r="E34" s="8" t="s">
        <v>11</v>
      </c>
      <c r="F34" s="7">
        <v>1179.08</v>
      </c>
      <c r="G34" s="11" t="s">
        <v>54</v>
      </c>
      <c r="H34" s="4" t="s">
        <v>47</v>
      </c>
    </row>
    <row r="35" spans="1:8" ht="15.75" x14ac:dyDescent="0.25">
      <c r="A35" s="34">
        <v>45608</v>
      </c>
      <c r="B35" s="41">
        <f>MONTH(tbl_operations[[#This Row],[Data]])</f>
        <v>11</v>
      </c>
      <c r="C35" s="12" t="s">
        <v>33</v>
      </c>
      <c r="D35" s="4" t="s">
        <v>24</v>
      </c>
      <c r="E35" s="8" t="s">
        <v>11</v>
      </c>
      <c r="F35" s="7">
        <v>189.76</v>
      </c>
      <c r="G35" s="11" t="s">
        <v>54</v>
      </c>
      <c r="H35" s="4" t="s">
        <v>47</v>
      </c>
    </row>
    <row r="36" spans="1:8" x14ac:dyDescent="0.25">
      <c r="A36" s="36">
        <v>45616</v>
      </c>
      <c r="B36" s="43">
        <f>MONTH(tbl_operations[[#This Row],[Data]])</f>
        <v>11</v>
      </c>
      <c r="C36" s="16" t="s">
        <v>34</v>
      </c>
      <c r="D36" s="16" t="s">
        <v>37</v>
      </c>
      <c r="E36" s="37" t="s">
        <v>35</v>
      </c>
      <c r="F36" s="38">
        <v>6000</v>
      </c>
      <c r="G36" s="39" t="s">
        <v>41</v>
      </c>
      <c r="H36" s="4" t="s">
        <v>47</v>
      </c>
    </row>
    <row r="37" spans="1:8" x14ac:dyDescent="0.25">
      <c r="A37" s="36">
        <v>45616</v>
      </c>
      <c r="B37" s="43">
        <f>MONTH(tbl_operations[[#This Row],[Data]])</f>
        <v>11</v>
      </c>
      <c r="C37" s="16" t="s">
        <v>34</v>
      </c>
      <c r="D37" s="16" t="s">
        <v>36</v>
      </c>
      <c r="E37" s="37" t="s">
        <v>36</v>
      </c>
      <c r="F37" s="38">
        <v>2600</v>
      </c>
      <c r="G37" s="39" t="s">
        <v>41</v>
      </c>
      <c r="H37" s="4" t="s">
        <v>47</v>
      </c>
    </row>
    <row r="38" spans="1:8" x14ac:dyDescent="0.25">
      <c r="A38" s="34">
        <v>45566</v>
      </c>
      <c r="B38" s="41">
        <f>MONTH(tbl_operations[[#This Row],[Data]])</f>
        <v>10</v>
      </c>
      <c r="C38" s="12" t="s">
        <v>33</v>
      </c>
      <c r="D38" s="4" t="s">
        <v>21</v>
      </c>
      <c r="E38" s="4" t="s">
        <v>48</v>
      </c>
      <c r="F38" s="5">
        <v>748.8</v>
      </c>
      <c r="G38" s="4" t="s">
        <v>54</v>
      </c>
      <c r="H38" s="4" t="s">
        <v>47</v>
      </c>
    </row>
    <row r="39" spans="1:8" x14ac:dyDescent="0.25">
      <c r="A39" s="34">
        <v>45567</v>
      </c>
      <c r="B39" s="41">
        <f>MONTH(tbl_operations[[#This Row],[Data]])</f>
        <v>10</v>
      </c>
      <c r="C39" s="12" t="s">
        <v>33</v>
      </c>
      <c r="D39" s="4" t="s">
        <v>21</v>
      </c>
      <c r="E39" s="4" t="s">
        <v>7</v>
      </c>
      <c r="F39" s="5">
        <v>876.95</v>
      </c>
      <c r="G39" s="4" t="s">
        <v>54</v>
      </c>
      <c r="H39" s="4" t="s">
        <v>47</v>
      </c>
    </row>
    <row r="40" spans="1:8" x14ac:dyDescent="0.25">
      <c r="A40" s="34">
        <v>45568</v>
      </c>
      <c r="B40" s="41">
        <f>MONTH(tbl_operations[[#This Row],[Data]])</f>
        <v>10</v>
      </c>
      <c r="C40" s="12" t="s">
        <v>33</v>
      </c>
      <c r="D40" s="4" t="s">
        <v>22</v>
      </c>
      <c r="E40" s="4" t="s">
        <v>8</v>
      </c>
      <c r="F40" s="5">
        <v>45</v>
      </c>
      <c r="G40" s="4" t="s">
        <v>54</v>
      </c>
      <c r="H40" s="4" t="s">
        <v>47</v>
      </c>
    </row>
    <row r="41" spans="1:8" x14ac:dyDescent="0.25">
      <c r="A41" s="34">
        <v>45569</v>
      </c>
      <c r="B41" s="41">
        <f>MONTH(tbl_operations[[#This Row],[Data]])</f>
        <v>10</v>
      </c>
      <c r="C41" s="12" t="s">
        <v>33</v>
      </c>
      <c r="D41" s="4" t="s">
        <v>50</v>
      </c>
      <c r="E41" s="4" t="s">
        <v>9</v>
      </c>
      <c r="F41" s="5">
        <v>650</v>
      </c>
      <c r="G41" s="4" t="s">
        <v>54</v>
      </c>
      <c r="H41" s="4" t="s">
        <v>47</v>
      </c>
    </row>
    <row r="42" spans="1:8" x14ac:dyDescent="0.25">
      <c r="A42" s="34">
        <v>45570</v>
      </c>
      <c r="B42" s="41">
        <f>MONTH(tbl_operations[[#This Row],[Data]])</f>
        <v>10</v>
      </c>
      <c r="C42" s="12" t="s">
        <v>33</v>
      </c>
      <c r="D42" s="4" t="s">
        <v>50</v>
      </c>
      <c r="E42" s="6" t="s">
        <v>10</v>
      </c>
      <c r="F42" s="5">
        <v>183.3</v>
      </c>
      <c r="G42" s="4" t="s">
        <v>54</v>
      </c>
      <c r="H42" s="4" t="s">
        <v>47</v>
      </c>
    </row>
    <row r="43" spans="1:8" x14ac:dyDescent="0.25">
      <c r="A43" s="34">
        <v>45571</v>
      </c>
      <c r="B43" s="41">
        <f>MONTH(tbl_operations[[#This Row],[Data]])</f>
        <v>10</v>
      </c>
      <c r="C43" s="12" t="s">
        <v>33</v>
      </c>
      <c r="D43" s="4" t="s">
        <v>24</v>
      </c>
      <c r="E43" s="4" t="s">
        <v>11</v>
      </c>
      <c r="F43" s="5">
        <v>1123.2</v>
      </c>
      <c r="G43" s="4" t="s">
        <v>54</v>
      </c>
      <c r="H43" s="4" t="s">
        <v>47</v>
      </c>
    </row>
    <row r="44" spans="1:8" x14ac:dyDescent="0.25">
      <c r="A44" s="34">
        <v>45572</v>
      </c>
      <c r="B44" s="41">
        <f>MONTH(tbl_operations[[#This Row],[Data]])</f>
        <v>10</v>
      </c>
      <c r="C44" s="12" t="s">
        <v>33</v>
      </c>
      <c r="D44" s="4" t="s">
        <v>52</v>
      </c>
      <c r="E44" s="6" t="s">
        <v>12</v>
      </c>
      <c r="F44" s="7">
        <v>160</v>
      </c>
      <c r="G44" s="4" t="s">
        <v>39</v>
      </c>
      <c r="H44" s="4" t="s">
        <v>47</v>
      </c>
    </row>
    <row r="45" spans="1:8" x14ac:dyDescent="0.25">
      <c r="A45" s="34">
        <v>45573</v>
      </c>
      <c r="B45" s="41">
        <f>MONTH(tbl_operations[[#This Row],[Data]])</f>
        <v>10</v>
      </c>
      <c r="C45" s="12" t="s">
        <v>33</v>
      </c>
      <c r="D45" s="4" t="s">
        <v>26</v>
      </c>
      <c r="E45" s="4" t="s">
        <v>13</v>
      </c>
      <c r="F45" s="7">
        <v>400</v>
      </c>
      <c r="G45" s="4" t="s">
        <v>39</v>
      </c>
      <c r="H45" s="4" t="s">
        <v>47</v>
      </c>
    </row>
    <row r="46" spans="1:8" x14ac:dyDescent="0.25">
      <c r="A46" s="34">
        <v>45574</v>
      </c>
      <c r="B46" s="41">
        <f>MONTH(tbl_operations[[#This Row],[Data]])</f>
        <v>10</v>
      </c>
      <c r="C46" s="12" t="s">
        <v>33</v>
      </c>
      <c r="D46" s="4" t="s">
        <v>27</v>
      </c>
      <c r="E46" s="6" t="s">
        <v>14</v>
      </c>
      <c r="F46" s="7">
        <v>60</v>
      </c>
      <c r="G46" s="4" t="s">
        <v>39</v>
      </c>
      <c r="H46" s="4" t="s">
        <v>47</v>
      </c>
    </row>
    <row r="47" spans="1:8" x14ac:dyDescent="0.25">
      <c r="A47" s="34">
        <v>45575</v>
      </c>
      <c r="B47" s="41">
        <f>MONTH(tbl_operations[[#This Row],[Data]])</f>
        <v>10</v>
      </c>
      <c r="C47" s="12" t="s">
        <v>33</v>
      </c>
      <c r="D47" s="4" t="s">
        <v>21</v>
      </c>
      <c r="E47" s="6" t="s">
        <v>15</v>
      </c>
      <c r="F47" s="7">
        <v>1139.68</v>
      </c>
      <c r="G47" s="4" t="s">
        <v>54</v>
      </c>
      <c r="H47" s="4" t="s">
        <v>47</v>
      </c>
    </row>
    <row r="48" spans="1:8" ht="15.75" x14ac:dyDescent="0.25">
      <c r="A48" s="34">
        <v>45576</v>
      </c>
      <c r="B48" s="41">
        <f>MONTH(tbl_operations[[#This Row],[Data]])</f>
        <v>10</v>
      </c>
      <c r="C48" s="12" t="s">
        <v>33</v>
      </c>
      <c r="D48" s="4" t="s">
        <v>24</v>
      </c>
      <c r="E48" s="8" t="s">
        <v>11</v>
      </c>
      <c r="F48" s="7">
        <v>1179.08</v>
      </c>
      <c r="G48" s="4" t="s">
        <v>54</v>
      </c>
      <c r="H48" s="4" t="s">
        <v>47</v>
      </c>
    </row>
    <row r="49" spans="1:8" x14ac:dyDescent="0.25">
      <c r="A49" s="36">
        <v>45585</v>
      </c>
      <c r="B49" s="43">
        <f>MONTH(tbl_operations[[#This Row],[Data]])</f>
        <v>10</v>
      </c>
      <c r="C49" s="16" t="s">
        <v>34</v>
      </c>
      <c r="D49" s="16" t="s">
        <v>37</v>
      </c>
      <c r="E49" s="37" t="s">
        <v>35</v>
      </c>
      <c r="F49" s="38">
        <v>6000</v>
      </c>
      <c r="G49" s="39" t="s">
        <v>41</v>
      </c>
      <c r="H49" s="4" t="s">
        <v>47</v>
      </c>
    </row>
    <row r="50" spans="1:8" x14ac:dyDescent="0.25">
      <c r="A50" s="36">
        <v>45616</v>
      </c>
      <c r="B50" s="43">
        <f>MONTH(tbl_operations[[#This Row],[Data]])</f>
        <v>11</v>
      </c>
      <c r="C50" s="16" t="s">
        <v>34</v>
      </c>
      <c r="D50" s="16" t="s">
        <v>36</v>
      </c>
      <c r="E50" s="37" t="s">
        <v>36</v>
      </c>
      <c r="F50" s="38">
        <v>2600</v>
      </c>
      <c r="G50" s="39" t="s">
        <v>41</v>
      </c>
      <c r="H50" s="4" t="s">
        <v>47</v>
      </c>
    </row>
    <row r="51" spans="1:8" ht="15.75" x14ac:dyDescent="0.25">
      <c r="A51" s="34">
        <v>45577</v>
      </c>
      <c r="B51" s="41">
        <f>MONTH(tbl_operations[[#This Row],[Data]])</f>
        <v>10</v>
      </c>
      <c r="C51" s="12" t="s">
        <v>33</v>
      </c>
      <c r="D51" s="4" t="s">
        <v>24</v>
      </c>
      <c r="E51" s="8" t="s">
        <v>11</v>
      </c>
      <c r="F51" s="7">
        <v>189.76</v>
      </c>
      <c r="G51" s="4" t="s">
        <v>54</v>
      </c>
      <c r="H51" s="4" t="s">
        <v>47</v>
      </c>
    </row>
    <row r="52" spans="1:8" x14ac:dyDescent="0.25">
      <c r="A52" s="34">
        <v>45578</v>
      </c>
      <c r="B52" s="41">
        <f>MONTH(tbl_operations[[#This Row],[Data]])</f>
        <v>10</v>
      </c>
      <c r="C52" s="12" t="s">
        <v>33</v>
      </c>
      <c r="D52" s="4" t="s">
        <v>53</v>
      </c>
      <c r="E52" s="23" t="s">
        <v>18</v>
      </c>
      <c r="F52" s="24">
        <v>370</v>
      </c>
      <c r="G52" s="4" t="s">
        <v>55</v>
      </c>
      <c r="H52" s="4" t="s">
        <v>47</v>
      </c>
    </row>
    <row r="53" spans="1:8" x14ac:dyDescent="0.25">
      <c r="A53" s="34">
        <v>45579</v>
      </c>
      <c r="B53" s="41">
        <f>MONTH(tbl_operations[[#This Row],[Data]])</f>
        <v>10</v>
      </c>
      <c r="C53" s="12" t="s">
        <v>33</v>
      </c>
      <c r="D53" s="4" t="s">
        <v>53</v>
      </c>
      <c r="E53" s="23" t="s">
        <v>19</v>
      </c>
      <c r="F53" s="24">
        <v>828.58</v>
      </c>
      <c r="G53" s="4" t="s">
        <v>55</v>
      </c>
      <c r="H53" s="4" t="s">
        <v>47</v>
      </c>
    </row>
    <row r="54" spans="1:8" x14ac:dyDescent="0.25">
      <c r="A54" s="34">
        <v>45580</v>
      </c>
      <c r="B54" s="41">
        <f>MONTH(tbl_operations[[#This Row],[Data]])</f>
        <v>10</v>
      </c>
      <c r="C54" s="12" t="s">
        <v>33</v>
      </c>
      <c r="D54" s="4" t="s">
        <v>53</v>
      </c>
      <c r="E54" s="23" t="s">
        <v>20</v>
      </c>
      <c r="F54" s="24"/>
      <c r="G54" s="4" t="s">
        <v>55</v>
      </c>
      <c r="H54" s="4" t="s">
        <v>47</v>
      </c>
    </row>
    <row r="55" spans="1:8" x14ac:dyDescent="0.25">
      <c r="A55" s="25"/>
      <c r="B55" s="44"/>
      <c r="C55" s="26"/>
      <c r="D55" s="26"/>
      <c r="E55" s="27"/>
      <c r="F55" s="28"/>
      <c r="G55" s="29"/>
      <c r="H55" s="30"/>
    </row>
    <row r="56" spans="1:8" x14ac:dyDescent="0.25">
      <c r="A56" s="25"/>
      <c r="B56" s="44"/>
      <c r="C56" s="26"/>
      <c r="D56" s="26"/>
      <c r="E56" s="27"/>
      <c r="F56" s="28"/>
      <c r="G56" s="29"/>
      <c r="H56" s="30"/>
    </row>
    <row r="57" spans="1:8" x14ac:dyDescent="0.25">
      <c r="A57" s="30"/>
      <c r="B57" s="45"/>
      <c r="C57" s="30"/>
      <c r="D57" s="30"/>
      <c r="E57" s="20"/>
      <c r="F57" s="30"/>
      <c r="G57" s="30"/>
      <c r="H57" s="30"/>
    </row>
    <row r="58" spans="1:8" x14ac:dyDescent="0.25">
      <c r="A58" s="30"/>
      <c r="B58" s="45"/>
      <c r="C58" s="30"/>
      <c r="D58" s="30"/>
      <c r="E58" s="20"/>
      <c r="F58" s="30"/>
      <c r="G58" s="30"/>
      <c r="H58" s="30"/>
    </row>
    <row r="59" spans="1:8" x14ac:dyDescent="0.25">
      <c r="A59" s="30"/>
      <c r="B59" s="45"/>
      <c r="C59" s="30"/>
      <c r="D59" s="30"/>
      <c r="E59" s="20"/>
      <c r="F59" s="30"/>
      <c r="G59" s="30"/>
      <c r="H59" s="30"/>
    </row>
    <row r="60" spans="1:8" x14ac:dyDescent="0.25">
      <c r="A60" s="30"/>
      <c r="B60" s="45"/>
      <c r="C60" s="30"/>
      <c r="D60" s="30"/>
      <c r="E60" s="20"/>
      <c r="F60" s="30"/>
      <c r="G60" s="30"/>
      <c r="H60" s="30"/>
    </row>
    <row r="61" spans="1:8" x14ac:dyDescent="0.25">
      <c r="A61" s="30"/>
      <c r="B61" s="45"/>
      <c r="C61" s="30"/>
      <c r="D61" s="31"/>
      <c r="E61" s="20"/>
      <c r="F61" s="30"/>
      <c r="G61" s="30"/>
      <c r="H61" s="30"/>
    </row>
    <row r="62" spans="1:8" x14ac:dyDescent="0.25">
      <c r="A62" s="30"/>
      <c r="B62" s="45"/>
      <c r="C62" s="30"/>
      <c r="D62" s="30"/>
      <c r="E62" s="20"/>
      <c r="F62" s="30"/>
      <c r="G62" s="30"/>
      <c r="H62" s="30"/>
    </row>
    <row r="63" spans="1:8" x14ac:dyDescent="0.25">
      <c r="A63" s="30"/>
      <c r="B63" s="45"/>
      <c r="C63" s="30"/>
      <c r="D63" s="31"/>
      <c r="E63" s="21"/>
      <c r="F63" s="30"/>
      <c r="G63" s="30"/>
      <c r="H63" s="30"/>
    </row>
    <row r="64" spans="1:8" x14ac:dyDescent="0.25">
      <c r="A64" s="30"/>
      <c r="B64" s="45"/>
      <c r="C64" s="30"/>
      <c r="D64" s="30"/>
      <c r="E64" s="21"/>
      <c r="F64" s="30"/>
      <c r="G64" s="30"/>
      <c r="H64" s="30"/>
    </row>
    <row r="65" spans="1:8" x14ac:dyDescent="0.25">
      <c r="A65" s="30"/>
      <c r="B65" s="45"/>
      <c r="C65" s="30"/>
      <c r="D65" s="31"/>
      <c r="E65" s="21"/>
      <c r="F65" s="30"/>
      <c r="G65" s="30"/>
      <c r="H65" s="30"/>
    </row>
    <row r="66" spans="1:8" x14ac:dyDescent="0.25">
      <c r="A66" s="30"/>
      <c r="B66" s="45"/>
      <c r="C66" s="30"/>
      <c r="D66" s="31"/>
      <c r="E66" s="21"/>
      <c r="F66" s="30"/>
      <c r="G66" s="30"/>
      <c r="H66" s="30"/>
    </row>
    <row r="67" spans="1:8" ht="15.75" x14ac:dyDescent="0.25">
      <c r="A67" s="30"/>
      <c r="B67" s="45"/>
      <c r="C67" s="30"/>
      <c r="D67" s="32"/>
      <c r="E67" s="21"/>
      <c r="F67" s="30"/>
      <c r="G67" s="30"/>
      <c r="H67" s="30"/>
    </row>
    <row r="68" spans="1:8" ht="15.75" x14ac:dyDescent="0.25">
      <c r="A68" s="30"/>
      <c r="B68" s="45"/>
      <c r="C68" s="30"/>
      <c r="D68" s="32"/>
      <c r="E68" s="21"/>
      <c r="F68" s="30"/>
      <c r="G68" s="30"/>
      <c r="H68" s="30"/>
    </row>
    <row r="69" spans="1:8" x14ac:dyDescent="0.25">
      <c r="A69" s="30"/>
      <c r="B69" s="45"/>
      <c r="C69" s="30"/>
      <c r="D69" s="33"/>
      <c r="E69" s="22"/>
      <c r="F69" s="30"/>
      <c r="G69" s="30"/>
      <c r="H69" s="30"/>
    </row>
    <row r="70" spans="1:8" x14ac:dyDescent="0.25">
      <c r="A70" s="30"/>
      <c r="B70" s="45"/>
      <c r="C70" s="30"/>
      <c r="D70" s="33"/>
      <c r="E70" s="22"/>
      <c r="F70" s="30"/>
      <c r="G70" s="30"/>
      <c r="H70" s="30"/>
    </row>
    <row r="71" spans="1:8" x14ac:dyDescent="0.25">
      <c r="A71" s="30"/>
      <c r="B71" s="45"/>
      <c r="C71" s="30"/>
      <c r="D71" s="33"/>
      <c r="E71" s="22"/>
      <c r="F71" s="30"/>
      <c r="G71" s="30"/>
      <c r="H71" s="30"/>
    </row>
    <row r="72" spans="1:8" x14ac:dyDescent="0.25">
      <c r="A72" s="30"/>
      <c r="B72" s="45"/>
      <c r="C72" s="30"/>
      <c r="D72" s="30"/>
      <c r="E72" s="30"/>
      <c r="F72" s="30"/>
      <c r="G72" s="30"/>
      <c r="H72" s="30"/>
    </row>
    <row r="73" spans="1:8" x14ac:dyDescent="0.25">
      <c r="A73" s="30"/>
      <c r="B73" s="45"/>
      <c r="C73" s="30"/>
      <c r="D73" s="30"/>
      <c r="E73" s="30"/>
      <c r="F73" s="30"/>
      <c r="G73" s="30"/>
      <c r="H73" s="3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C9603-2875-4995-B854-BF86CD44F3A6}">
  <sheetPr>
    <tabColor theme="8" tint="-0.249977111117893"/>
  </sheetPr>
  <dimension ref="C1:F22"/>
  <sheetViews>
    <sheetView workbookViewId="0">
      <selection activeCell="C9" sqref="C4:C14"/>
    </sheetView>
  </sheetViews>
  <sheetFormatPr defaultRowHeight="15" x14ac:dyDescent="0.25"/>
  <cols>
    <col min="3" max="3" width="18.85546875" bestFit="1" customWidth="1"/>
    <col min="4" max="4" width="13.85546875" bestFit="1" customWidth="1"/>
    <col min="5" max="5" width="18" bestFit="1" customWidth="1"/>
    <col min="6" max="6" width="13.85546875" bestFit="1" customWidth="1"/>
  </cols>
  <sheetData>
    <row r="1" spans="3:4" x14ac:dyDescent="0.25">
      <c r="C1" s="9" t="s">
        <v>1</v>
      </c>
      <c r="D1" t="s">
        <v>33</v>
      </c>
    </row>
    <row r="3" spans="3:4" x14ac:dyDescent="0.25">
      <c r="C3" s="9" t="s">
        <v>31</v>
      </c>
      <c r="D3" t="s">
        <v>43</v>
      </c>
    </row>
    <row r="4" spans="3:4" x14ac:dyDescent="0.25">
      <c r="C4" s="10" t="s">
        <v>27</v>
      </c>
      <c r="D4" s="17">
        <v>60</v>
      </c>
    </row>
    <row r="5" spans="3:4" x14ac:dyDescent="0.25">
      <c r="C5" s="10" t="s">
        <v>30</v>
      </c>
      <c r="D5" s="17">
        <v>2197.9799999999996</v>
      </c>
    </row>
    <row r="6" spans="3:4" x14ac:dyDescent="0.25">
      <c r="C6" s="10" t="s">
        <v>29</v>
      </c>
      <c r="D6" s="17">
        <v>733.47</v>
      </c>
    </row>
    <row r="7" spans="3:4" x14ac:dyDescent="0.25">
      <c r="C7" s="10" t="s">
        <v>26</v>
      </c>
      <c r="D7" s="17">
        <v>400</v>
      </c>
    </row>
    <row r="8" spans="3:4" x14ac:dyDescent="0.25">
      <c r="C8" s="10" t="s">
        <v>25</v>
      </c>
      <c r="D8" s="17">
        <v>160</v>
      </c>
    </row>
    <row r="9" spans="3:4" x14ac:dyDescent="0.25">
      <c r="C9" s="10" t="s">
        <v>21</v>
      </c>
      <c r="D9" s="17">
        <v>2016.63</v>
      </c>
    </row>
    <row r="10" spans="3:4" x14ac:dyDescent="0.25">
      <c r="C10" s="10" t="s">
        <v>28</v>
      </c>
      <c r="D10" s="17">
        <v>1123.2</v>
      </c>
    </row>
    <row r="11" spans="3:4" x14ac:dyDescent="0.25">
      <c r="C11" s="10" t="s">
        <v>24</v>
      </c>
      <c r="D11" s="17">
        <v>1368.84</v>
      </c>
    </row>
    <row r="12" spans="3:4" x14ac:dyDescent="0.25">
      <c r="C12" s="10" t="s">
        <v>23</v>
      </c>
      <c r="D12" s="17">
        <v>833.3</v>
      </c>
    </row>
    <row r="13" spans="3:4" x14ac:dyDescent="0.25">
      <c r="C13" s="10" t="s">
        <v>22</v>
      </c>
      <c r="D13" s="17">
        <v>45</v>
      </c>
    </row>
    <row r="14" spans="3:4" x14ac:dyDescent="0.25">
      <c r="C14" s="10" t="s">
        <v>44</v>
      </c>
      <c r="D14" s="17">
        <v>1888</v>
      </c>
    </row>
    <row r="15" spans="3:4" x14ac:dyDescent="0.25">
      <c r="C15" s="10" t="s">
        <v>32</v>
      </c>
      <c r="D15" s="17">
        <v>10826.42</v>
      </c>
    </row>
    <row r="17" spans="5:6" x14ac:dyDescent="0.25">
      <c r="E17" s="9" t="s">
        <v>1</v>
      </c>
      <c r="F17" t="s">
        <v>34</v>
      </c>
    </row>
    <row r="19" spans="5:6" x14ac:dyDescent="0.25">
      <c r="E19" s="9" t="s">
        <v>31</v>
      </c>
      <c r="F19" t="s">
        <v>43</v>
      </c>
    </row>
    <row r="20" spans="5:6" x14ac:dyDescent="0.25">
      <c r="E20" s="10" t="s">
        <v>36</v>
      </c>
      <c r="F20" s="17">
        <v>2600</v>
      </c>
    </row>
    <row r="21" spans="5:6" x14ac:dyDescent="0.25">
      <c r="E21" s="10" t="s">
        <v>37</v>
      </c>
      <c r="F21" s="17">
        <v>6000</v>
      </c>
    </row>
    <row r="22" spans="5:6" x14ac:dyDescent="0.25">
      <c r="E22" s="10" t="s">
        <v>32</v>
      </c>
      <c r="F22" s="17">
        <v>8600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9D282-4272-4732-B8CA-FD9F58A176C1}">
  <sheetPr>
    <tabColor theme="4" tint="-0.249977111117893"/>
  </sheetPr>
  <dimension ref="C1:D21"/>
  <sheetViews>
    <sheetView workbookViewId="0">
      <selection activeCell="P22" sqref="P22"/>
    </sheetView>
  </sheetViews>
  <sheetFormatPr defaultRowHeight="15" x14ac:dyDescent="0.25"/>
  <cols>
    <col min="3" max="3" width="21" customWidth="1"/>
    <col min="4" max="4" width="20.85546875" customWidth="1"/>
  </cols>
  <sheetData>
    <row r="1" spans="3:4" s="18" customFormat="1" x14ac:dyDescent="0.25"/>
    <row r="2" spans="3:4" s="18" customFormat="1" x14ac:dyDescent="0.25"/>
    <row r="3" spans="3:4" s="18" customFormat="1" x14ac:dyDescent="0.25"/>
    <row r="5" spans="3:4" x14ac:dyDescent="0.25">
      <c r="C5" s="52" t="s">
        <v>66</v>
      </c>
      <c r="D5" s="51">
        <f>SUM(D9:D21)</f>
        <v>2013</v>
      </c>
    </row>
    <row r="6" spans="3:4" x14ac:dyDescent="0.25">
      <c r="C6" s="52" t="s">
        <v>65</v>
      </c>
      <c r="D6" s="49">
        <f>10000-D5</f>
        <v>7987</v>
      </c>
    </row>
    <row r="8" spans="3:4" x14ac:dyDescent="0.25">
      <c r="C8" s="48" t="s">
        <v>57</v>
      </c>
      <c r="D8" s="48" t="s">
        <v>58</v>
      </c>
    </row>
    <row r="9" spans="3:4" x14ac:dyDescent="0.25">
      <c r="C9" s="47">
        <v>45603</v>
      </c>
      <c r="D9" s="49">
        <v>500</v>
      </c>
    </row>
    <row r="10" spans="3:4" x14ac:dyDescent="0.25">
      <c r="C10" s="50">
        <v>45604</v>
      </c>
      <c r="D10" s="49">
        <v>78</v>
      </c>
    </row>
    <row r="11" spans="3:4" x14ac:dyDescent="0.25">
      <c r="C11" s="50" t="s">
        <v>59</v>
      </c>
      <c r="D11" s="49">
        <v>320</v>
      </c>
    </row>
    <row r="12" spans="3:4" x14ac:dyDescent="0.25">
      <c r="C12" s="50">
        <v>45605</v>
      </c>
      <c r="D12" s="49">
        <v>30</v>
      </c>
    </row>
    <row r="13" spans="3:4" x14ac:dyDescent="0.25">
      <c r="C13" s="50" t="s">
        <v>60</v>
      </c>
      <c r="D13" s="49">
        <v>45</v>
      </c>
    </row>
    <row r="14" spans="3:4" x14ac:dyDescent="0.25">
      <c r="C14" s="50">
        <v>45606</v>
      </c>
      <c r="D14" s="49">
        <v>50</v>
      </c>
    </row>
    <row r="15" spans="3:4" x14ac:dyDescent="0.25">
      <c r="C15" s="50" t="s">
        <v>61</v>
      </c>
      <c r="D15" s="49">
        <v>42</v>
      </c>
    </row>
    <row r="16" spans="3:4" x14ac:dyDescent="0.25">
      <c r="C16" s="50">
        <v>45607</v>
      </c>
      <c r="D16" s="49">
        <v>58</v>
      </c>
    </row>
    <row r="17" spans="3:4" x14ac:dyDescent="0.25">
      <c r="C17" s="50" t="s">
        <v>62</v>
      </c>
      <c r="D17" s="49">
        <v>90</v>
      </c>
    </row>
    <row r="18" spans="3:4" x14ac:dyDescent="0.25">
      <c r="C18" s="50">
        <v>45608</v>
      </c>
      <c r="D18" s="49">
        <v>154</v>
      </c>
    </row>
    <row r="19" spans="3:4" x14ac:dyDescent="0.25">
      <c r="C19" s="50" t="s">
        <v>63</v>
      </c>
      <c r="D19" s="49">
        <v>15</v>
      </c>
    </row>
    <row r="20" spans="3:4" x14ac:dyDescent="0.25">
      <c r="C20" s="50">
        <v>45609</v>
      </c>
      <c r="D20" s="49">
        <v>578</v>
      </c>
    </row>
    <row r="21" spans="3:4" x14ac:dyDescent="0.25">
      <c r="C21" s="50" t="s">
        <v>64</v>
      </c>
      <c r="D21" s="49">
        <v>53</v>
      </c>
    </row>
  </sheetData>
  <phoneticPr fontId="8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E30D4-CC60-4FB4-9699-C46CF0C5562E}">
  <dimension ref="A1:V1"/>
  <sheetViews>
    <sheetView tabSelected="1" topLeftCell="A25" zoomScale="85" zoomScaleNormal="85" workbookViewId="0">
      <selection activeCell="S47" sqref="S47"/>
    </sheetView>
  </sheetViews>
  <sheetFormatPr defaultColWidth="0" defaultRowHeight="15" x14ac:dyDescent="0.25"/>
  <cols>
    <col min="1" max="1" width="29.28515625" style="18" customWidth="1"/>
    <col min="2" max="2" width="6.42578125" style="19" customWidth="1"/>
    <col min="3" max="3" width="8.7109375" style="19" customWidth="1"/>
    <col min="4" max="21" width="9.140625" style="19" customWidth="1"/>
    <col min="22" max="22" width="0" hidden="1" customWidth="1"/>
    <col min="23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Eliane Estevao da Silva Maia</dc:creator>
  <cp:lastModifiedBy>Eliane Estevao da Silva Maia</cp:lastModifiedBy>
  <dcterms:created xsi:type="dcterms:W3CDTF">2025-01-14T17:58:17Z</dcterms:created>
  <dcterms:modified xsi:type="dcterms:W3CDTF">2025-01-15T19:59:59Z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2025-01-15T19:59:05Z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977ad169-bd9f-405a-af7e-99f758acbcbf</vt:lpwstr>
  </property>
  <property fmtid="{D5CDD505-2E9C-101B-9397-08002B2CF9AE}" pid="8" name="MSIP_Label_9333b259-87ee-4762-9a8c-7b0d155dd87f_ContentBits">
    <vt:lpwstr>1</vt:lpwstr>
  </property>
</Properties>
</file>