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bin Abraham\Documents\Data Science\Assignment\"/>
    </mc:Choice>
  </mc:AlternateContent>
  <xr:revisionPtr revIDLastSave="0" documentId="13_ncr:1_{0743472A-A084-43B0-B7CE-64D5A2E98F6D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- 5'!$B$1:$E$11</definedName>
    <definedName name="_xlnm._FilterDatabase" localSheetId="6" hidden="1">'Exercise -6'!$B$1:$E$11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4" l="1"/>
  <c r="A24" i="4"/>
  <c r="D14" i="5"/>
  <c r="C14" i="5"/>
  <c r="C15" i="5"/>
  <c r="B25" i="3"/>
  <c r="B23" i="2"/>
  <c r="B20" i="2"/>
  <c r="B17" i="2"/>
  <c r="A21" i="4"/>
  <c r="D13" i="1"/>
  <c r="F13" i="1"/>
  <c r="D11" i="1"/>
  <c r="C10" i="1"/>
  <c r="B9" i="1"/>
  <c r="B22" i="3"/>
  <c r="H21" i="6"/>
  <c r="H20" i="6"/>
  <c r="H18" i="6"/>
  <c r="H16" i="6"/>
  <c r="H15" i="6"/>
  <c r="C13" i="5"/>
  <c r="C12" i="5"/>
  <c r="C11" i="5"/>
  <c r="C25" i="7"/>
  <c r="C29" i="7"/>
  <c r="C21" i="7"/>
  <c r="C17" i="7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A18" i="4"/>
  <c r="D12" i="1" l="1"/>
  <c r="E12" i="1"/>
  <c r="C9" i="1"/>
  <c r="E9" i="1"/>
  <c r="D17" i="1"/>
  <c r="E17" i="1"/>
  <c r="C16" i="1"/>
  <c r="E16" i="1"/>
  <c r="D15" i="1"/>
  <c r="E15" i="1"/>
  <c r="C22" i="1"/>
  <c r="E22" i="1"/>
  <c r="D14" i="1"/>
  <c r="E14" i="1"/>
  <c r="C21" i="1"/>
  <c r="E21" i="1"/>
  <c r="D18" i="1"/>
  <c r="E18" i="1"/>
  <c r="D10" i="1"/>
  <c r="E10" i="1"/>
  <c r="D9" i="1"/>
  <c r="F9" i="1" s="1"/>
  <c r="D23" i="1"/>
  <c r="E23" i="1" s="1"/>
  <c r="D22" i="1"/>
  <c r="D21" i="1"/>
  <c r="F21" i="1" s="1"/>
  <c r="D16" i="1"/>
  <c r="F16" i="1" s="1"/>
  <c r="C15" i="1"/>
  <c r="C14" i="1"/>
  <c r="C17" i="1"/>
  <c r="F18" i="1"/>
  <c r="F10" i="1"/>
  <c r="F23" i="1"/>
  <c r="C20" i="1"/>
  <c r="C12" i="1"/>
  <c r="C19" i="1"/>
  <c r="C11" i="1"/>
  <c r="F17" i="1"/>
  <c r="F15" i="1"/>
  <c r="F22" i="1"/>
  <c r="F14" i="1"/>
  <c r="F20" i="1"/>
  <c r="F12" i="1"/>
  <c r="D19" i="1"/>
  <c r="F11" i="1"/>
  <c r="C18" i="1"/>
  <c r="E13" i="1" l="1"/>
  <c r="F19" i="1"/>
  <c r="E19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<sst xmlns="http://schemas.openxmlformats.org/spreadsheetml/2006/main" count="211" uniqueCount="159">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</sst>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26" fillId="0" borderId="0" xfId="0" applyFont="1" applyAlignment="1">
      <alignment horizontal="center"/>
    </xf>
    <xf numFmtId="0" fontId="6" fillId="0" borderId="4" xfId="0" applyFont="1" applyBorder="1"/>
    <xf numFmtId="0" fontId="24" fillId="0" borderId="0" xfId="0" applyFont="1" applyAlignment="1">
      <alignment horizontal="center"/>
    </xf>
    <xf numFmtId="0" fontId="16" fillId="3" borderId="5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6" xfId="0" applyFont="1" applyBorder="1"/>
    <xf numFmtId="0" fontId="16" fillId="0" borderId="6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7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7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7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workbookViewId="0">
      <selection activeCell="G9" sqref="G9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2" t="str">
        <f t="shared" ref="D9:D23" si="0">IFERROR(FIND(" ",A9,B9+1)," ")</f>
        <v xml:space="preserve"> </v>
      </c>
      <c r="E9" s="62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1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>LEFT(A10,B10)</f>
        <v xml:space="preserve">Sanjib </v>
      </c>
      <c r="D10" s="62" t="str">
        <f t="shared" si="0"/>
        <v xml:space="preserve"> </v>
      </c>
      <c r="E10" s="62" t="str">
        <f t="shared" ref="E10:E12" si="3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4">LOWER(SUBSTITUTE(A10," ",""))</f>
        <v>sanjibdasgupta</v>
      </c>
      <c r="I10" s="61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ref="C11:C23" si="5">LEFT(A11,B11-1)</f>
        <v>Manisha</v>
      </c>
      <c r="D11" s="62" t="str">
        <f>IFERROR(FIND(" ",A11,B11+1)," ")</f>
        <v xml:space="preserve"> </v>
      </c>
      <c r="E11" s="62" t="str">
        <f t="shared" si="3"/>
        <v>Nandi</v>
      </c>
      <c r="F11" s="4" t="str">
        <f t="shared" si="1"/>
        <v xml:space="preserve"> </v>
      </c>
      <c r="G11" s="4" t="s">
        <v>134</v>
      </c>
      <c r="H11" s="4" t="str">
        <f t="shared" si="4"/>
        <v>manishanandi</v>
      </c>
      <c r="I11" s="61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5"/>
        <v>Gookul</v>
      </c>
      <c r="D12" s="62" t="str">
        <f t="shared" si="0"/>
        <v xml:space="preserve"> </v>
      </c>
      <c r="E12" s="62" t="str">
        <f t="shared" si="3"/>
        <v>Shetu</v>
      </c>
      <c r="F12" s="4" t="str">
        <f t="shared" si="1"/>
        <v xml:space="preserve"> </v>
      </c>
      <c r="G12" s="4" t="s">
        <v>135</v>
      </c>
      <c r="H12" s="4" t="str">
        <f t="shared" si="4"/>
        <v>gookulshetu</v>
      </c>
      <c r="I12" s="61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5"/>
        <v>Mukul</v>
      </c>
      <c r="D13" s="62">
        <f t="shared" si="0"/>
        <v>10</v>
      </c>
      <c r="E13" s="62" t="str">
        <f t="shared" ref="E13:E23" si="6">RIGHT(A13,LEN(A13)-D13)</f>
        <v>Krishna</v>
      </c>
      <c r="F13" s="4" t="str">
        <f>IFERROR(MID(A13,B13+1,D13-B13-1)," ")</f>
        <v>Roy</v>
      </c>
      <c r="G13" s="4" t="s">
        <v>135</v>
      </c>
      <c r="H13" s="4" t="str">
        <f t="shared" si="4"/>
        <v>mukulroykrishna</v>
      </c>
      <c r="I13" s="61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5"/>
        <v>AVA</v>
      </c>
      <c r="D14" s="62" t="str">
        <f t="shared" si="0"/>
        <v xml:space="preserve"> </v>
      </c>
      <c r="E14" s="62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4"/>
        <v>avaflorez</v>
      </c>
      <c r="I14" s="61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5"/>
        <v>Jaxkson</v>
      </c>
      <c r="D15" s="62" t="str">
        <f t="shared" si="0"/>
        <v xml:space="preserve"> </v>
      </c>
      <c r="E15" s="62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4"/>
        <v>jaxksonsrikrishna</v>
      </c>
      <c r="I15" s="61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5"/>
        <v>Arjun</v>
      </c>
      <c r="D16" s="62" t="str">
        <f t="shared" si="0"/>
        <v xml:space="preserve"> </v>
      </c>
      <c r="E16" s="62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4"/>
        <v>arjunshetu</v>
      </c>
      <c r="I16" s="61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5"/>
        <v>Supratim</v>
      </c>
      <c r="D17" s="62" t="str">
        <f t="shared" si="0"/>
        <v xml:space="preserve"> </v>
      </c>
      <c r="E17" s="62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4"/>
        <v>supratimkhanna</v>
      </c>
      <c r="I17" s="61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5"/>
        <v>Nandu</v>
      </c>
      <c r="D18" s="62" t="str">
        <f t="shared" si="0"/>
        <v xml:space="preserve"> </v>
      </c>
      <c r="E18" s="62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4"/>
        <v>nandusrivastava</v>
      </c>
      <c r="I18" s="61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5"/>
        <v>Sachin</v>
      </c>
      <c r="D19" s="62">
        <f t="shared" si="0"/>
        <v>14</v>
      </c>
      <c r="E19" s="62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4"/>
        <v>sachinrameshtendulkar</v>
      </c>
      <c r="I19" s="61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5"/>
        <v>Keya</v>
      </c>
      <c r="D20" s="62">
        <f t="shared" si="0"/>
        <v>11</v>
      </c>
      <c r="E20" s="62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4"/>
        <v>keyasethuram</v>
      </c>
      <c r="I20" s="61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5"/>
        <v>Subraminam</v>
      </c>
      <c r="D21" s="62" t="str">
        <f t="shared" si="0"/>
        <v xml:space="preserve"> </v>
      </c>
      <c r="E21" s="62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4"/>
        <v>subraminamroy</v>
      </c>
      <c r="I21" s="61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5"/>
        <v>T</v>
      </c>
      <c r="D22" s="62" t="str">
        <f t="shared" si="0"/>
        <v xml:space="preserve"> </v>
      </c>
      <c r="E22" s="62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4"/>
        <v>tbalakrishna</v>
      </c>
      <c r="I22" s="61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5"/>
        <v>A</v>
      </c>
      <c r="D23" s="62">
        <f t="shared" si="0"/>
        <v>4</v>
      </c>
      <c r="E23" s="62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4"/>
        <v>ansubhasish</v>
      </c>
      <c r="I23" s="61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5" workbookViewId="0">
      <selection activeCell="B17" sqref="B17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>
        <f>COUNTIF(B5:B11,"*")</f>
        <v>3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workbookViewId="0">
      <selection activeCell="B25" sqref="B25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COUNT(C4:C18)</f>
        <v>10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zoomScale="78" workbookViewId="0">
      <selection activeCell="J29" sqref="J29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x14ac:dyDescent="0.3">
      <c r="A2" s="64"/>
      <c r="B2" s="64"/>
      <c r="C2" s="9"/>
      <c r="D2" s="9"/>
    </row>
    <row r="3" spans="1:7" x14ac:dyDescent="0.3">
      <c r="A3" s="9"/>
      <c r="B3" s="72"/>
      <c r="C3" s="9"/>
      <c r="D3" s="9"/>
    </row>
    <row r="4" spans="1:7" x14ac:dyDescent="0.3">
      <c r="A4" s="9"/>
      <c r="B4" s="72" t="s">
        <v>68</v>
      </c>
      <c r="C4" s="9"/>
      <c r="D4" s="9"/>
    </row>
    <row r="5" spans="1:7" x14ac:dyDescent="0.3">
      <c r="A5" s="9"/>
      <c r="B5" s="72">
        <v>4</v>
      </c>
      <c r="C5" s="9"/>
      <c r="D5" s="9"/>
    </row>
    <row r="6" spans="1:7" x14ac:dyDescent="0.3">
      <c r="A6" s="9"/>
      <c r="B6" s="72"/>
      <c r="C6" s="9"/>
      <c r="D6" s="9"/>
    </row>
    <row r="7" spans="1:7" x14ac:dyDescent="0.3">
      <c r="A7" s="9"/>
      <c r="B7" s="72">
        <v>3</v>
      </c>
      <c r="C7" s="9"/>
      <c r="D7" s="9"/>
    </row>
    <row r="8" spans="1:7" x14ac:dyDescent="0.3">
      <c r="A8" s="9"/>
      <c r="B8" s="72"/>
      <c r="C8" s="9"/>
      <c r="D8" s="9"/>
    </row>
    <row r="9" spans="1:7" x14ac:dyDescent="0.3">
      <c r="A9" s="9"/>
      <c r="B9" s="72" t="s">
        <v>69</v>
      </c>
      <c r="C9" s="9"/>
      <c r="D9" s="9"/>
    </row>
    <row r="10" spans="1:7" x14ac:dyDescent="0.3">
      <c r="A10" s="9"/>
      <c r="B10" s="72"/>
      <c r="C10" s="9"/>
      <c r="D10" s="9"/>
    </row>
    <row r="11" spans="1:7" x14ac:dyDescent="0.3">
      <c r="A11" s="9"/>
      <c r="B11" s="72" t="e">
        <v>#DIV/0!</v>
      </c>
      <c r="C11" s="9"/>
      <c r="D11" s="9"/>
    </row>
    <row r="12" spans="1:7" x14ac:dyDescent="0.3">
      <c r="A12" s="9"/>
      <c r="B12" s="72" t="s">
        <v>70</v>
      </c>
      <c r="C12" s="9"/>
      <c r="D12" s="9"/>
    </row>
    <row r="13" spans="1:7" x14ac:dyDescent="0.3">
      <c r="A13" s="9"/>
      <c r="B13" s="72" t="s">
        <v>71</v>
      </c>
      <c r="C13" s="9"/>
      <c r="D13" s="9"/>
    </row>
    <row r="14" spans="1:7" x14ac:dyDescent="0.3">
      <c r="A14" s="64"/>
      <c r="B14" s="64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5"/>
      <c r="B16" s="65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6">
        <f>COUNT(B3:B13)</f>
        <v>2</v>
      </c>
      <c r="B18" s="66"/>
      <c r="C18" s="14"/>
      <c r="D18" s="13"/>
      <c r="E18" s="5"/>
      <c r="F18" s="5"/>
      <c r="G18" s="5"/>
    </row>
    <row r="19" spans="1:7" ht="18" x14ac:dyDescent="0.35">
      <c r="A19" s="65"/>
      <c r="B19" s="65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6">
        <f>COUNTBLANK(B3:B13)</f>
        <v>4</v>
      </c>
      <c r="B21" s="66"/>
      <c r="C21" s="14"/>
      <c r="D21" s="13"/>
      <c r="E21" s="5"/>
      <c r="F21" s="5"/>
      <c r="G21" s="5"/>
    </row>
    <row r="22" spans="1:7" ht="18" x14ac:dyDescent="0.35">
      <c r="A22" s="65"/>
      <c r="B22" s="65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7">
        <f>COUNTIF($B$3:$B$13,"&lt;&gt;*")</f>
        <v>7</v>
      </c>
      <c r="B24" s="67"/>
      <c r="C24" s="14"/>
      <c r="D24" s="13"/>
      <c r="E24" s="5"/>
      <c r="F24" s="5"/>
      <c r="G24" s="5"/>
    </row>
    <row r="25" spans="1:7" ht="18" x14ac:dyDescent="0.35">
      <c r="A25" s="65"/>
      <c r="B25" s="65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67">
        <f>ROWS(B3:B13)</f>
        <v>11</v>
      </c>
      <c r="B27" s="67"/>
      <c r="C27" s="14"/>
      <c r="D27" s="13"/>
      <c r="E27" s="5"/>
      <c r="F27" s="5"/>
      <c r="G27" s="5"/>
    </row>
    <row r="28" spans="1:7" x14ac:dyDescent="0.3">
      <c r="A28" s="64"/>
      <c r="B28" s="64"/>
      <c r="C28" s="9"/>
      <c r="D28" s="9"/>
    </row>
    <row r="29" spans="1:7" x14ac:dyDescent="0.3">
      <c r="A29" s="63"/>
      <c r="B29" s="63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D14" sqref="D14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3"/>
      <c r="B1" s="43" t="s">
        <v>77</v>
      </c>
      <c r="C1" s="34"/>
    </row>
    <row r="2" spans="1:4" x14ac:dyDescent="0.3">
      <c r="A2" s="37">
        <v>1</v>
      </c>
      <c r="B2" s="38" t="s">
        <v>78</v>
      </c>
      <c r="C2" s="32"/>
    </row>
    <row r="3" spans="1:4" x14ac:dyDescent="0.3">
      <c r="A3" s="44"/>
      <c r="B3" s="45" t="s">
        <v>3</v>
      </c>
      <c r="C3" s="41" t="s">
        <v>79</v>
      </c>
    </row>
    <row r="4" spans="1:4" x14ac:dyDescent="0.3">
      <c r="A4" s="37"/>
      <c r="B4" s="38" t="s">
        <v>80</v>
      </c>
      <c r="C4" s="42">
        <v>200</v>
      </c>
    </row>
    <row r="5" spans="1:4" x14ac:dyDescent="0.3">
      <c r="A5" s="37"/>
      <c r="B5" s="38" t="s">
        <v>81</v>
      </c>
      <c r="C5" s="42">
        <v>120</v>
      </c>
    </row>
    <row r="6" spans="1:4" x14ac:dyDescent="0.3">
      <c r="A6" s="37"/>
      <c r="B6" s="38" t="s">
        <v>82</v>
      </c>
      <c r="C6" s="42">
        <v>156</v>
      </c>
    </row>
    <row r="7" spans="1:4" x14ac:dyDescent="0.3">
      <c r="A7" s="37"/>
      <c r="B7" s="38" t="s">
        <v>83</v>
      </c>
      <c r="C7" s="42">
        <v>190</v>
      </c>
    </row>
    <row r="8" spans="1:4" x14ac:dyDescent="0.3">
      <c r="A8" s="37"/>
      <c r="B8" s="38" t="s">
        <v>84</v>
      </c>
      <c r="C8" s="42">
        <v>320</v>
      </c>
    </row>
    <row r="9" spans="1:4" x14ac:dyDescent="0.3">
      <c r="A9" s="37"/>
      <c r="B9" s="38" t="s">
        <v>85</v>
      </c>
      <c r="C9" s="42">
        <v>89</v>
      </c>
    </row>
    <row r="10" spans="1:4" ht="15" thickBot="1" x14ac:dyDescent="0.35">
      <c r="A10" s="35"/>
      <c r="B10" s="32"/>
      <c r="C10" s="32"/>
    </row>
    <row r="11" spans="1:4" ht="15" thickBot="1" x14ac:dyDescent="0.35">
      <c r="A11" s="37">
        <v>1.1000000000000001</v>
      </c>
      <c r="B11" s="38" t="s">
        <v>86</v>
      </c>
      <c r="C11" s="36">
        <f>MAX(C3:C9)</f>
        <v>320</v>
      </c>
    </row>
    <row r="12" spans="1:4" ht="15" thickBot="1" x14ac:dyDescent="0.35">
      <c r="A12" s="37">
        <v>1.2</v>
      </c>
      <c r="B12" s="38" t="s">
        <v>87</v>
      </c>
      <c r="C12" s="36">
        <f>MIN(C3:C9)</f>
        <v>89</v>
      </c>
    </row>
    <row r="13" spans="1:4" ht="15" thickBot="1" x14ac:dyDescent="0.35">
      <c r="A13" s="37">
        <v>1.3</v>
      </c>
      <c r="B13" s="38" t="s">
        <v>88</v>
      </c>
      <c r="C13" s="36">
        <f>AVERAGE(C11,C12)</f>
        <v>204.5</v>
      </c>
    </row>
    <row r="14" spans="1:4" ht="15" thickBot="1" x14ac:dyDescent="0.35">
      <c r="A14" s="39">
        <v>1.4</v>
      </c>
      <c r="B14" s="40" t="s">
        <v>90</v>
      </c>
      <c r="C14" s="36">
        <f>LARGE(C4:C9,2)</f>
        <v>200</v>
      </c>
      <c r="D14" s="59">
        <f>LARGE(C4:C9,3)</f>
        <v>190</v>
      </c>
    </row>
    <row r="15" spans="1:4" x14ac:dyDescent="0.3">
      <c r="A15" s="39">
        <v>1.5</v>
      </c>
      <c r="B15" s="38" t="s">
        <v>89</v>
      </c>
      <c r="C15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H21" sqref="H21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48" t="s">
        <v>91</v>
      </c>
      <c r="C1" s="48" t="s">
        <v>92</v>
      </c>
      <c r="D1" s="48" t="s">
        <v>93</v>
      </c>
      <c r="E1" s="48" t="s">
        <v>94</v>
      </c>
      <c r="F1" s="21"/>
      <c r="G1" s="21"/>
      <c r="H1" s="21"/>
      <c r="I1" s="21"/>
    </row>
    <row r="2" spans="1:9" x14ac:dyDescent="0.3">
      <c r="A2" s="21"/>
      <c r="B2" s="49">
        <v>1</v>
      </c>
      <c r="C2" s="50">
        <v>8000</v>
      </c>
      <c r="D2" s="49" t="s">
        <v>95</v>
      </c>
      <c r="E2" s="49">
        <v>10</v>
      </c>
      <c r="F2" s="21"/>
      <c r="G2" s="21"/>
      <c r="H2" s="21"/>
      <c r="I2" s="21"/>
    </row>
    <row r="3" spans="1:9" x14ac:dyDescent="0.3">
      <c r="A3" s="21"/>
      <c r="B3" s="49">
        <v>2</v>
      </c>
      <c r="C3" s="50">
        <v>11000</v>
      </c>
      <c r="D3" s="49" t="s">
        <v>95</v>
      </c>
      <c r="E3" s="49">
        <v>9</v>
      </c>
      <c r="F3" s="21"/>
      <c r="G3" s="21"/>
      <c r="H3" s="21"/>
      <c r="I3" s="21"/>
    </row>
    <row r="4" spans="1:9" x14ac:dyDescent="0.3">
      <c r="A4" s="21"/>
      <c r="B4" s="49">
        <v>3</v>
      </c>
      <c r="C4" s="50">
        <v>6000</v>
      </c>
      <c r="D4" s="49" t="s">
        <v>96</v>
      </c>
      <c r="E4" s="49">
        <v>5</v>
      </c>
      <c r="F4" s="21"/>
      <c r="G4" s="21"/>
      <c r="H4" s="21"/>
      <c r="I4" s="21"/>
    </row>
    <row r="5" spans="1:9" x14ac:dyDescent="0.3">
      <c r="A5" s="21"/>
      <c r="B5" s="49">
        <v>4</v>
      </c>
      <c r="C5" s="50">
        <v>15000</v>
      </c>
      <c r="D5" s="49" t="s">
        <v>95</v>
      </c>
      <c r="E5" s="49">
        <v>10</v>
      </c>
      <c r="F5" s="21"/>
      <c r="G5" s="21"/>
      <c r="H5" s="21"/>
      <c r="I5" s="21"/>
    </row>
    <row r="6" spans="1:9" x14ac:dyDescent="0.3">
      <c r="A6" s="21"/>
      <c r="B6" s="49">
        <v>5</v>
      </c>
      <c r="C6" s="50">
        <v>10000</v>
      </c>
      <c r="D6" s="49" t="s">
        <v>96</v>
      </c>
      <c r="E6" s="49">
        <v>2</v>
      </c>
      <c r="F6" s="21"/>
      <c r="G6" s="21"/>
      <c r="H6" s="21"/>
      <c r="I6" s="21"/>
    </row>
    <row r="7" spans="1:9" x14ac:dyDescent="0.3">
      <c r="A7" s="21"/>
      <c r="B7" s="49">
        <v>6</v>
      </c>
      <c r="C7" s="50">
        <v>15000</v>
      </c>
      <c r="D7" s="49" t="s">
        <v>95</v>
      </c>
      <c r="E7" s="49">
        <v>5</v>
      </c>
      <c r="F7" s="21"/>
      <c r="G7" s="21"/>
      <c r="H7" s="21"/>
      <c r="I7" s="21"/>
    </row>
    <row r="8" spans="1:9" x14ac:dyDescent="0.3">
      <c r="A8" s="21"/>
      <c r="B8" s="49">
        <v>7</v>
      </c>
      <c r="C8" s="50">
        <v>13000</v>
      </c>
      <c r="D8" s="49" t="s">
        <v>95</v>
      </c>
      <c r="E8" s="49">
        <v>999</v>
      </c>
      <c r="F8" s="21"/>
      <c r="G8" s="21"/>
      <c r="H8" s="21"/>
      <c r="I8" s="21"/>
    </row>
    <row r="9" spans="1:9" x14ac:dyDescent="0.3">
      <c r="A9" s="21"/>
      <c r="B9" s="49">
        <v>8</v>
      </c>
      <c r="C9" s="50">
        <v>8000</v>
      </c>
      <c r="D9" s="49" t="s">
        <v>95</v>
      </c>
      <c r="E9" s="49">
        <v>2</v>
      </c>
      <c r="F9" s="21"/>
      <c r="G9" s="21"/>
      <c r="H9" s="21"/>
      <c r="I9" s="21"/>
    </row>
    <row r="10" spans="1:9" x14ac:dyDescent="0.3">
      <c r="A10" s="21"/>
      <c r="B10" s="49">
        <v>9</v>
      </c>
      <c r="C10" s="50">
        <v>11000</v>
      </c>
      <c r="D10" s="49" t="s">
        <v>96</v>
      </c>
      <c r="E10" s="49">
        <v>5</v>
      </c>
      <c r="F10" s="21"/>
      <c r="G10" s="21"/>
      <c r="H10" s="21"/>
      <c r="I10" s="21"/>
    </row>
    <row r="11" spans="1:9" x14ac:dyDescent="0.3">
      <c r="A11" s="21"/>
      <c r="B11" s="49">
        <v>10</v>
      </c>
      <c r="C11" s="50">
        <v>9000</v>
      </c>
      <c r="D11" s="49" t="s">
        <v>95</v>
      </c>
      <c r="E11" s="49">
        <v>6</v>
      </c>
      <c r="F11" s="21"/>
      <c r="G11" s="21"/>
      <c r="H11" s="21"/>
      <c r="I11" s="21"/>
    </row>
    <row r="12" spans="1:9" x14ac:dyDescent="0.3">
      <c r="A12" s="68"/>
      <c r="B12" s="68"/>
      <c r="C12" s="21"/>
      <c r="D12" s="21"/>
      <c r="E12" s="21"/>
      <c r="F12" s="21"/>
      <c r="G12" s="21"/>
      <c r="H12" s="21"/>
      <c r="I12" s="21"/>
    </row>
    <row r="13" spans="1:9" x14ac:dyDescent="0.3">
      <c r="A13" s="68"/>
      <c r="B13" s="68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6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47">
        <f>SUMIF($D$1:$D$11,"Yes",$C$1:$C$11)</f>
        <v>79000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47">
        <f>SUMIF($D$1:$D$11,"No",$C$1:$C$11)</f>
        <v>27000</v>
      </c>
      <c r="I16" s="21"/>
    </row>
    <row r="17" spans="1:9" ht="18.600000000000001" thickBot="1" x14ac:dyDescent="0.4">
      <c r="A17" s="69"/>
      <c r="B17" s="69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47">
        <f>SUMIF(C1:C11,"&gt;10000",E1:E11)</f>
        <v>1028</v>
      </c>
      <c r="I18" s="21"/>
    </row>
    <row r="19" spans="1:9" ht="18.600000000000001" thickBot="1" x14ac:dyDescent="0.4">
      <c r="A19" s="69"/>
      <c r="B19" s="69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0">
        <f>SUMIF($C$1:$C$11,"&gt;10000",$C$1:$C$11)</f>
        <v>65000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60">
        <f>SUMIF($C$1:$C$11,"&lt;9500",$C$1:$C$11)</f>
        <v>31000</v>
      </c>
      <c r="I21" s="21"/>
    </row>
    <row r="22" spans="1:9" ht="18" x14ac:dyDescent="0.35">
      <c r="A22" s="69"/>
      <c r="B22" s="69"/>
      <c r="C22" s="25"/>
      <c r="D22" s="25"/>
      <c r="E22" s="25"/>
      <c r="F22" s="25"/>
      <c r="G22" s="25"/>
      <c r="H22" s="25"/>
      <c r="I22" s="21"/>
    </row>
  </sheetData>
  <autoFilter ref="B1:E11" xr:uid="{00000000-0001-0000-0500-000000000000}"/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abSelected="1" workbookViewId="0">
      <selection activeCell="E21" sqref="E21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1"/>
      <c r="B1" s="54" t="s">
        <v>3</v>
      </c>
      <c r="C1" s="54" t="s">
        <v>102</v>
      </c>
      <c r="D1" s="54" t="s">
        <v>103</v>
      </c>
      <c r="E1" s="54" t="s">
        <v>104</v>
      </c>
      <c r="F1" s="51"/>
    </row>
    <row r="2" spans="1:6" x14ac:dyDescent="0.3">
      <c r="A2" s="51"/>
      <c r="B2" s="53" t="s">
        <v>105</v>
      </c>
      <c r="C2" s="53" t="s">
        <v>106</v>
      </c>
      <c r="D2" s="53" t="s">
        <v>107</v>
      </c>
      <c r="E2" s="53">
        <v>28</v>
      </c>
      <c r="F2" s="51"/>
    </row>
    <row r="3" spans="1:6" x14ac:dyDescent="0.3">
      <c r="A3" s="51"/>
      <c r="B3" s="53" t="s">
        <v>108</v>
      </c>
      <c r="C3" s="53" t="s">
        <v>109</v>
      </c>
      <c r="D3" s="53" t="s">
        <v>110</v>
      </c>
      <c r="E3" s="53">
        <v>8</v>
      </c>
      <c r="F3" s="51"/>
    </row>
    <row r="4" spans="1:6" x14ac:dyDescent="0.3">
      <c r="A4" s="51"/>
      <c r="B4" s="53" t="s">
        <v>111</v>
      </c>
      <c r="C4" s="53" t="s">
        <v>112</v>
      </c>
      <c r="D4" s="53" t="s">
        <v>107</v>
      </c>
      <c r="E4" s="53">
        <v>19</v>
      </c>
      <c r="F4" s="51"/>
    </row>
    <row r="5" spans="1:6" x14ac:dyDescent="0.3">
      <c r="A5" s="51"/>
      <c r="B5" s="53" t="s">
        <v>113</v>
      </c>
      <c r="C5" s="53" t="s">
        <v>114</v>
      </c>
      <c r="D5" s="53" t="s">
        <v>115</v>
      </c>
      <c r="E5" s="53">
        <v>2</v>
      </c>
      <c r="F5" s="51"/>
    </row>
    <row r="6" spans="1:6" x14ac:dyDescent="0.3">
      <c r="A6" s="51"/>
      <c r="B6" s="53" t="s">
        <v>116</v>
      </c>
      <c r="C6" s="53" t="s">
        <v>112</v>
      </c>
      <c r="D6" s="53" t="s">
        <v>117</v>
      </c>
      <c r="E6" s="53">
        <v>5</v>
      </c>
      <c r="F6" s="51"/>
    </row>
    <row r="7" spans="1:6" x14ac:dyDescent="0.3">
      <c r="A7" s="51"/>
      <c r="B7" s="53" t="s">
        <v>118</v>
      </c>
      <c r="C7" s="53" t="s">
        <v>109</v>
      </c>
      <c r="D7" s="53" t="s">
        <v>107</v>
      </c>
      <c r="E7" s="53">
        <v>9</v>
      </c>
      <c r="F7" s="51"/>
    </row>
    <row r="8" spans="1:6" x14ac:dyDescent="0.3">
      <c r="A8" s="51"/>
      <c r="B8" s="53" t="s">
        <v>119</v>
      </c>
      <c r="C8" s="53" t="s">
        <v>112</v>
      </c>
      <c r="D8" s="53" t="s">
        <v>120</v>
      </c>
      <c r="E8" s="53">
        <v>18</v>
      </c>
      <c r="F8" s="51"/>
    </row>
    <row r="9" spans="1:6" x14ac:dyDescent="0.3">
      <c r="A9" s="51"/>
      <c r="B9" s="53" t="s">
        <v>121</v>
      </c>
      <c r="C9" s="53" t="s">
        <v>106</v>
      </c>
      <c r="D9" s="53" t="s">
        <v>107</v>
      </c>
      <c r="E9" s="53">
        <v>11</v>
      </c>
      <c r="F9" s="51"/>
    </row>
    <row r="10" spans="1:6" x14ac:dyDescent="0.3">
      <c r="A10" s="51"/>
      <c r="B10" s="53" t="s">
        <v>122</v>
      </c>
      <c r="C10" s="53" t="s">
        <v>114</v>
      </c>
      <c r="D10" s="53" t="s">
        <v>123</v>
      </c>
      <c r="E10" s="53">
        <v>3</v>
      </c>
      <c r="F10" s="51"/>
    </row>
    <row r="11" spans="1:6" x14ac:dyDescent="0.3">
      <c r="A11" s="51"/>
      <c r="B11" s="53" t="s">
        <v>124</v>
      </c>
      <c r="C11" s="53" t="s">
        <v>109</v>
      </c>
      <c r="D11" s="53" t="s">
        <v>125</v>
      </c>
      <c r="E11" s="53">
        <v>15</v>
      </c>
      <c r="F11" s="51"/>
    </row>
    <row r="12" spans="1:6" x14ac:dyDescent="0.3">
      <c r="A12" s="71"/>
      <c r="B12" s="71"/>
      <c r="C12" s="51"/>
      <c r="D12" s="51"/>
      <c r="E12" s="51"/>
      <c r="F12" s="51"/>
    </row>
    <row r="13" spans="1:6" ht="15.6" x14ac:dyDescent="0.3">
      <c r="A13" s="23"/>
      <c r="B13" s="55" t="s">
        <v>126</v>
      </c>
      <c r="C13" s="23"/>
      <c r="D13" s="23"/>
      <c r="E13" s="52"/>
      <c r="F13" s="51"/>
    </row>
    <row r="14" spans="1:6" ht="15.6" x14ac:dyDescent="0.3">
      <c r="A14" s="70"/>
      <c r="B14" s="70"/>
      <c r="C14" s="23"/>
      <c r="D14" s="23"/>
      <c r="E14" s="51"/>
      <c r="F14" s="51"/>
    </row>
    <row r="15" spans="1:6" ht="15.6" x14ac:dyDescent="0.3">
      <c r="A15" s="23">
        <v>1</v>
      </c>
      <c r="B15" s="56" t="s">
        <v>127</v>
      </c>
      <c r="C15" s="23"/>
      <c r="D15" s="23"/>
      <c r="E15" s="51"/>
      <c r="F15" s="51"/>
    </row>
    <row r="16" spans="1:6" ht="15.6" x14ac:dyDescent="0.3">
      <c r="A16" s="70"/>
      <c r="B16" s="70"/>
      <c r="C16" s="57" t="s">
        <v>128</v>
      </c>
      <c r="D16" s="57"/>
      <c r="E16" s="51"/>
      <c r="F16" s="51"/>
    </row>
    <row r="17" spans="1:6" ht="15.6" x14ac:dyDescent="0.3">
      <c r="A17" s="23"/>
      <c r="B17" s="22" t="s">
        <v>129</v>
      </c>
      <c r="C17" s="58">
        <f>SUMIF(D1:D11,"USA",E1:E11)</f>
        <v>67</v>
      </c>
      <c r="D17" s="23"/>
      <c r="E17" s="51"/>
      <c r="F17" s="51"/>
    </row>
    <row r="18" spans="1:6" ht="15.6" x14ac:dyDescent="0.3">
      <c r="A18" s="70"/>
      <c r="B18" s="70"/>
      <c r="C18" s="23"/>
      <c r="D18" s="23"/>
      <c r="E18" s="51"/>
      <c r="F18" s="51"/>
    </row>
    <row r="19" spans="1:6" ht="15.6" x14ac:dyDescent="0.3">
      <c r="A19" s="23">
        <v>2</v>
      </c>
      <c r="B19" s="56" t="s">
        <v>130</v>
      </c>
      <c r="C19" s="23"/>
      <c r="D19" s="23"/>
      <c r="E19" s="51"/>
      <c r="F19" s="51"/>
    </row>
    <row r="20" spans="1:6" ht="15.6" x14ac:dyDescent="0.3">
      <c r="A20" s="70"/>
      <c r="B20" s="70"/>
      <c r="C20" s="57" t="s">
        <v>128</v>
      </c>
      <c r="D20" s="57"/>
      <c r="E20" s="51"/>
      <c r="F20" s="51"/>
    </row>
    <row r="21" spans="1:6" ht="15.6" x14ac:dyDescent="0.3">
      <c r="A21" s="23"/>
      <c r="B21" s="22" t="s">
        <v>129</v>
      </c>
      <c r="C21" s="58">
        <f>SUMIF(C1:C11,C10,E1:E11)</f>
        <v>5</v>
      </c>
      <c r="D21" s="23"/>
      <c r="E21" s="51"/>
      <c r="F21" s="51"/>
    </row>
    <row r="22" spans="1:6" ht="15.6" x14ac:dyDescent="0.3">
      <c r="A22" s="70"/>
      <c r="B22" s="70"/>
      <c r="C22" s="23"/>
      <c r="D22" s="23"/>
      <c r="E22" s="51"/>
      <c r="F22" s="51"/>
    </row>
    <row r="23" spans="1:6" ht="15.6" x14ac:dyDescent="0.3">
      <c r="A23" s="23">
        <v>3</v>
      </c>
      <c r="B23" s="56" t="s">
        <v>131</v>
      </c>
      <c r="C23" s="23"/>
      <c r="D23" s="23"/>
      <c r="E23" s="51"/>
      <c r="F23" s="51"/>
    </row>
    <row r="24" spans="1:6" ht="15.6" x14ac:dyDescent="0.3">
      <c r="A24" s="70"/>
      <c r="B24" s="70"/>
      <c r="C24" s="57" t="s">
        <v>128</v>
      </c>
      <c r="D24" s="57"/>
      <c r="E24" s="51"/>
      <c r="F24" s="51"/>
    </row>
    <row r="25" spans="1:6" ht="15.6" x14ac:dyDescent="0.3">
      <c r="A25" s="23"/>
      <c r="B25" s="22" t="s">
        <v>129</v>
      </c>
      <c r="C25" s="58">
        <f>SUMIF(D1:D11,"USA",E1:E11)+SUMIF(D1:D11,"Jamaica",E1:E11)</f>
        <v>75</v>
      </c>
      <c r="D25" s="23"/>
      <c r="E25" s="51"/>
      <c r="F25" s="51"/>
    </row>
    <row r="26" spans="1:6" x14ac:dyDescent="0.3">
      <c r="A26" s="71"/>
      <c r="B26" s="71"/>
      <c r="C26" s="51"/>
      <c r="D26" s="51"/>
      <c r="E26" s="51"/>
      <c r="F26" s="51"/>
    </row>
    <row r="27" spans="1:6" ht="15.6" x14ac:dyDescent="0.3">
      <c r="A27" s="23">
        <v>4</v>
      </c>
      <c r="B27" s="56" t="s">
        <v>132</v>
      </c>
      <c r="C27" s="23"/>
      <c r="D27" s="23"/>
    </row>
    <row r="28" spans="1:6" ht="15.6" x14ac:dyDescent="0.3">
      <c r="A28" s="70"/>
      <c r="B28" s="70"/>
      <c r="C28" s="57" t="s">
        <v>128</v>
      </c>
      <c r="D28" s="57"/>
    </row>
    <row r="29" spans="1:6" ht="15.6" x14ac:dyDescent="0.3">
      <c r="A29" s="23"/>
      <c r="B29" s="22" t="s">
        <v>129</v>
      </c>
      <c r="C29" s="58">
        <f>COUNTIF(D1:D11,D2)</f>
        <v>4</v>
      </c>
      <c r="D29" s="23"/>
    </row>
  </sheetData>
  <autoFilter ref="B1:E11" xr:uid="{00000000-0001-0000-0600-000000000000}"/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Bibin Abraham</cp:lastModifiedBy>
  <dcterms:created xsi:type="dcterms:W3CDTF">2023-02-28T05:02:53Z</dcterms:created>
  <dcterms:modified xsi:type="dcterms:W3CDTF">2023-08-25T03:07:11Z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