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bin Abraham\Documents\Assignment\"/>
    </mc:Choice>
  </mc:AlternateContent>
  <xr:revisionPtr revIDLastSave="0" documentId="13_ncr:1_{764932D6-2898-4BFF-9E62-800C59CEE3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2" i="3"/>
  <c r="C3" i="3"/>
  <c r="C4" i="3"/>
  <c r="C5" i="3"/>
  <c r="B3" i="3"/>
  <c r="B4" i="3"/>
  <c r="B5" i="3"/>
  <c r="B2" i="3"/>
  <c r="K13" i="1"/>
  <c r="K26" i="1"/>
  <c r="K23" i="1"/>
  <c r="K19" i="1"/>
  <c r="K18" i="1"/>
  <c r="K7" i="1"/>
  <c r="K22" i="1"/>
  <c r="K21" i="1"/>
  <c r="K17" i="1"/>
  <c r="K16" i="1"/>
  <c r="K12" i="1"/>
  <c r="K11" i="1"/>
  <c r="K10" i="1"/>
  <c r="K6" i="1"/>
  <c r="K5" i="1"/>
  <c r="K4" i="1"/>
  <c r="K3" i="1"/>
</calcChain>
</file>

<file path=xl/sharedStrings.xml><?xml version="1.0" encoding="utf-8"?>
<sst xmlns="http://schemas.openxmlformats.org/spreadsheetml/2006/main" count="851" uniqueCount="73">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</sst>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>
      <selection activeCell="K23" sqref="K23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8" max="8" width="13.33203125" customWidth="1"/>
    <col min="10" max="10" width="58.6640625" bestFit="1" customWidth="1"/>
  </cols>
  <sheetData>
    <row r="1" spans="1:11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/>
      <c r="H1" s="4" t="s">
        <v>12</v>
      </c>
      <c r="J1" s="15" t="s">
        <v>71</v>
      </c>
    </row>
    <row r="2" spans="1:11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72</v>
      </c>
      <c r="H2" s="1" t="s">
        <v>18</v>
      </c>
    </row>
    <row r="3" spans="1:11" ht="15.6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72</v>
      </c>
      <c r="H3" s="1" t="s">
        <v>19</v>
      </c>
      <c r="J3" s="14" t="s">
        <v>31</v>
      </c>
      <c r="K3">
        <f>COUNTIF(H2:H25,H2)</f>
        <v>4</v>
      </c>
    </row>
    <row r="4" spans="1:11" ht="15.6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72</v>
      </c>
      <c r="H4" s="1" t="s">
        <v>20</v>
      </c>
      <c r="J4" s="14" t="s">
        <v>32</v>
      </c>
      <c r="K4">
        <f>COUNTIF(D2:D25,D12)</f>
        <v>5</v>
      </c>
    </row>
    <row r="5" spans="1:11" ht="15.6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72</v>
      </c>
      <c r="H5" s="1" t="s">
        <v>19</v>
      </c>
      <c r="J5" s="14" t="s">
        <v>33</v>
      </c>
      <c r="K5">
        <f>COUNTIF(F2:F25,F4)</f>
        <v>8</v>
      </c>
    </row>
    <row r="6" spans="1:11" ht="15.6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72</v>
      </c>
      <c r="H6" s="1" t="s">
        <v>18</v>
      </c>
      <c r="J6" s="14" t="s">
        <v>34</v>
      </c>
      <c r="K6">
        <f>COUNTIF(C2:C25,C5)</f>
        <v>6</v>
      </c>
    </row>
    <row r="7" spans="1:11" ht="15.6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72</v>
      </c>
      <c r="H7" s="1" t="s">
        <v>21</v>
      </c>
      <c r="J7" s="14" t="s">
        <v>26</v>
      </c>
      <c r="K7">
        <f>COUNTIF(E2:E25,"&lt;20")</f>
        <v>9</v>
      </c>
    </row>
    <row r="8" spans="1:11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72</v>
      </c>
      <c r="H8" s="1" t="s">
        <v>20</v>
      </c>
    </row>
    <row r="9" spans="1:11" ht="15.6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72</v>
      </c>
      <c r="H9" s="1" t="s">
        <v>21</v>
      </c>
      <c r="J9" s="14"/>
    </row>
    <row r="10" spans="1:11" ht="15.6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72</v>
      </c>
      <c r="H10" s="1" t="s">
        <v>22</v>
      </c>
      <c r="J10" s="14" t="s">
        <v>23</v>
      </c>
      <c r="K10">
        <f>SUMIF(D2:D25,D9,E2:E25)</f>
        <v>105</v>
      </c>
    </row>
    <row r="11" spans="1:11" ht="15.6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72</v>
      </c>
      <c r="H11" s="1" t="s">
        <v>19</v>
      </c>
      <c r="J11" s="14" t="s">
        <v>24</v>
      </c>
      <c r="K11">
        <f>SUMIF(D2:D25,D7,E2:E25)</f>
        <v>164</v>
      </c>
    </row>
    <row r="12" spans="1:11" ht="15.6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72</v>
      </c>
      <c r="H12" s="1" t="s">
        <v>20</v>
      </c>
      <c r="J12" s="14" t="s">
        <v>30</v>
      </c>
      <c r="K12">
        <f>SUMIF(F2:F25,F13,E2:E25)</f>
        <v>156</v>
      </c>
    </row>
    <row r="13" spans="1:11" ht="15.6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72</v>
      </c>
      <c r="H13" s="1" t="s">
        <v>19</v>
      </c>
      <c r="J13" s="14" t="s">
        <v>40</v>
      </c>
      <c r="K13">
        <f>COUNTIF(G2:G25,G2)</f>
        <v>22</v>
      </c>
    </row>
    <row r="14" spans="1:11" ht="15.6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41</v>
      </c>
      <c r="H14" s="1" t="s">
        <v>21</v>
      </c>
      <c r="J14" s="14"/>
    </row>
    <row r="15" spans="1:11" ht="15.6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72</v>
      </c>
      <c r="H15" s="1" t="s">
        <v>20</v>
      </c>
      <c r="J15" s="14"/>
    </row>
    <row r="16" spans="1:11" ht="15.6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72</v>
      </c>
      <c r="H16" s="1" t="s">
        <v>18</v>
      </c>
      <c r="J16" s="14" t="s">
        <v>35</v>
      </c>
      <c r="K16">
        <f>SUMIFS(E2:E25,D2:D25,D16,H2:H25,H16)</f>
        <v>40</v>
      </c>
    </row>
    <row r="17" spans="1:11" ht="15.6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72</v>
      </c>
      <c r="H17" s="1" t="s">
        <v>22</v>
      </c>
      <c r="J17" s="14" t="s">
        <v>36</v>
      </c>
      <c r="K17">
        <f>COUNTIFS(C2:C25,C17,F2:F25,F17)</f>
        <v>2</v>
      </c>
    </row>
    <row r="18" spans="1:11" ht="15.6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72</v>
      </c>
      <c r="H18" s="1" t="s">
        <v>19</v>
      </c>
      <c r="J18" s="14" t="s">
        <v>37</v>
      </c>
      <c r="K18">
        <f>COUNTIFS(H2:H25,H16,B2:B25,"&gt;03-02-2013")</f>
        <v>2</v>
      </c>
    </row>
    <row r="19" spans="1:11" ht="15.6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72</v>
      </c>
      <c r="H19" s="1" t="s">
        <v>20</v>
      </c>
      <c r="J19" s="14" t="s">
        <v>38</v>
      </c>
      <c r="K19">
        <f>COUNTIFS(B2:B25,"&gt;03-02-2013",B2:B25,"&lt;06-02-2013")</f>
        <v>9</v>
      </c>
    </row>
    <row r="20" spans="1:11" ht="15.6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72</v>
      </c>
      <c r="H20" s="1" t="s">
        <v>21</v>
      </c>
      <c r="J20" s="14"/>
    </row>
    <row r="21" spans="1:11" ht="15.6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72</v>
      </c>
      <c r="H21" s="1" t="s">
        <v>20</v>
      </c>
      <c r="J21" s="14" t="s">
        <v>27</v>
      </c>
      <c r="K21">
        <f>SUMIFS(E2:E25,D2:D25,D22,H2:H25,H23)</f>
        <v>25</v>
      </c>
    </row>
    <row r="22" spans="1:11" ht="15.6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72</v>
      </c>
      <c r="H22" s="1" t="s">
        <v>22</v>
      </c>
      <c r="J22" s="14" t="s">
        <v>29</v>
      </c>
      <c r="K22">
        <f>SUMIFS(E2:E25,H2:H25,H22,F2:F25,F22)</f>
        <v>75</v>
      </c>
    </row>
    <row r="23" spans="1:11" ht="15.6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41</v>
      </c>
      <c r="H23" s="1" t="s">
        <v>19</v>
      </c>
      <c r="J23" s="14" t="s">
        <v>39</v>
      </c>
      <c r="K23">
        <f>SUMIFS(E2:E25,B2:B25,"&gt;03-02-2013",B2:B25,"&lt;06-02-2013")</f>
        <v>194</v>
      </c>
    </row>
    <row r="24" spans="1:11" ht="15.6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72</v>
      </c>
      <c r="H24" s="1" t="s">
        <v>18</v>
      </c>
      <c r="J24" s="14"/>
    </row>
    <row r="25" spans="1:11" ht="15.6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72</v>
      </c>
      <c r="H25" s="1" t="s">
        <v>21</v>
      </c>
      <c r="J25" s="14"/>
    </row>
    <row r="26" spans="1:11" ht="15.6" x14ac:dyDescent="0.3">
      <c r="J26" s="14" t="s">
        <v>28</v>
      </c>
      <c r="K26">
        <f>SUMIF(H2:H25,J27,E2:E25)+SUMIF(H2:H25,J28,E2:E25)+SUMIF(H2:H25,J29,E2:E25)</f>
        <v>386</v>
      </c>
    </row>
    <row r="27" spans="1:11" ht="15.6" x14ac:dyDescent="0.3">
      <c r="J27" s="14" t="s">
        <v>19</v>
      </c>
    </row>
    <row r="28" spans="1:11" x14ac:dyDescent="0.3">
      <c r="F28" s="2"/>
      <c r="G28" s="2"/>
      <c r="J28" t="s">
        <v>21</v>
      </c>
    </row>
    <row r="29" spans="1:11" x14ac:dyDescent="0.3">
      <c r="J29" t="s">
        <v>20</v>
      </c>
    </row>
    <row r="35" spans="6:7" x14ac:dyDescent="0.3">
      <c r="F35" s="2"/>
      <c r="G35" s="2"/>
    </row>
    <row r="41" spans="6:7" x14ac:dyDescent="0.3">
      <c r="F41" s="2"/>
      <c r="G41" s="2"/>
    </row>
    <row r="46" spans="6:7" x14ac:dyDescent="0.3">
      <c r="F46" s="2"/>
      <c r="G46" s="2"/>
    </row>
  </sheetData>
  <autoFilter ref="A1:H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41"/>
  <sheetViews>
    <sheetView tabSelected="1" workbookViewId="0">
      <selection activeCell="G10" sqref="G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COUNTIFS($B$16:$B$241,A2,$D$16:$D$241,$D$16)</f>
        <v>42</v>
      </c>
      <c r="E2" s="1">
        <f>COUNTIFS($B$16:$B$241,A2,$D$16:$D$241,$D$17)</f>
        <v>29</v>
      </c>
      <c r="F2" s="1">
        <f>SUMIFS($E$16:$E$241,$D$16:$D$241,$D$16,$B$16:$B$241,A2)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COUNTIFS($B$16:$B$241,A3,$D$16:$D$241,$D$16)</f>
        <v>31</v>
      </c>
      <c r="E3" s="1">
        <f t="shared" ref="E3:E5" si="3">COUNTIFS($B$16:$B$241,A3,$D$16:$D$241,$D$17)</f>
        <v>15</v>
      </c>
      <c r="F3" s="1">
        <f t="shared" ref="F3:F5" si="4">SUMIFS($E$16:$E$241,$D$16:$D$241,$D$16,$B$16:$B$241,A3)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COUNTIFS($B$16:$B$237,$B$16,$C$16:$C$237,A9)</f>
        <v>7</v>
      </c>
      <c r="E9" s="1">
        <f>COUNTIFS($C$16:$C$237,A9,$B$16:$B$237,$B$47)</f>
        <v>1</v>
      </c>
      <c r="F9" s="1">
        <f>SUMIFS($E$16:$E$241,$C$16:$C$241,A9,$A$16:$A$241,"&gt;=10-05-2013",$A$16:$A$241,"&lt;=20-05-2013",$B$16:$B$241,$B$16)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COUNTIFS($B$16:$B$237,$B$16,$C$16:$C$237,A10)</f>
        <v>8</v>
      </c>
      <c r="E10" s="1">
        <f t="shared" ref="E10:E11" si="8">COUNTIFS($C$16:$C$237,A10,$B$16:$B$237,$B$47)</f>
        <v>1</v>
      </c>
      <c r="F10" s="1">
        <f t="shared" ref="F10:F11" si="9">SUMIFS($E$16:$E$241,$C$16:$C$241,A10,$A$16:$A$241,"&gt;=10-05-2013",$A$16:$A$241,"&lt;=20-05-2013",$B$16:$B$241,$B$16)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idden="1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hidden="1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hidden="1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hidden="1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idden="1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idden="1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idden="1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hidden="1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hidden="1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hidden="1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idden="1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hidden="1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hidden="1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hidden="1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hidden="1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hidden="1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hidden="1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hidden="1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hidden="1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hidden="1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hidden="1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hidden="1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hidden="1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hidden="1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hidden="1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hidden="1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hidden="1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hidden="1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hidden="1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hidden="1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hidden="1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hidden="1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hidden="1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hidden="1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hidden="1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hidden="1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hidden="1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hidden="1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hidden="1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hidden="1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hidden="1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hidden="1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hidden="1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hidden="1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hidden="1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hidden="1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hidden="1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hidden="1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hidden="1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hidden="1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hidden="1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hidden="1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hidden="1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hidden="1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hidden="1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hidden="1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hidden="1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hidden="1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hidden="1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hidden="1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hidden="1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hidden="1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hidden="1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hidden="1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hidden="1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hidden="1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hidden="1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hidden="1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hidden="1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hidden="1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hidden="1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hidden="1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hidden="1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hidden="1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hidden="1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hidden="1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hidden="1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hidden="1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hidden="1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hidden="1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hidden="1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hidden="1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hidden="1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hidden="1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hidden="1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hidden="1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hidden="1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hidden="1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hidden="1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hidden="1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hidden="1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hidden="1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hidden="1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hidden="1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hidden="1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hidden="1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hidden="1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hidden="1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hidden="1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hidden="1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hidden="1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hidden="1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hidden="1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hidden="1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hidden="1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hidden="1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hidden="1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hidden="1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hidden="1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hidden="1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hidden="1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hidden="1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hidden="1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hidden="1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hidden="1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hidden="1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hidden="1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hidden="1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hidden="1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hidden="1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hidden="1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hidden="1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hidden="1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hidden="1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hidden="1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hidden="1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hidden="1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hidden="1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hidden="1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hidden="1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hidden="1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hidden="1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hidden="1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hidden="1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hidden="1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hidden="1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hidden="1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hidden="1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hidden="1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hidden="1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hidden="1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hidden="1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hidden="1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hidden="1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hidden="1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hidden="1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hidden="1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hidden="1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hidden="1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hidden="1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hidden="1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hidden="1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hidden="1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hidden="1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hidden="1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hidden="1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hidden="1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>
    <filterColumn colId="1">
      <filters>
        <filter val="Shaving"/>
      </filters>
    </filterColumn>
    <filterColumn colId="2">
      <filters>
        <filter val="Alex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Bibin Abraham</cp:lastModifiedBy>
  <dcterms:created xsi:type="dcterms:W3CDTF">2013-06-05T17:23:06Z</dcterms:created>
  <dcterms:modified xsi:type="dcterms:W3CDTF">2023-08-19T05:48:36Z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