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ijom\OneDrive\Documents\"/>
    </mc:Choice>
  </mc:AlternateContent>
  <xr:revisionPtr revIDLastSave="0" documentId="13_ncr:1_{9595BAEB-3DC4-4F21-B061-B1F42620EDEE}" xr6:coauthVersionLast="47" xr6:coauthVersionMax="47" xr10:uidLastSave="{00000000-0000-0000-0000-000000000000}"/>
  <bookViews>
    <workbookView xWindow="-108" yWindow="-108" windowWidth="23256" windowHeight="12456" xr2:uid="{22E40AA1-956A-4B3A-A988-531116597DE6}"/>
  </bookViews>
  <sheets>
    <sheet name="TO DO LIST" sheetId="1" r:id="rId1"/>
    <sheet name="RAW" sheetId="2" r:id="rId2"/>
    <sheet name="pivots" sheetId="3" r:id="rId3"/>
  </sheets>
  <definedNames>
    <definedName name="_xlnm._FilterDatabase" localSheetId="0" hidden="1">'TO DO LIST'!$D$6:$L$47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2" l="1"/>
  <c r="D19" i="2"/>
  <c r="D18" i="2"/>
  <c r="D5" i="2"/>
  <c r="D17" i="2"/>
  <c r="I20" i="3"/>
  <c r="I22" i="3"/>
  <c r="I38" i="3"/>
  <c r="I39" i="3"/>
  <c r="C18" i="3"/>
  <c r="B41" i="3"/>
  <c r="C41" i="3"/>
  <c r="D41" i="3"/>
  <c r="I41" i="3" s="1"/>
  <c r="E41" i="3"/>
  <c r="G41" i="3"/>
  <c r="H41" i="3" s="1"/>
  <c r="B29" i="3"/>
  <c r="C29" i="3"/>
  <c r="D29" i="3"/>
  <c r="I29" i="3" s="1"/>
  <c r="E29" i="3"/>
  <c r="G29" i="3"/>
  <c r="H29" i="3" s="1"/>
  <c r="B30" i="3"/>
  <c r="C30" i="3"/>
  <c r="D30" i="3"/>
  <c r="I30" i="3" s="1"/>
  <c r="E30" i="3"/>
  <c r="G30" i="3"/>
  <c r="H30" i="3" s="1"/>
  <c r="B31" i="3"/>
  <c r="C31" i="3"/>
  <c r="D31" i="3"/>
  <c r="I31" i="3" s="1"/>
  <c r="E31" i="3"/>
  <c r="G31" i="3"/>
  <c r="H31" i="3" s="1"/>
  <c r="B32" i="3"/>
  <c r="C32" i="3"/>
  <c r="D32" i="3"/>
  <c r="I32" i="3" s="1"/>
  <c r="E32" i="3"/>
  <c r="G32" i="3"/>
  <c r="H32" i="3" s="1"/>
  <c r="B33" i="3"/>
  <c r="C33" i="3"/>
  <c r="D33" i="3"/>
  <c r="I33" i="3" s="1"/>
  <c r="E33" i="3"/>
  <c r="G33" i="3"/>
  <c r="H33" i="3" s="1"/>
  <c r="B34" i="3"/>
  <c r="C34" i="3"/>
  <c r="D34" i="3"/>
  <c r="I34" i="3" s="1"/>
  <c r="E34" i="3"/>
  <c r="G34" i="3"/>
  <c r="H34" i="3" s="1"/>
  <c r="B35" i="3"/>
  <c r="C35" i="3"/>
  <c r="D35" i="3"/>
  <c r="I35" i="3" s="1"/>
  <c r="E35" i="3"/>
  <c r="G35" i="3"/>
  <c r="H35" i="3" s="1"/>
  <c r="B36" i="3"/>
  <c r="C36" i="3"/>
  <c r="D36" i="3"/>
  <c r="I36" i="3" s="1"/>
  <c r="E36" i="3"/>
  <c r="G36" i="3"/>
  <c r="H36" i="3" s="1"/>
  <c r="B37" i="3"/>
  <c r="C37" i="3"/>
  <c r="D37" i="3"/>
  <c r="I37" i="3" s="1"/>
  <c r="E37" i="3"/>
  <c r="G37" i="3"/>
  <c r="H37" i="3" s="1"/>
  <c r="B38" i="3"/>
  <c r="C38" i="3"/>
  <c r="D38" i="3"/>
  <c r="E38" i="3"/>
  <c r="G38" i="3"/>
  <c r="H38" i="3" s="1"/>
  <c r="B39" i="3"/>
  <c r="C39" i="3"/>
  <c r="D39" i="3"/>
  <c r="E39" i="3"/>
  <c r="G39" i="3"/>
  <c r="H39" i="3" s="1"/>
  <c r="B40" i="3"/>
  <c r="C40" i="3"/>
  <c r="D40" i="3"/>
  <c r="I40" i="3" s="1"/>
  <c r="E40" i="3"/>
  <c r="G40" i="3"/>
  <c r="H40" i="3" s="1"/>
  <c r="B17" i="3"/>
  <c r="C17" i="3"/>
  <c r="D17" i="3"/>
  <c r="I17" i="3" s="1"/>
  <c r="E17" i="3"/>
  <c r="G17" i="3"/>
  <c r="H17" i="3" s="1"/>
  <c r="B18" i="3"/>
  <c r="D18" i="3"/>
  <c r="I18" i="3" s="1"/>
  <c r="E18" i="3"/>
  <c r="G18" i="3"/>
  <c r="H18" i="3" s="1"/>
  <c r="B19" i="3"/>
  <c r="C19" i="3"/>
  <c r="D19" i="3"/>
  <c r="I19" i="3" s="1"/>
  <c r="E19" i="3"/>
  <c r="G19" i="3"/>
  <c r="H19" i="3" s="1"/>
  <c r="B20" i="3"/>
  <c r="C20" i="3"/>
  <c r="D20" i="3"/>
  <c r="E20" i="3"/>
  <c r="G20" i="3"/>
  <c r="H20" i="3" s="1"/>
  <c r="B21" i="3"/>
  <c r="C21" i="3"/>
  <c r="D21" i="3"/>
  <c r="I21" i="3" s="1"/>
  <c r="E21" i="3"/>
  <c r="G21" i="3"/>
  <c r="H21" i="3" s="1"/>
  <c r="B22" i="3"/>
  <c r="C22" i="3"/>
  <c r="D22" i="3"/>
  <c r="E22" i="3"/>
  <c r="G22" i="3"/>
  <c r="H22" i="3" s="1"/>
  <c r="B23" i="3"/>
  <c r="C23" i="3"/>
  <c r="D23" i="3"/>
  <c r="I23" i="3" s="1"/>
  <c r="E23" i="3"/>
  <c r="G23" i="3"/>
  <c r="H23" i="3" s="1"/>
  <c r="B24" i="3"/>
  <c r="C24" i="3"/>
  <c r="D24" i="3"/>
  <c r="I24" i="3" s="1"/>
  <c r="E24" i="3"/>
  <c r="G24" i="3"/>
  <c r="H24" i="3" s="1"/>
  <c r="B25" i="3"/>
  <c r="C25" i="3"/>
  <c r="D25" i="3"/>
  <c r="I25" i="3" s="1"/>
  <c r="E25" i="3"/>
  <c r="G25" i="3"/>
  <c r="H25" i="3" s="1"/>
  <c r="B26" i="3"/>
  <c r="C26" i="3"/>
  <c r="D26" i="3"/>
  <c r="I26" i="3" s="1"/>
  <c r="E26" i="3"/>
  <c r="G26" i="3"/>
  <c r="H26" i="3" s="1"/>
  <c r="B27" i="3"/>
  <c r="C27" i="3"/>
  <c r="D27" i="3"/>
  <c r="I27" i="3" s="1"/>
  <c r="E27" i="3"/>
  <c r="G27" i="3"/>
  <c r="H27" i="3" s="1"/>
  <c r="B28" i="3"/>
  <c r="C28" i="3"/>
  <c r="D28" i="3"/>
  <c r="I28" i="3" s="1"/>
  <c r="E28" i="3"/>
  <c r="G28" i="3"/>
  <c r="H28" i="3" s="1"/>
  <c r="B4" i="3"/>
  <c r="C4" i="3"/>
  <c r="D4" i="3"/>
  <c r="I4" i="3" s="1"/>
  <c r="E4" i="3"/>
  <c r="G4" i="3"/>
  <c r="H4" i="3" s="1"/>
  <c r="B5" i="3"/>
  <c r="C5" i="3"/>
  <c r="D5" i="3"/>
  <c r="I5" i="3" s="1"/>
  <c r="E5" i="3"/>
  <c r="G5" i="3"/>
  <c r="H5" i="3" s="1"/>
  <c r="B6" i="3"/>
  <c r="C6" i="3"/>
  <c r="D6" i="3"/>
  <c r="I6" i="3" s="1"/>
  <c r="E6" i="3"/>
  <c r="G6" i="3"/>
  <c r="H6" i="3" s="1"/>
  <c r="B7" i="3"/>
  <c r="C7" i="3"/>
  <c r="D7" i="3"/>
  <c r="I7" i="3" s="1"/>
  <c r="E7" i="3"/>
  <c r="G7" i="3"/>
  <c r="H7" i="3" s="1"/>
  <c r="B8" i="3"/>
  <c r="C8" i="3"/>
  <c r="D8" i="3"/>
  <c r="I8" i="3" s="1"/>
  <c r="E8" i="3"/>
  <c r="G8" i="3"/>
  <c r="H8" i="3" s="1"/>
  <c r="B9" i="3"/>
  <c r="C9" i="3"/>
  <c r="D9" i="3"/>
  <c r="I9" i="3" s="1"/>
  <c r="E9" i="3"/>
  <c r="G9" i="3"/>
  <c r="H9" i="3" s="1"/>
  <c r="B10" i="3"/>
  <c r="C10" i="3"/>
  <c r="D10" i="3"/>
  <c r="I10" i="3" s="1"/>
  <c r="E10" i="3"/>
  <c r="G10" i="3"/>
  <c r="H10" i="3" s="1"/>
  <c r="B11" i="3"/>
  <c r="C11" i="3"/>
  <c r="D11" i="3"/>
  <c r="I11" i="3" s="1"/>
  <c r="E11" i="3"/>
  <c r="G11" i="3"/>
  <c r="H11" i="3" s="1"/>
  <c r="B12" i="3"/>
  <c r="C12" i="3"/>
  <c r="D12" i="3"/>
  <c r="I12" i="3" s="1"/>
  <c r="E12" i="3"/>
  <c r="G12" i="3"/>
  <c r="H12" i="3" s="1"/>
  <c r="B13" i="3"/>
  <c r="C13" i="3"/>
  <c r="D13" i="3"/>
  <c r="I13" i="3" s="1"/>
  <c r="E13" i="3"/>
  <c r="G13" i="3"/>
  <c r="H13" i="3" s="1"/>
  <c r="B14" i="3"/>
  <c r="C14" i="3"/>
  <c r="D14" i="3"/>
  <c r="I14" i="3" s="1"/>
  <c r="E14" i="3"/>
  <c r="G14" i="3"/>
  <c r="H14" i="3" s="1"/>
  <c r="B15" i="3"/>
  <c r="C15" i="3"/>
  <c r="D15" i="3"/>
  <c r="I15" i="3" s="1"/>
  <c r="E15" i="3"/>
  <c r="G15" i="3"/>
  <c r="H15" i="3" s="1"/>
  <c r="B16" i="3"/>
  <c r="C16" i="3"/>
  <c r="D16" i="3"/>
  <c r="I16" i="3" s="1"/>
  <c r="E16" i="3"/>
  <c r="G16" i="3"/>
  <c r="H16" i="3" s="1"/>
  <c r="G3" i="3"/>
  <c r="H3" i="3" s="1"/>
  <c r="E3" i="3"/>
  <c r="D3" i="3"/>
  <c r="I3" i="3" s="1"/>
  <c r="C3" i="3"/>
  <c r="B3" i="3"/>
  <c r="D12" i="2"/>
  <c r="B9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10" i="1"/>
  <c r="B11" i="1"/>
  <c r="B12" i="1"/>
  <c r="B13" i="1"/>
  <c r="B14" i="1"/>
  <c r="B15" i="1"/>
  <c r="B16" i="1"/>
  <c r="B17" i="1"/>
  <c r="C10" i="2"/>
  <c r="L9" i="1" s="1"/>
  <c r="Z25" i="1"/>
  <c r="K10" i="3" l="1" a="1"/>
  <c r="K10" i="3" s="1"/>
  <c r="K12" i="3" s="1" a="1"/>
  <c r="K12" i="3" s="1"/>
  <c r="M12" i="3" s="1" a="1"/>
  <c r="M12" i="3" s="1"/>
  <c r="X10" i="1" s="1"/>
  <c r="L34" i="1"/>
  <c r="F28" i="3" s="1"/>
  <c r="L47" i="1"/>
  <c r="F41" i="3" s="1"/>
  <c r="L44" i="1"/>
  <c r="F38" i="3" s="1"/>
  <c r="L17" i="1"/>
  <c r="F11" i="3" s="1"/>
  <c r="L29" i="1"/>
  <c r="F23" i="3" s="1"/>
  <c r="L28" i="1"/>
  <c r="F22" i="3" s="1"/>
  <c r="L27" i="1"/>
  <c r="F21" i="3" s="1"/>
  <c r="L39" i="1"/>
  <c r="F33" i="3" s="1"/>
  <c r="L26" i="1"/>
  <c r="F20" i="3" s="1"/>
  <c r="L20" i="1"/>
  <c r="F14" i="3" s="1"/>
  <c r="L32" i="1"/>
  <c r="F26" i="3" s="1"/>
  <c r="L18" i="1"/>
  <c r="F12" i="3" s="1"/>
  <c r="L30" i="1"/>
  <c r="F24" i="3" s="1"/>
  <c r="L41" i="1"/>
  <c r="F35" i="3" s="1"/>
  <c r="L25" i="1"/>
  <c r="F19" i="3" s="1"/>
  <c r="L37" i="1"/>
  <c r="F31" i="3" s="1"/>
  <c r="L24" i="1"/>
  <c r="F18" i="3" s="1"/>
  <c r="L19" i="1"/>
  <c r="F13" i="3" s="1"/>
  <c r="L31" i="1"/>
  <c r="F25" i="3" s="1"/>
  <c r="L43" i="1"/>
  <c r="F37" i="3" s="1"/>
  <c r="L42" i="1"/>
  <c r="F36" i="3" s="1"/>
  <c r="L40" i="1"/>
  <c r="F34" i="3" s="1"/>
  <c r="L38" i="1"/>
  <c r="F32" i="3" s="1"/>
  <c r="L36" i="1"/>
  <c r="F30" i="3" s="1"/>
  <c r="L23" i="1"/>
  <c r="F17" i="3" s="1"/>
  <c r="L35" i="1"/>
  <c r="F29" i="3" s="1"/>
  <c r="L22" i="1"/>
  <c r="F16" i="3" s="1"/>
  <c r="L45" i="1"/>
  <c r="F39" i="3" s="1"/>
  <c r="L33" i="1"/>
  <c r="F27" i="3" s="1"/>
  <c r="L21" i="1"/>
  <c r="F15" i="3" s="1"/>
  <c r="L15" i="1"/>
  <c r="F9" i="3" s="1"/>
  <c r="L16" i="1"/>
  <c r="F10" i="3" s="1"/>
  <c r="L14" i="1"/>
  <c r="F8" i="3" s="1"/>
  <c r="L13" i="1"/>
  <c r="F7" i="3" s="1"/>
  <c r="L12" i="1"/>
  <c r="F6" i="3" s="1"/>
  <c r="L46" i="1"/>
  <c r="F40" i="3" s="1"/>
  <c r="L11" i="1"/>
  <c r="F5" i="3" s="1"/>
  <c r="L10" i="1"/>
  <c r="F4" i="3" s="1"/>
  <c r="D4" i="2"/>
  <c r="J3" i="1" s="1"/>
  <c r="F3" i="3" l="1"/>
  <c r="D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<sst xmlns="http://schemas.openxmlformats.org/spreadsheetml/2006/main" count="76" uniqueCount="49">
  <si>
    <t>status</t>
  </si>
  <si>
    <t>priority</t>
  </si>
  <si>
    <t>category</t>
  </si>
  <si>
    <r>
      <rPr>
        <i/>
        <sz val="24"/>
        <color theme="0"/>
        <rFont val="Aptos ExtraBold"/>
        <family val="2"/>
      </rPr>
      <t>TO</t>
    </r>
    <r>
      <rPr>
        <i/>
        <sz val="24"/>
        <color theme="0" tint="-0.249977111117893"/>
        <rFont val="Aptos ExtraBold"/>
        <family val="2"/>
      </rPr>
      <t>-</t>
    </r>
    <r>
      <rPr>
        <i/>
        <sz val="24"/>
        <color theme="0"/>
        <rFont val="Aptos ExtraBold"/>
        <family val="2"/>
      </rPr>
      <t xml:space="preserve">DO </t>
    </r>
    <r>
      <rPr>
        <i/>
        <sz val="24"/>
        <color theme="1"/>
        <rFont val="Aptos ExtraBold"/>
        <family val="2"/>
      </rPr>
      <t xml:space="preserve"> </t>
    </r>
    <r>
      <rPr>
        <i/>
        <sz val="24"/>
        <color theme="0" tint="-0.249977111117893"/>
        <rFont val="Aptos ExtraBold"/>
        <family val="2"/>
      </rPr>
      <t>LIST</t>
    </r>
  </si>
  <si>
    <t>DONE</t>
  </si>
  <si>
    <t>have to START</t>
  </si>
  <si>
    <t>task</t>
  </si>
  <si>
    <t>count of tasks</t>
  </si>
  <si>
    <t>count of DONEs</t>
  </si>
  <si>
    <t>due date</t>
  </si>
  <si>
    <t>HIGH</t>
  </si>
  <si>
    <t>CRITICAL</t>
  </si>
  <si>
    <t>MEDIUM</t>
  </si>
  <si>
    <t>LOW</t>
  </si>
  <si>
    <t>Ongoing</t>
  </si>
  <si>
    <t>almost finished</t>
  </si>
  <si>
    <t>Friends/people</t>
  </si>
  <si>
    <t>Hobby</t>
  </si>
  <si>
    <t>Health</t>
  </si>
  <si>
    <t>Work</t>
  </si>
  <si>
    <t>days left</t>
  </si>
  <si>
    <t>Household</t>
  </si>
  <si>
    <t xml:space="preserve">play football </t>
  </si>
  <si>
    <t>watch ucl</t>
  </si>
  <si>
    <t>PRIORITY RANK</t>
  </si>
  <si>
    <t>blank date</t>
  </si>
  <si>
    <t>due date real</t>
  </si>
  <si>
    <t>count of critical priority</t>
  </si>
  <si>
    <t>count of tasks for today</t>
  </si>
  <si>
    <t>bulding excel project</t>
  </si>
  <si>
    <t>to do list bulding</t>
  </si>
  <si>
    <t>fn for getting soonest date from due date real col</t>
  </si>
  <si>
    <t>fn for getting row numbers based on priority for the soonest due dates</t>
  </si>
  <si>
    <t>recommended task</t>
  </si>
  <si>
    <t>Recommended task to do now :</t>
  </si>
  <si>
    <t>cards</t>
  </si>
  <si>
    <t>top side tasks completeion</t>
  </si>
  <si>
    <t>today</t>
  </si>
  <si>
    <t>game time</t>
  </si>
  <si>
    <t>Done</t>
  </si>
  <si>
    <t>not started</t>
  </si>
  <si>
    <t>donut chart</t>
  </si>
  <si>
    <t>lijoooo</t>
  </si>
  <si>
    <t>read book</t>
  </si>
  <si>
    <t>meditate</t>
  </si>
  <si>
    <t>recover injury</t>
  </si>
  <si>
    <t>Academics</t>
  </si>
  <si>
    <t>walk outside</t>
  </si>
  <si>
    <t>clean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</si>
</sst>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6" x14ac:knownFonts="1">
    <font>
      <sz val="11"/>
      <color theme="1"/>
      <name val="Aptos Narrow"/>
      <family val="2"/>
      <scheme val="minor"/>
    </font>
    <font>
      <sz val="11"/>
      <name val="Aptos ExtraBold"/>
      <family val="2"/>
    </font>
    <font>
      <i/>
      <sz val="24"/>
      <color theme="1"/>
      <name val="Aptos ExtraBold"/>
      <family val="2"/>
    </font>
    <font>
      <i/>
      <sz val="11"/>
      <color theme="1"/>
      <name val="Aptos Narrow"/>
      <family val="2"/>
      <scheme val="minor"/>
    </font>
    <font>
      <i/>
      <sz val="24"/>
      <color theme="0"/>
      <name val="Aptos ExtraBold"/>
      <family val="2"/>
    </font>
    <font>
      <i/>
      <sz val="24"/>
      <color theme="0" tint="-0.249977111117893"/>
      <name val="Aptos ExtraBold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ExtraBold"/>
      <family val="2"/>
    </font>
    <font>
      <b/>
      <sz val="11"/>
      <color theme="1"/>
      <name val="Aptos ExtraBold"/>
      <family val="2"/>
    </font>
    <font>
      <sz val="12"/>
      <color theme="1"/>
      <name val="Aptos Narrow"/>
      <family val="2"/>
      <scheme val="minor"/>
    </font>
    <font>
      <b/>
      <i/>
      <sz val="11"/>
      <color theme="3" tint="0.89999084444715716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6"/>
      <color theme="9" tint="0.59999389629810485"/>
      <name val="Aptos Narrow"/>
      <family val="2"/>
      <scheme val="minor"/>
    </font>
    <font>
      <sz val="11"/>
      <color theme="9" tint="0.59999389629810485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0" fontId="6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3" borderId="0" xfId="0" applyFill="1" applyProtection="1"/>
    <xf numFmtId="0" fontId="0" fillId="8" borderId="0" xfId="0" applyFill="1" applyProtection="1"/>
    <xf numFmtId="0" fontId="0" fillId="5" borderId="0" xfId="0" applyFill="1" applyProtection="1"/>
    <xf numFmtId="0" fontId="1" fillId="4" borderId="1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left" vertical="center" indent="3"/>
    </xf>
    <xf numFmtId="0" fontId="0" fillId="4" borderId="1" xfId="0" applyFill="1" applyBorder="1" applyAlignment="1" applyProtection="1">
      <alignment horizontal="center"/>
    </xf>
    <xf numFmtId="0" fontId="0" fillId="6" borderId="0" xfId="0" applyFill="1" applyProtection="1"/>
    <xf numFmtId="0" fontId="0" fillId="2" borderId="0" xfId="0" applyFill="1" applyBorder="1" applyProtection="1"/>
    <xf numFmtId="0" fontId="0" fillId="0" borderId="0" xfId="0" applyAlignment="1" applyProtection="1">
      <alignment horizontal="right" vertical="center"/>
    </xf>
    <xf numFmtId="0" fontId="0" fillId="0" borderId="0" xfId="0" applyAlignment="1">
      <alignment horizontal="center"/>
    </xf>
    <xf numFmtId="0" fontId="3" fillId="3" borderId="0" xfId="0" applyFont="1" applyFill="1" applyAlignment="1" applyProtection="1">
      <alignment horizontal="left" vertical="center"/>
    </xf>
    <xf numFmtId="0" fontId="0" fillId="9" borderId="0" xfId="0" applyFill="1"/>
    <xf numFmtId="14" fontId="0" fillId="9" borderId="0" xfId="0" applyNumberFormat="1" applyFill="1"/>
    <xf numFmtId="0" fontId="0" fillId="10" borderId="0" xfId="0" applyFill="1"/>
    <xf numFmtId="0" fontId="0" fillId="6" borderId="0" xfId="0" applyFill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0" fontId="0" fillId="0" borderId="0" xfId="0" applyBorder="1"/>
    <xf numFmtId="0" fontId="0" fillId="0" borderId="11" xfId="0" applyBorder="1"/>
    <xf numFmtId="0" fontId="6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7" borderId="0" xfId="0" applyFill="1" applyProtection="1">
      <protection locked="0"/>
    </xf>
    <xf numFmtId="0" fontId="0" fillId="4" borderId="1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11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0" fillId="12" borderId="0" xfId="0" applyFill="1" applyProtection="1">
      <protection locked="0"/>
    </xf>
    <xf numFmtId="0" fontId="9" fillId="0" borderId="0" xfId="0" applyFont="1" applyAlignment="1" applyProtection="1">
      <alignment horizontal="left" vertical="center" inden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 wrapText="1"/>
      <protection locked="0"/>
    </xf>
    <xf numFmtId="0" fontId="9" fillId="0" borderId="0" xfId="0" quotePrefix="1" applyFont="1" applyAlignment="1" applyProtection="1">
      <alignment horizontal="left" vertical="center" wrapText="1"/>
      <protection locked="0"/>
    </xf>
    <xf numFmtId="0" fontId="2" fillId="3" borderId="0" xfId="0" applyFont="1" applyFill="1" applyAlignment="1" applyProtection="1">
      <alignment horizontal="left" vertical="center"/>
    </xf>
    <xf numFmtId="0" fontId="3" fillId="3" borderId="0" xfId="0" applyFont="1" applyFill="1" applyAlignment="1" applyProtection="1">
      <alignment horizontal="left" vertical="center"/>
    </xf>
    <xf numFmtId="0" fontId="10" fillId="3" borderId="0" xfId="0" applyFont="1" applyFill="1" applyAlignment="1" applyProtection="1">
      <alignment horizontal="center" vertical="center"/>
    </xf>
    <xf numFmtId="0" fontId="13" fillId="12" borderId="0" xfId="0" applyFont="1" applyFill="1" applyAlignment="1" applyProtection="1">
      <alignment horizontal="left" indent="9"/>
    </xf>
    <xf numFmtId="0" fontId="14" fillId="12" borderId="0" xfId="0" applyFont="1" applyFill="1" applyAlignment="1" applyProtection="1">
      <alignment horizontal="left" indent="9"/>
    </xf>
    <xf numFmtId="0" fontId="12" fillId="12" borderId="0" xfId="0" applyFont="1" applyFill="1" applyAlignment="1" applyProtection="1">
      <alignment horizontal="center" vertical="center" wrapText="1"/>
    </xf>
    <xf numFmtId="0" fontId="11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27"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font>
        <color rgb="FFFFC000"/>
      </font>
    </dxf>
    <dxf>
      <font>
        <color theme="6" tint="0.39994506668294322"/>
      </font>
    </dxf>
    <dxf>
      <font>
        <color theme="7" tint="0.39994506668294322"/>
      </font>
    </dxf>
    <dxf>
      <font>
        <color rgb="FFFFC000"/>
      </font>
    </dxf>
    <dxf>
      <font>
        <color rgb="FFFF66CC"/>
      </font>
    </dxf>
    <dxf>
      <font>
        <color theme="6" tint="0.59996337778862885"/>
      </font>
    </dxf>
    <dxf>
      <font>
        <color rgb="FF3333CC"/>
      </font>
    </dxf>
    <dxf>
      <font>
        <strike/>
      </font>
    </dxf>
    <dxf>
      <font>
        <strike/>
        <color theme="1"/>
      </font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  <border>
        <vertical/>
        <horizontal/>
      </border>
    </dxf>
    <dxf>
      <fill>
        <patternFill>
          <bgColor rgb="FFFFFF00"/>
        </patternFill>
      </fill>
      <border>
        <vertical/>
        <horizontal/>
      </border>
    </dxf>
    <dxf>
      <fill>
        <patternFill>
          <bgColor rgb="FF92D050"/>
        </patternFill>
      </fill>
      <border>
        <vertical/>
        <horizontal/>
      </border>
    </dxf>
    <dxf>
      <font>
        <strike/>
        <color theme="1"/>
      </font>
    </dxf>
    <dxf>
      <font>
        <strike/>
        <color theme="1"/>
      </font>
    </dxf>
    <dxf>
      <font>
        <strike/>
        <color theme="1"/>
      </font>
    </dxf>
    <dxf>
      <font>
        <strike/>
      </font>
    </dxf>
    <dxf>
      <font>
        <strike/>
      </font>
    </dxf>
    <dxf>
      <fill>
        <patternFill>
          <bgColor rgb="FF8ED973"/>
        </patternFill>
      </fill>
      <border>
        <vertical/>
        <horizontal/>
      </border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C000"/>
        </patternFill>
      </fill>
      <border>
        <vertical/>
        <horizontal/>
      </border>
    </dxf>
    <dxf>
      <fill>
        <patternFill>
          <bgColor rgb="FF33CCFF"/>
        </patternFill>
      </fill>
      <border>
        <vertical/>
        <horizontal/>
      </border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33CCFF"/>
      <color rgb="FF008000"/>
      <color rgb="FF3366CC"/>
      <color rgb="FF990033"/>
      <color rgb="FFFF6600"/>
      <color rgb="FF33CCCC"/>
      <color rgb="FF00CC99"/>
      <color rgb="FF008080"/>
      <color rgb="FF3333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bg1"/>
                </a:solidFill>
              </a:rPr>
              <a:t>Progress</a:t>
            </a:r>
            <a:r>
              <a:rPr lang="en-IN" baseline="0">
                <a:solidFill>
                  <a:schemeClr val="bg1"/>
                </a:solidFill>
              </a:rPr>
              <a:t> Indicator</a:t>
            </a:r>
            <a:endParaRPr lang="en-IN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C8-40FD-86F3-E4FC22CD96BE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C8-40FD-86F3-E4FC22CD96BE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C8-40FD-86F3-E4FC22CD96BE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C8-40FD-86F3-E4FC22CD96BE}"/>
              </c:ext>
            </c:extLst>
          </c:dPt>
          <c:dLbls>
            <c:dLbl>
              <c:idx val="0"/>
              <c:layout>
                <c:manualLayout>
                  <c:x val="0.10688042752170997"/>
                  <c:y val="-1.48809523809523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j-lt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10091"/>
                        <a:gd name="adj2" fmla="val 14523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FAC8-40FD-86F3-E4FC22CD96BE}"/>
                </c:ext>
              </c:extLst>
            </c:dLbl>
            <c:dLbl>
              <c:idx val="1"/>
              <c:layout>
                <c:manualLayout>
                  <c:x val="-0.14362057448229798"/>
                  <c:y val="7.44047619047617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j-lt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9021"/>
                        <a:gd name="adj2" fmla="val -53942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AC8-40FD-86F3-E4FC22CD96BE}"/>
                </c:ext>
              </c:extLst>
            </c:dLbl>
            <c:dLbl>
              <c:idx val="2"/>
              <c:layout>
                <c:manualLayout>
                  <c:x val="-0.17034068136272545"/>
                  <c:y val="-9.920634920634920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j-lt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7332"/>
                        <a:gd name="adj2" fmla="val -414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C8-40FD-86F3-E4FC22CD96BE}"/>
                </c:ext>
              </c:extLst>
            </c:dLbl>
            <c:dLbl>
              <c:idx val="3"/>
              <c:layout>
                <c:manualLayout>
                  <c:x val="-0.14696058784235139"/>
                  <c:y val="-3.472222222222222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non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bg1"/>
                      </a:solidFill>
                      <a:latin typeface="+mj-lt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82783"/>
                        <a:gd name="adj2" fmla="val 17981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FAC8-40FD-86F3-E4FC22CD96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j-lt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RAW!$C$17:$C$20</c:f>
              <c:strCache>
                <c:ptCount val="4"/>
                <c:pt idx="0">
                  <c:v>Done</c:v>
                </c:pt>
                <c:pt idx="1">
                  <c:v>Ongoing</c:v>
                </c:pt>
                <c:pt idx="2">
                  <c:v>almost finished</c:v>
                </c:pt>
                <c:pt idx="3">
                  <c:v>not started</c:v>
                </c:pt>
              </c:strCache>
            </c:strRef>
          </c:cat>
          <c:val>
            <c:numRef>
              <c:f>RAW!$D$17:$D$20</c:f>
              <c:numCache>
                <c:formatCode>General</c:formatCode>
                <c:ptCount val="4"/>
                <c:pt idx="0">
                  <c:v>6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C8-40FD-86F3-E4FC22CD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26</xdr:col>
      <xdr:colOff>0</xdr:colOff>
      <xdr:row>7</xdr:row>
      <xdr:rowOff>0</xdr:rowOff>
    </xdr:to>
    <xdr:sp macro="" textlink="RAW!D12">
      <xdr:nvSpPr>
        <xdr:cNvPr id="5" name="Rectangle 4">
          <a:extLst>
            <a:ext uri="{FF2B5EF4-FFF2-40B4-BE49-F238E27FC236}">
              <a16:creationId xmlns:a16="http://schemas.microsoft.com/office/drawing/2014/main" id="{8D091096-8041-30EA-9359-2A5F490E91E7}"/>
            </a:ext>
          </a:extLst>
        </xdr:cNvPr>
        <xdr:cNvSpPr/>
      </xdr:nvSpPr>
      <xdr:spPr>
        <a:xfrm>
          <a:off x="10386060" y="0"/>
          <a:ext cx="1828800" cy="115062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</a:schemeClr>
            </a:gs>
            <a:gs pos="100000">
              <a:schemeClr val="accent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BE511943-D34C-4222-96D8-19BF870CA5DF}" type="TxLink">
            <a:rPr lang="en-US" sz="2800" b="0" i="0" u="none" strike="noStrike">
              <a:solidFill>
                <a:srgbClr val="990033"/>
              </a:solidFill>
              <a:latin typeface="Aptos Narrow"/>
            </a:rPr>
            <a:pPr algn="ctr"/>
            <a:t>5</a:t>
          </a:fld>
          <a:endParaRPr lang="en-IN" sz="2800">
            <a:solidFill>
              <a:srgbClr val="990033"/>
            </a:solidFill>
          </a:endParaRPr>
        </a:p>
      </xdr:txBody>
    </xdr:sp>
    <xdr:clientData/>
  </xdr:twoCellAnchor>
  <xdr:twoCellAnchor>
    <xdr:from>
      <xdr:col>25</xdr:col>
      <xdr:colOff>594360</xdr:colOff>
      <xdr:row>0</xdr:row>
      <xdr:rowOff>0</xdr:rowOff>
    </xdr:from>
    <xdr:to>
      <xdr:col>29</xdr:col>
      <xdr:colOff>160020</xdr:colOff>
      <xdr:row>7</xdr:row>
      <xdr:rowOff>0</xdr:rowOff>
    </xdr:to>
    <xdr:sp macro="" textlink="RAW!D13">
      <xdr:nvSpPr>
        <xdr:cNvPr id="6" name="Rectangle 5">
          <a:extLst>
            <a:ext uri="{FF2B5EF4-FFF2-40B4-BE49-F238E27FC236}">
              <a16:creationId xmlns:a16="http://schemas.microsoft.com/office/drawing/2014/main" id="{1C4E793A-6F4B-4D22-D4E1-F9B328E10B55}"/>
            </a:ext>
          </a:extLst>
        </xdr:cNvPr>
        <xdr:cNvSpPr/>
      </xdr:nvSpPr>
      <xdr:spPr>
        <a:xfrm>
          <a:off x="12199620" y="0"/>
          <a:ext cx="2004060" cy="1150620"/>
        </a:xfrm>
        <a:prstGeom prst="rect">
          <a:avLst/>
        </a:prstGeom>
        <a:gradFill flip="none" rotWithShape="1">
          <a:gsLst>
            <a:gs pos="0">
              <a:schemeClr val="accent6">
                <a:lumMod val="60000"/>
                <a:lumOff val="40000"/>
              </a:schemeClr>
            </a:gs>
            <a:gs pos="100000">
              <a:schemeClr val="accent6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2CDABAD0-EE92-4B65-B761-E5DF86009D31}" type="TxLink">
            <a:rPr lang="en-US" sz="2800" b="0" i="0" u="none" strike="noStrike">
              <a:solidFill>
                <a:srgbClr val="990033"/>
              </a:solidFill>
              <a:latin typeface="Aptos Narrow"/>
              <a:ea typeface="+mn-ea"/>
              <a:cs typeface="+mn-cs"/>
            </a:rPr>
            <a:pPr marL="0" indent="0" algn="ctr"/>
            <a:t>3</a:t>
          </a:fld>
          <a:endParaRPr lang="en-IN" sz="2800" b="0" i="0" u="none" strike="noStrike">
            <a:solidFill>
              <a:srgbClr val="990033"/>
            </a:solidFill>
            <a:latin typeface="Aptos Narrow"/>
            <a:ea typeface="+mn-ea"/>
            <a:cs typeface="+mn-cs"/>
          </a:endParaRPr>
        </a:p>
      </xdr:txBody>
    </xdr:sp>
    <xdr:clientData/>
  </xdr:twoCellAnchor>
  <xdr:oneCellAnchor>
    <xdr:from>
      <xdr:col>23</xdr:col>
      <xdr:colOff>144780</xdr:colOff>
      <xdr:row>4</xdr:row>
      <xdr:rowOff>45720</xdr:rowOff>
    </xdr:from>
    <xdr:ext cx="1573059" cy="280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0C92FA-4A42-33CB-6E9D-BF417C5FCFEA}"/>
            </a:ext>
          </a:extLst>
        </xdr:cNvPr>
        <xdr:cNvSpPr txBox="1"/>
      </xdr:nvSpPr>
      <xdr:spPr>
        <a:xfrm>
          <a:off x="10530840" y="777240"/>
          <a:ext cx="157305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aseline="0">
              <a:solidFill>
                <a:schemeClr val="bg1"/>
              </a:solidFill>
            </a:rPr>
            <a:t>CRITICAL</a:t>
          </a:r>
          <a:r>
            <a:rPr lang="en-IN" sz="1200" baseline="0"/>
            <a:t> priority tasks</a:t>
          </a:r>
        </a:p>
      </xdr:txBody>
    </xdr:sp>
    <xdr:clientData/>
  </xdr:oneCellAnchor>
  <xdr:oneCellAnchor>
    <xdr:from>
      <xdr:col>26</xdr:col>
      <xdr:colOff>274320</xdr:colOff>
      <xdr:row>4</xdr:row>
      <xdr:rowOff>76200</xdr:rowOff>
    </xdr:from>
    <xdr:ext cx="1481559" cy="2802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8672D96-A07B-3F7E-FE3B-3F8889C05A36}"/>
            </a:ext>
          </a:extLst>
        </xdr:cNvPr>
        <xdr:cNvSpPr txBox="1"/>
      </xdr:nvSpPr>
      <xdr:spPr>
        <a:xfrm>
          <a:off x="12489180" y="807720"/>
          <a:ext cx="148155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tasks</a:t>
          </a:r>
          <a:r>
            <a:rPr lang="en-IN" sz="1200" baseline="0">
              <a:solidFill>
                <a:schemeClr val="bg1"/>
              </a:solidFill>
              <a:latin typeface="+mn-lt"/>
              <a:ea typeface="+mn-ea"/>
              <a:cs typeface="+mn-cs"/>
            </a:rPr>
            <a:t> to </a:t>
          </a:r>
          <a:r>
            <a:rPr lang="en-IN" sz="1100">
              <a:solidFill>
                <a:schemeClr val="bg1"/>
              </a:solidFill>
            </a:rPr>
            <a:t>be done today</a:t>
          </a:r>
        </a:p>
      </xdr:txBody>
    </xdr:sp>
    <xdr:clientData/>
  </xdr:oneCellAnchor>
  <xdr:twoCellAnchor>
    <xdr:from>
      <xdr:col>15</xdr:col>
      <xdr:colOff>0</xdr:colOff>
      <xdr:row>11</xdr:row>
      <xdr:rowOff>0</xdr:rowOff>
    </xdr:from>
    <xdr:to>
      <xdr:col>30</xdr:col>
      <xdr:colOff>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D3E92E-F06A-4B90-BB6B-9E6BFEBD5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68437-A1E4-4A3B-B8B5-5E9F108F1D43}" name="table" displayName="table" ref="B2:I41" totalsRowShown="0">
  <autoFilter ref="B2:I41" xr:uid="{4F368437-A1E4-4A3B-B8B5-5E9F108F1D43}"/>
  <tableColumns count="8">
    <tableColumn id="1" xr3:uid="{C2380933-5165-4199-B64C-DD89192AD43A}" name="status">
      <calculatedColumnFormula>'TO DO LIST'!D9</calculatedColumnFormula>
    </tableColumn>
    <tableColumn id="2" xr3:uid="{F560E7E1-6A9D-4FAE-9719-F1B74C4C1C50}" name="task">
      <calculatedColumnFormula>'TO DO LIST'!F9</calculatedColumnFormula>
    </tableColumn>
    <tableColumn id="3" xr3:uid="{971E20B3-8380-4B4A-B02D-C092350385AD}" name="priority">
      <calculatedColumnFormula>'TO DO LIST'!H9</calculatedColumnFormula>
    </tableColumn>
    <tableColumn id="4" xr3:uid="{98012966-6D9E-46A4-BAF1-05FB287556E3}" name="category">
      <calculatedColumnFormula>'TO DO LIST'!J9</calculatedColumnFormula>
    </tableColumn>
    <tableColumn id="5" xr3:uid="{8E0CD7CE-C19F-4FEB-80F5-CE7D0CE0FAE1}" name="days left">
      <calculatedColumnFormula>'TO DO LIST'!L9</calculatedColumnFormula>
    </tableColumn>
    <tableColumn id="6" xr3:uid="{821F0140-058F-4781-A9D8-05790339813C}" name="due date" dataDxfId="26">
      <calculatedColumnFormula>'TO DO LIST'!N9</calculatedColumnFormula>
    </tableColumn>
    <tableColumn id="8" xr3:uid="{DC3CE5C5-3B5B-4107-A1DA-B926764210AA}" name="due date real" dataDxfId="25">
      <calculatedColumnFormula>IF(table[[#This Row],[due date]]=$M$1,"",IF(table[[#This Row],[due date]]-TODAY()&lt;0,"",table[[#This Row],[due date]]))</calculatedColumnFormula>
    </tableColumn>
    <tableColumn id="9" xr3:uid="{B9205C60-8141-46A6-851B-C86B27DAA288}" name="PRIORITY RANK" dataDxfId="24">
      <calculatedColumnFormula>IF(table[[#This Row],[priority]]="CRITICAL",1,IF(table[[#This Row],[priority]]="HIGH",2,IF(table[[#This Row],[priority]]="MEDIUM",3,IF(table[[#This Row],[priority]]="LOW",4,5))))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0621-A807-4E04-AF3C-B6121B98B82D}">
  <dimension ref="A1:AD47"/>
  <sheetViews>
    <sheetView tabSelected="1" workbookViewId="0">
      <pane xSplit="23" ySplit="7" topLeftCell="X8" activePane="bottomRight" state="frozen"/>
      <selection pane="topRight" activeCell="Q1" sqref="Q1"/>
      <selection pane="bottomLeft" activeCell="A7" sqref="A7"/>
      <selection pane="bottomRight" activeCell="F9" sqref="F9"/>
    </sheetView>
  </sheetViews>
  <sheetFormatPr defaultRowHeight="14.4" x14ac:dyDescent="0.3"/>
  <cols>
    <col min="1" max="1" width="1.77734375" style="32" hidden="1" customWidth="1"/>
    <col min="2" max="2" width="3" style="32" bestFit="1" customWidth="1"/>
    <col min="3" max="3" width="0.77734375" style="32" customWidth="1"/>
    <col min="4" max="4" width="13.88671875" style="32" bestFit="1" customWidth="1"/>
    <col min="5" max="5" width="0.77734375" style="32" customWidth="1"/>
    <col min="6" max="6" width="63.33203125" style="32" customWidth="1"/>
    <col min="7" max="7" width="0.77734375" style="32" customWidth="1"/>
    <col min="8" max="8" width="16.109375" style="32" customWidth="1"/>
    <col min="9" max="9" width="0.77734375" style="32" customWidth="1"/>
    <col min="10" max="10" width="19.33203125" style="32" bestFit="1" customWidth="1"/>
    <col min="11" max="11" width="0.77734375" style="32" customWidth="1"/>
    <col min="12" max="12" width="15.109375" style="32" bestFit="1" customWidth="1"/>
    <col min="13" max="13" width="0.77734375" style="32" customWidth="1"/>
    <col min="14" max="14" width="15.33203125" style="32" customWidth="1"/>
    <col min="15" max="15" width="0.6640625" style="30" customWidth="1"/>
    <col min="16" max="16" width="0.21875" style="30" hidden="1" customWidth="1"/>
    <col min="17" max="22" width="8.88671875" style="30" hidden="1" customWidth="1"/>
    <col min="23" max="23" width="24.6640625" style="30" hidden="1" customWidth="1"/>
    <col min="24" max="29" width="8.88671875" style="32"/>
    <col min="30" max="30" width="2.109375" style="32" customWidth="1"/>
    <col min="31" max="16384" width="8.88671875" style="32"/>
  </cols>
  <sheetData>
    <row r="1" spans="1:30" x14ac:dyDescent="0.3">
      <c r="A1" s="30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1"/>
      <c r="Q1" s="31"/>
      <c r="R1" s="31"/>
      <c r="S1" s="31"/>
      <c r="T1" s="31"/>
      <c r="U1" s="31"/>
      <c r="V1" s="31"/>
      <c r="W1" s="31"/>
    </row>
    <row r="2" spans="1:30" x14ac:dyDescent="0.3">
      <c r="A2" s="30"/>
      <c r="B2" s="4"/>
      <c r="C2" s="4"/>
      <c r="D2" s="4"/>
      <c r="E2" s="4"/>
      <c r="F2" s="43" t="s">
        <v>3</v>
      </c>
      <c r="G2" s="43"/>
      <c r="H2" s="44"/>
      <c r="I2" s="16"/>
      <c r="J2" s="4"/>
      <c r="K2" s="4"/>
      <c r="L2" s="4"/>
      <c r="M2" s="4"/>
      <c r="N2" s="4"/>
      <c r="O2" s="4"/>
      <c r="P2" s="31"/>
      <c r="Q2" s="31"/>
      <c r="R2" s="31"/>
      <c r="S2" s="31"/>
      <c r="T2" s="31"/>
      <c r="U2" s="31"/>
      <c r="V2" s="31"/>
      <c r="W2" s="31"/>
    </row>
    <row r="3" spans="1:30" x14ac:dyDescent="0.3">
      <c r="A3" s="30"/>
      <c r="B3" s="4"/>
      <c r="C3" s="4"/>
      <c r="D3" s="4"/>
      <c r="E3" s="4"/>
      <c r="F3" s="44"/>
      <c r="G3" s="44"/>
      <c r="H3" s="44"/>
      <c r="I3" s="16"/>
      <c r="J3" s="45" t="str">
        <f>RAW!D5&amp;"/"&amp;RAW!D4&amp;"  Tasks Completed"</f>
        <v>6/11  Tasks Completed</v>
      </c>
      <c r="K3" s="45"/>
      <c r="L3" s="45"/>
      <c r="M3" s="45"/>
      <c r="N3" s="45"/>
      <c r="O3" s="4"/>
      <c r="P3" s="31"/>
      <c r="Q3" s="31"/>
      <c r="R3" s="31"/>
      <c r="S3" s="31"/>
      <c r="T3" s="31"/>
      <c r="U3" s="31"/>
      <c r="V3" s="31"/>
      <c r="W3" s="31"/>
    </row>
    <row r="4" spans="1:30" x14ac:dyDescent="0.3">
      <c r="A4" s="30"/>
      <c r="B4" s="4"/>
      <c r="C4" s="4"/>
      <c r="D4" s="4"/>
      <c r="E4" s="4"/>
      <c r="F4" s="44"/>
      <c r="G4" s="44"/>
      <c r="H4" s="44"/>
      <c r="I4" s="16"/>
      <c r="J4" s="45"/>
      <c r="K4" s="45"/>
      <c r="L4" s="45"/>
      <c r="M4" s="45"/>
      <c r="N4" s="45"/>
      <c r="O4" s="4"/>
      <c r="P4" s="31"/>
      <c r="Q4" s="31"/>
      <c r="R4" s="31"/>
      <c r="S4" s="31"/>
      <c r="T4" s="31"/>
      <c r="U4" s="31"/>
      <c r="V4" s="31"/>
      <c r="W4" s="31"/>
    </row>
    <row r="5" spans="1:30" x14ac:dyDescent="0.3">
      <c r="A5" s="3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31"/>
      <c r="Q5" s="31"/>
      <c r="R5" s="31"/>
      <c r="S5" s="31"/>
      <c r="T5" s="31"/>
      <c r="U5" s="31"/>
      <c r="V5" s="31"/>
      <c r="W5" s="31"/>
    </row>
    <row r="6" spans="1:30" ht="15" thickBot="1" x14ac:dyDescent="0.35">
      <c r="A6" s="30"/>
      <c r="B6" s="5"/>
      <c r="C6" s="6"/>
      <c r="D6" s="7" t="s">
        <v>0</v>
      </c>
      <c r="E6" s="7"/>
      <c r="F6" s="8" t="s">
        <v>6</v>
      </c>
      <c r="G6" s="8"/>
      <c r="H6" s="8" t="s">
        <v>1</v>
      </c>
      <c r="I6" s="8"/>
      <c r="J6" s="9" t="s">
        <v>2</v>
      </c>
      <c r="K6" s="9"/>
      <c r="L6" s="10" t="s">
        <v>20</v>
      </c>
      <c r="M6" s="9"/>
      <c r="N6" s="9" t="s">
        <v>9</v>
      </c>
      <c r="O6" s="11"/>
      <c r="P6" s="33"/>
      <c r="Q6" s="33"/>
      <c r="R6" s="33"/>
      <c r="S6" s="33"/>
      <c r="T6" s="33"/>
      <c r="U6" s="33"/>
      <c r="V6" s="33"/>
      <c r="W6" s="33"/>
    </row>
    <row r="7" spans="1:30" ht="3.6" customHeight="1" thickTop="1" x14ac:dyDescent="0.3">
      <c r="A7" s="30"/>
      <c r="B7" s="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34"/>
      <c r="Q7" s="34"/>
      <c r="R7" s="34"/>
      <c r="S7" s="34"/>
      <c r="T7" s="34"/>
      <c r="U7" s="34"/>
      <c r="V7" s="34"/>
      <c r="W7" s="34"/>
      <c r="X7" s="35"/>
      <c r="Y7" s="35"/>
      <c r="Z7" s="35"/>
      <c r="AA7" s="35"/>
      <c r="AB7" s="35"/>
      <c r="AC7" s="35"/>
      <c r="AD7" s="35"/>
    </row>
    <row r="8" spans="1:30" ht="7.8" customHeight="1" x14ac:dyDescent="0.3">
      <c r="A8" s="3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36"/>
      <c r="R8" s="36"/>
      <c r="S8" s="36"/>
      <c r="T8" s="36"/>
      <c r="U8" s="36"/>
      <c r="V8" s="36"/>
      <c r="W8" s="36"/>
      <c r="X8" s="37"/>
      <c r="Y8" s="37"/>
      <c r="Z8" s="37"/>
      <c r="AA8" s="37"/>
      <c r="AB8" s="37"/>
      <c r="AC8" s="37"/>
      <c r="AD8" s="37"/>
    </row>
    <row r="9" spans="1:30" ht="33.6" customHeight="1" x14ac:dyDescent="0.4">
      <c r="A9" s="3"/>
      <c r="B9" s="14">
        <f>IF(F9="","",SUBTOTAL(3,F$9:F9))</f>
        <v>1</v>
      </c>
      <c r="C9" s="30"/>
      <c r="D9" s="29" t="s">
        <v>4</v>
      </c>
      <c r="E9" s="29"/>
      <c r="F9" s="38" t="s">
        <v>42</v>
      </c>
      <c r="G9" s="39"/>
      <c r="H9" s="29" t="s">
        <v>12</v>
      </c>
      <c r="I9" s="29"/>
      <c r="J9" s="40" t="s">
        <v>21</v>
      </c>
      <c r="K9" s="30"/>
      <c r="L9" s="2" t="str">
        <f ca="1">IF('TO DO LIST'!N9="","",IF('TO DO LIST'!N9-RAW!$C$10&lt;0,"task missed",IF('TO DO LIST'!N9-RAW!$C$10=0,"due date is today",IF('TO DO LIST'!N9-RAW!$C$10=1,"1 day left",'TO DO LIST'!N9-RAW!$C$10&amp;" days left"))))</f>
        <v>task missed</v>
      </c>
      <c r="M9" s="30"/>
      <c r="N9" s="41">
        <v>45699</v>
      </c>
      <c r="X9" s="46" t="s">
        <v>34</v>
      </c>
      <c r="Y9" s="47"/>
      <c r="Z9" s="47"/>
      <c r="AA9" s="47"/>
      <c r="AB9" s="47"/>
      <c r="AC9" s="47"/>
      <c r="AD9" s="47"/>
    </row>
    <row r="10" spans="1:30" ht="33.6" customHeight="1" x14ac:dyDescent="0.3">
      <c r="A10" s="3"/>
      <c r="B10" s="14">
        <f>IF(F10="","",SUBTOTAL(3,F$9:F10))</f>
        <v>2</v>
      </c>
      <c r="C10" s="30"/>
      <c r="D10" s="29" t="s">
        <v>15</v>
      </c>
      <c r="E10" s="29"/>
      <c r="F10" s="38" t="s">
        <v>45</v>
      </c>
      <c r="G10" s="39"/>
      <c r="H10" s="29" t="s">
        <v>10</v>
      </c>
      <c r="I10" s="29"/>
      <c r="J10" s="40" t="s">
        <v>18</v>
      </c>
      <c r="K10" s="30"/>
      <c r="L10" s="2" t="str">
        <f ca="1">IF('TO DO LIST'!N10="","",IF('TO DO LIST'!N10-RAW!$C$10&lt;0,"task missed",IF('TO DO LIST'!N10-RAW!$C$10=0,"due date is today",IF('TO DO LIST'!N10-RAW!$C$10=1,"1 day left",'TO DO LIST'!N10-RAW!$C$10&amp;" days left"))))</f>
        <v>task missed</v>
      </c>
      <c r="M10" s="30"/>
      <c r="N10" s="41">
        <v>45700</v>
      </c>
      <c r="X10" s="48" t="str">
        <f ca="1">pivots!M12</f>
        <v>walk outside</v>
      </c>
      <c r="Y10" s="48"/>
      <c r="Z10" s="48"/>
      <c r="AA10" s="48"/>
      <c r="AB10" s="48"/>
      <c r="AC10" s="48"/>
      <c r="AD10" s="48"/>
    </row>
    <row r="11" spans="1:30" ht="33.6" customHeight="1" x14ac:dyDescent="0.3">
      <c r="A11" s="3"/>
      <c r="B11" s="14">
        <f>IF(F11="","",SUBTOTAL(3,F$9:F11))</f>
        <v>3</v>
      </c>
      <c r="C11" s="30"/>
      <c r="D11" s="29" t="s">
        <v>4</v>
      </c>
      <c r="E11" s="30"/>
      <c r="F11" s="38" t="s">
        <v>38</v>
      </c>
      <c r="G11" s="39"/>
      <c r="H11" s="29" t="s">
        <v>11</v>
      </c>
      <c r="I11" s="29"/>
      <c r="J11" s="40" t="s">
        <v>17</v>
      </c>
      <c r="K11" s="30"/>
      <c r="L11" s="2" t="str">
        <f ca="1">IF('TO DO LIST'!N11="","",IF('TO DO LIST'!N11-RAW!$C$10&lt;0,"task missed",IF('TO DO LIST'!N11-RAW!$C$10=0,"due date is today",IF('TO DO LIST'!N11-RAW!$C$10=1,"1 day left",'TO DO LIST'!N11-RAW!$C$10&amp;" days left"))))</f>
        <v>task missed</v>
      </c>
      <c r="M11" s="30"/>
      <c r="N11" s="41">
        <v>45701</v>
      </c>
      <c r="S11" s="40"/>
      <c r="X11" s="48"/>
      <c r="Y11" s="48"/>
      <c r="Z11" s="48"/>
      <c r="AA11" s="48"/>
      <c r="AB11" s="48"/>
      <c r="AC11" s="48"/>
      <c r="AD11" s="48"/>
    </row>
    <row r="12" spans="1:30" ht="33.6" customHeight="1" x14ac:dyDescent="0.3">
      <c r="A12" s="3"/>
      <c r="B12" s="14">
        <f>IF(F12="","",SUBTOTAL(3,F$9:F12))</f>
        <v>4</v>
      </c>
      <c r="C12" s="30"/>
      <c r="D12" s="29" t="s">
        <v>5</v>
      </c>
      <c r="E12" s="29"/>
      <c r="F12" s="38" t="s">
        <v>43</v>
      </c>
      <c r="G12" s="39"/>
      <c r="H12" s="29" t="s">
        <v>12</v>
      </c>
      <c r="I12" s="29"/>
      <c r="J12" s="40" t="s">
        <v>17</v>
      </c>
      <c r="K12" s="30"/>
      <c r="L12" s="2" t="str">
        <f ca="1">IF('TO DO LIST'!N12="","",IF('TO DO LIST'!N12-RAW!$C$10&lt;0,"task missed",IF('TO DO LIST'!N12-RAW!$C$10=0,"due date is today",IF('TO DO LIST'!N12-RAW!$C$10=1,"1 day left",'TO DO LIST'!N12-RAW!$C$10&amp;" days left"))))</f>
        <v>3 days left</v>
      </c>
      <c r="M12" s="30"/>
      <c r="N12" s="41">
        <v>45706</v>
      </c>
    </row>
    <row r="13" spans="1:30" ht="33.6" customHeight="1" x14ac:dyDescent="0.3">
      <c r="A13" s="3"/>
      <c r="B13" s="14">
        <f>IF(F13="","",SUBTOTAL(3,F$9:F13))</f>
        <v>5</v>
      </c>
      <c r="C13" s="30"/>
      <c r="D13" s="29" t="s">
        <v>4</v>
      </c>
      <c r="E13" s="29"/>
      <c r="F13" s="38" t="s">
        <v>22</v>
      </c>
      <c r="G13" s="39"/>
      <c r="H13" s="29" t="s">
        <v>13</v>
      </c>
      <c r="I13" s="29"/>
      <c r="J13" s="40" t="s">
        <v>18</v>
      </c>
      <c r="K13" s="30"/>
      <c r="L13" s="2" t="str">
        <f ca="1">IF('TO DO LIST'!N13="","",IF('TO DO LIST'!N13-RAW!$C$10&lt;0,"task missed",IF('TO DO LIST'!N13-RAW!$C$10=0,"due date is today",IF('TO DO LIST'!N13-RAW!$C$10=1,"1 day left",'TO DO LIST'!N13-RAW!$C$10&amp;" days left"))))</f>
        <v>due date is today</v>
      </c>
      <c r="M13" s="30"/>
      <c r="N13" s="41">
        <v>45703</v>
      </c>
    </row>
    <row r="14" spans="1:30" ht="33.6" customHeight="1" x14ac:dyDescent="0.3">
      <c r="A14" s="3"/>
      <c r="B14" s="14">
        <f>IF(F14="","",SUBTOTAL(3,F$9:F14))</f>
        <v>6</v>
      </c>
      <c r="C14" s="30"/>
      <c r="D14" s="29" t="s">
        <v>14</v>
      </c>
      <c r="E14" s="29"/>
      <c r="F14" s="38" t="s">
        <v>23</v>
      </c>
      <c r="G14" s="39"/>
      <c r="H14" s="29" t="s">
        <v>12</v>
      </c>
      <c r="I14" s="29"/>
      <c r="J14" s="40" t="s">
        <v>17</v>
      </c>
      <c r="K14" s="30"/>
      <c r="L14" s="2" t="str">
        <f ca="1">IF('TO DO LIST'!N14="","",IF('TO DO LIST'!N14-RAW!$C$10&lt;0,"task missed",IF('TO DO LIST'!N14-RAW!$C$10=0,"due date is today",IF('TO DO LIST'!N14-RAW!$C$10=1,"1 day left",'TO DO LIST'!N14-RAW!$C$10&amp;" days left"))))</f>
        <v>1 day left</v>
      </c>
      <c r="M14" s="30"/>
      <c r="N14" s="41">
        <v>45704</v>
      </c>
    </row>
    <row r="15" spans="1:30" ht="33.6" customHeight="1" x14ac:dyDescent="0.3">
      <c r="A15" s="3"/>
      <c r="B15" s="14">
        <f>IF(F15="","",SUBTOTAL(3,F$9:F15))</f>
        <v>7</v>
      </c>
      <c r="C15" s="30"/>
      <c r="D15" s="29" t="s">
        <v>15</v>
      </c>
      <c r="E15" s="29"/>
      <c r="F15" s="38" t="s">
        <v>44</v>
      </c>
      <c r="G15" s="39"/>
      <c r="H15" s="29" t="s">
        <v>11</v>
      </c>
      <c r="I15" s="29"/>
      <c r="J15" s="40" t="s">
        <v>18</v>
      </c>
      <c r="K15" s="30"/>
      <c r="L15" s="2" t="str">
        <f ca="1">IF('TO DO LIST'!N15="","",IF('TO DO LIST'!N15-RAW!$C$10&lt;0,"task missed",IF('TO DO LIST'!N15-RAW!$C$10=0,"due date is today",IF('TO DO LIST'!N15-RAW!$C$10=1,"1 day left",'TO DO LIST'!N15-RAW!$C$10&amp;" days left"))))</f>
        <v>2 days left</v>
      </c>
      <c r="M15" s="30"/>
      <c r="N15" s="41">
        <v>45705</v>
      </c>
    </row>
    <row r="16" spans="1:30" ht="33.6" customHeight="1" x14ac:dyDescent="0.3">
      <c r="A16" s="3"/>
      <c r="B16" s="14">
        <f>IF(F16="","",SUBTOTAL(3,F$9:F16))</f>
        <v>8</v>
      </c>
      <c r="C16" s="30"/>
      <c r="D16" s="29" t="s">
        <v>4</v>
      </c>
      <c r="E16" s="29"/>
      <c r="F16" s="38" t="s">
        <v>48</v>
      </c>
      <c r="G16" s="39"/>
      <c r="H16" s="29" t="s">
        <v>11</v>
      </c>
      <c r="I16" s="29"/>
      <c r="J16" s="40" t="s">
        <v>21</v>
      </c>
      <c r="K16" s="30"/>
      <c r="L16" s="2" t="str">
        <f ca="1">IF('TO DO LIST'!N16="","",IF('TO DO LIST'!N16-RAW!$C$10&lt;0,"task missed",IF('TO DO LIST'!N16-RAW!$C$10=0,"due date is today",IF('TO DO LIST'!N16-RAW!$C$10=1,"1 day left",'TO DO LIST'!N16-RAW!$C$10&amp;" days left"))))</f>
        <v>1 day left</v>
      </c>
      <c r="M16" s="30"/>
      <c r="N16" s="41">
        <v>45704</v>
      </c>
    </row>
    <row r="17" spans="1:26" ht="33.6" customHeight="1" x14ac:dyDescent="0.3">
      <c r="A17" s="3"/>
      <c r="B17" s="14">
        <f>IF(F17="","",SUBTOTAL(3,F$9:F17))</f>
        <v>9</v>
      </c>
      <c r="C17" s="30"/>
      <c r="D17" s="29" t="s">
        <v>4</v>
      </c>
      <c r="E17" s="29"/>
      <c r="F17" s="38" t="s">
        <v>30</v>
      </c>
      <c r="G17" s="39"/>
      <c r="H17" s="29" t="s">
        <v>10</v>
      </c>
      <c r="I17" s="29"/>
      <c r="J17" s="40" t="s">
        <v>46</v>
      </c>
      <c r="K17" s="30"/>
      <c r="L17" s="2" t="str">
        <f ca="1">IF('TO DO LIST'!N17="","",IF('TO DO LIST'!N17-RAW!$C$10&lt;0,"task missed",IF('TO DO LIST'!N17-RAW!$C$10=0,"due date is today",IF('TO DO LIST'!N17-RAW!$C$10=1,"1 day left",'TO DO LIST'!N17-RAW!$C$10&amp;" days left"))))</f>
        <v>25 days left</v>
      </c>
      <c r="M17" s="30"/>
      <c r="N17" s="41">
        <v>45728</v>
      </c>
    </row>
    <row r="18" spans="1:26" ht="33.6" customHeight="1" x14ac:dyDescent="0.3">
      <c r="A18" s="3"/>
      <c r="B18" s="14">
        <f>IF(F18="","",SUBTOTAL(3,F$9:F18))</f>
        <v>10</v>
      </c>
      <c r="C18" s="30"/>
      <c r="D18" s="29" t="s">
        <v>4</v>
      </c>
      <c r="E18" s="29"/>
      <c r="F18" s="38" t="s">
        <v>29</v>
      </c>
      <c r="G18" s="39"/>
      <c r="H18" s="29" t="s">
        <v>11</v>
      </c>
      <c r="I18" s="29"/>
      <c r="J18" s="40" t="s">
        <v>19</v>
      </c>
      <c r="K18" s="30"/>
      <c r="L18" s="2" t="str">
        <f ca="1">IF('TO DO LIST'!N18="","",IF('TO DO LIST'!N18-RAW!$C$10&lt;0,"task missed",IF('TO DO LIST'!N18-RAW!$C$10=0,"due date is today",IF('TO DO LIST'!N18-RAW!$C$10=1,"1 day left",'TO DO LIST'!N18-RAW!$C$10&amp;" days left"))))</f>
        <v>due date is today</v>
      </c>
      <c r="M18" s="30"/>
      <c r="N18" s="41">
        <v>45703</v>
      </c>
    </row>
    <row r="19" spans="1:26" ht="33.6" customHeight="1" x14ac:dyDescent="0.3">
      <c r="A19" s="3"/>
      <c r="B19" s="14">
        <f>IF(F19="","",SUBTOTAL(3,F$9:F19))</f>
        <v>11</v>
      </c>
      <c r="C19" s="30"/>
      <c r="D19" s="29" t="s">
        <v>14</v>
      </c>
      <c r="E19" s="29"/>
      <c r="F19" s="38" t="s">
        <v>47</v>
      </c>
      <c r="G19" s="39"/>
      <c r="H19" s="29" t="s">
        <v>11</v>
      </c>
      <c r="I19" s="29"/>
      <c r="J19" s="40" t="s">
        <v>16</v>
      </c>
      <c r="K19" s="30"/>
      <c r="L19" s="2" t="str">
        <f ca="1">IF('TO DO LIST'!N19="","",IF('TO DO LIST'!N19-RAW!$C$10&lt;0,"task missed",IF('TO DO LIST'!N19-RAW!$C$10=0,"due date is today",IF('TO DO LIST'!N19-RAW!$C$10=1,"1 day left",'TO DO LIST'!N19-RAW!$C$10&amp;" days left"))))</f>
        <v>due date is today</v>
      </c>
      <c r="M19" s="30"/>
      <c r="N19" s="41">
        <v>45703</v>
      </c>
    </row>
    <row r="20" spans="1:26" ht="33.6" customHeight="1" x14ac:dyDescent="0.3">
      <c r="A20" s="3"/>
      <c r="B20" s="14" t="str">
        <f>IF(F20="","",SUBTOTAL(3,F$9:F20))</f>
        <v/>
      </c>
      <c r="C20" s="30"/>
      <c r="D20" s="29"/>
      <c r="E20" s="29"/>
      <c r="F20" s="38"/>
      <c r="G20" s="39"/>
      <c r="H20" s="29"/>
      <c r="I20" s="29"/>
      <c r="J20" s="40"/>
      <c r="K20" s="30"/>
      <c r="L20" s="2" t="str">
        <f>IF('TO DO LIST'!N20="","",IF('TO DO LIST'!N20-RAW!$C$10&lt;0,"task missed",IF('TO DO LIST'!N20-RAW!$C$10=0,"due date is today",IF('TO DO LIST'!N20-RAW!$C$10=1,"1 day left",'TO DO LIST'!N20-RAW!$C$10&amp;" days left"))))</f>
        <v/>
      </c>
      <c r="M20" s="30"/>
      <c r="N20" s="41"/>
    </row>
    <row r="21" spans="1:26" ht="33.6" customHeight="1" x14ac:dyDescent="0.3">
      <c r="A21" s="3"/>
      <c r="B21" s="14" t="str">
        <f>IF(F21="","",SUBTOTAL(3,F$9:F21))</f>
        <v/>
      </c>
      <c r="C21" s="30"/>
      <c r="D21" s="29"/>
      <c r="E21" s="29"/>
      <c r="F21" s="38"/>
      <c r="G21" s="39"/>
      <c r="H21" s="29"/>
      <c r="I21" s="29"/>
      <c r="J21" s="40"/>
      <c r="K21" s="30"/>
      <c r="L21" s="2" t="str">
        <f>IF('TO DO LIST'!N21="","",IF('TO DO LIST'!N21-RAW!$C$10&lt;0,"task missed",IF('TO DO LIST'!N21-RAW!$C$10=0,"due date is today",IF('TO DO LIST'!N21-RAW!$C$10=1,"1 day left",'TO DO LIST'!N21-RAW!$C$10&amp;" days left"))))</f>
        <v/>
      </c>
      <c r="M21" s="30"/>
      <c r="N21" s="41"/>
    </row>
    <row r="22" spans="1:26" ht="33.6" customHeight="1" x14ac:dyDescent="0.3">
      <c r="A22" s="3"/>
      <c r="B22" s="14" t="str">
        <f>IF(F22="","",SUBTOTAL(3,F$9:F22))</f>
        <v/>
      </c>
      <c r="C22" s="30"/>
      <c r="D22" s="29"/>
      <c r="E22" s="29"/>
      <c r="F22" s="38"/>
      <c r="G22" s="39"/>
      <c r="H22" s="29"/>
      <c r="I22" s="29"/>
      <c r="J22" s="40"/>
      <c r="K22" s="30"/>
      <c r="L22" s="2" t="str">
        <f>IF('TO DO LIST'!N22="","",IF('TO DO LIST'!N22-RAW!$C$10&lt;0,"task missed",IF('TO DO LIST'!N22-RAW!$C$10=0,"due date is today",IF('TO DO LIST'!N22-RAW!$C$10=1,"1 day left",'TO DO LIST'!N22-RAW!$C$10&amp;" days left"))))</f>
        <v/>
      </c>
      <c r="M22" s="30"/>
      <c r="N22" s="41"/>
    </row>
    <row r="23" spans="1:26" ht="33.6" customHeight="1" x14ac:dyDescent="0.3">
      <c r="A23" s="3"/>
      <c r="B23" s="14" t="str">
        <f>IF(F23="","",SUBTOTAL(3,F$9:F23))</f>
        <v/>
      </c>
      <c r="C23" s="30"/>
      <c r="D23" s="29"/>
      <c r="E23" s="29"/>
      <c r="F23" s="38"/>
      <c r="G23" s="39"/>
      <c r="H23" s="29"/>
      <c r="I23" s="29"/>
      <c r="J23" s="40"/>
      <c r="K23" s="30"/>
      <c r="L23" s="2" t="str">
        <f>IF('TO DO LIST'!N23="","",IF('TO DO LIST'!N23-RAW!$C$10&lt;0,"task missed",IF('TO DO LIST'!N23-RAW!$C$10=0,"due date is today",IF('TO DO LIST'!N23-RAW!$C$10=1,"1 day left",'TO DO LIST'!N23-RAW!$C$10&amp;" days left"))))</f>
        <v/>
      </c>
      <c r="M23" s="30"/>
      <c r="N23" s="41"/>
    </row>
    <row r="24" spans="1:26" ht="33.6" customHeight="1" x14ac:dyDescent="0.3">
      <c r="A24" s="3"/>
      <c r="B24" s="14" t="str">
        <f>IF(F24="","",SUBTOTAL(3,F$9:F24))</f>
        <v/>
      </c>
      <c r="C24" s="30"/>
      <c r="D24" s="29"/>
      <c r="E24" s="29"/>
      <c r="F24" s="38"/>
      <c r="G24" s="39"/>
      <c r="H24" s="29"/>
      <c r="I24" s="29"/>
      <c r="J24" s="40"/>
      <c r="K24" s="30"/>
      <c r="L24" s="2" t="str">
        <f>IF('TO DO LIST'!N24="","",IF('TO DO LIST'!N24-RAW!$C$10&lt;0,"task missed",IF('TO DO LIST'!N24-RAW!$C$10=0,"due date is today",IF('TO DO LIST'!N24-RAW!$C$10=1,"1 day left",'TO DO LIST'!N24-RAW!$C$10&amp;" days left"))))</f>
        <v/>
      </c>
      <c r="M24" s="30"/>
      <c r="N24" s="41"/>
    </row>
    <row r="25" spans="1:26" ht="33.6" customHeight="1" x14ac:dyDescent="0.3">
      <c r="A25" s="3"/>
      <c r="B25" s="14" t="str">
        <f>IF(F25="","",SUBTOTAL(3,F$9:F25))</f>
        <v/>
      </c>
      <c r="C25" s="30"/>
      <c r="D25" s="29"/>
      <c r="E25" s="29"/>
      <c r="F25" s="38"/>
      <c r="G25" s="39"/>
      <c r="H25" s="29"/>
      <c r="I25" s="29"/>
      <c r="J25" s="40"/>
      <c r="K25" s="30"/>
      <c r="L25" s="2" t="str">
        <f>IF('TO DO LIST'!N25="","",IF('TO DO LIST'!N25-RAW!$C$10&lt;0,"task missed",IF('TO DO LIST'!N25-RAW!$C$10=0,"due date is today",IF('TO DO LIST'!N25-RAW!$C$10=1,"1 day left",'TO DO LIST'!N25-RAW!$C$10&amp;" days left"))))</f>
        <v/>
      </c>
      <c r="M25" s="30"/>
      <c r="N25" s="41"/>
      <c r="Z25" s="32" t="str">
        <f>_xlfn.TEXTJOIN(",",TRUE,Z19:Z22)</f>
        <v/>
      </c>
    </row>
    <row r="26" spans="1:26" ht="33.6" customHeight="1" x14ac:dyDescent="0.3">
      <c r="A26" s="3"/>
      <c r="B26" s="14" t="str">
        <f>IF(F26="","",SUBTOTAL(3,F$9:F26))</f>
        <v/>
      </c>
      <c r="C26" s="30"/>
      <c r="D26" s="29"/>
      <c r="E26" s="29"/>
      <c r="F26" s="38"/>
      <c r="G26" s="39"/>
      <c r="H26" s="29"/>
      <c r="I26" s="29"/>
      <c r="J26" s="40"/>
      <c r="K26" s="30"/>
      <c r="L26" s="2" t="str">
        <f>IF('TO DO LIST'!N26="","",IF('TO DO LIST'!N26-RAW!$C$10&lt;0,"task missed",IF('TO DO LIST'!N26-RAW!$C$10=0,"due date is today",IF('TO DO LIST'!N26-RAW!$C$10=1,"1 day left",'TO DO LIST'!N26-RAW!$C$10&amp;" days left"))))</f>
        <v/>
      </c>
      <c r="M26" s="30"/>
      <c r="N26" s="41"/>
    </row>
    <row r="27" spans="1:26" ht="33.6" customHeight="1" x14ac:dyDescent="0.3">
      <c r="A27" s="3"/>
      <c r="B27" s="14" t="str">
        <f>IF(F27="","",SUBTOTAL(3,F$9:F27))</f>
        <v/>
      </c>
      <c r="C27" s="30"/>
      <c r="D27" s="29"/>
      <c r="E27" s="29"/>
      <c r="F27" s="38"/>
      <c r="G27" s="39"/>
      <c r="H27" s="29"/>
      <c r="I27" s="29"/>
      <c r="J27" s="40"/>
      <c r="K27" s="30"/>
      <c r="L27" s="2" t="str">
        <f>IF('TO DO LIST'!N27="","",IF('TO DO LIST'!N27-RAW!$C$10&lt;0,"task missed",IF('TO DO LIST'!N27-RAW!$C$10=0,"due date is today",IF('TO DO LIST'!N27-RAW!$C$10=1,"1 day left",'TO DO LIST'!N27-RAW!$C$10&amp;" days left"))))</f>
        <v/>
      </c>
      <c r="M27" s="30"/>
      <c r="N27" s="41"/>
    </row>
    <row r="28" spans="1:26" ht="33.6" customHeight="1" x14ac:dyDescent="0.3">
      <c r="A28" s="3"/>
      <c r="B28" s="14" t="str">
        <f>IF(F28="","",SUBTOTAL(3,F$9:F28))</f>
        <v/>
      </c>
      <c r="C28" s="30"/>
      <c r="D28" s="29"/>
      <c r="E28" s="29"/>
      <c r="F28" s="38"/>
      <c r="G28" s="39"/>
      <c r="H28" s="29"/>
      <c r="I28" s="29"/>
      <c r="J28" s="40"/>
      <c r="K28" s="30"/>
      <c r="L28" s="2" t="str">
        <f>IF('TO DO LIST'!N28="","",IF('TO DO LIST'!N28-RAW!$C$10&lt;0,"task missed",IF('TO DO LIST'!N28-RAW!$C$10=0,"due date is today",IF('TO DO LIST'!N28-RAW!$C$10=1,"1 day left",'TO DO LIST'!N28-RAW!$C$10&amp;" days left"))))</f>
        <v/>
      </c>
      <c r="M28" s="30"/>
      <c r="N28" s="41"/>
    </row>
    <row r="29" spans="1:26" ht="33.6" customHeight="1" x14ac:dyDescent="0.3">
      <c r="A29" s="3"/>
      <c r="B29" s="14" t="str">
        <f>IF(F29="","",SUBTOTAL(3,F$9:F29))</f>
        <v/>
      </c>
      <c r="C29" s="30"/>
      <c r="D29" s="29"/>
      <c r="E29" s="29"/>
      <c r="F29" s="38"/>
      <c r="G29" s="39"/>
      <c r="H29" s="29"/>
      <c r="I29" s="29"/>
      <c r="J29" s="40"/>
      <c r="K29" s="30"/>
      <c r="L29" s="2" t="str">
        <f>IF('TO DO LIST'!N29="","",IF('TO DO LIST'!N29-RAW!$C$10&lt;0,"task missed",IF('TO DO LIST'!N29-RAW!$C$10=0,"due date is today",IF('TO DO LIST'!N29-RAW!$C$10=1,"1 day left",'TO DO LIST'!N29-RAW!$C$10&amp;" days left"))))</f>
        <v/>
      </c>
      <c r="M29" s="30"/>
      <c r="N29" s="41"/>
    </row>
    <row r="30" spans="1:26" ht="33.6" customHeight="1" x14ac:dyDescent="0.3">
      <c r="A30" s="3"/>
      <c r="B30" s="14" t="str">
        <f>IF(F30="","",SUBTOTAL(3,F$9:F30))</f>
        <v/>
      </c>
      <c r="C30" s="30"/>
      <c r="D30" s="29"/>
      <c r="E30" s="29"/>
      <c r="F30" s="38"/>
      <c r="G30" s="39"/>
      <c r="H30" s="29"/>
      <c r="I30" s="29"/>
      <c r="J30" s="40"/>
      <c r="K30" s="30"/>
      <c r="L30" s="2" t="str">
        <f>IF('TO DO LIST'!N30="","",IF('TO DO LIST'!N30-RAW!$C$10&lt;0,"task missed",IF('TO DO LIST'!N30-RAW!$C$10=0,"due date is today",IF('TO DO LIST'!N30-RAW!$C$10=1,"1 day left",'TO DO LIST'!N30-RAW!$C$10&amp;" days left"))))</f>
        <v/>
      </c>
      <c r="M30" s="30"/>
      <c r="N30" s="41"/>
    </row>
    <row r="31" spans="1:26" ht="33.6" customHeight="1" x14ac:dyDescent="0.3">
      <c r="A31" s="3"/>
      <c r="B31" s="14" t="str">
        <f>IF(F31="","",SUBTOTAL(3,F$9:F31))</f>
        <v/>
      </c>
      <c r="C31" s="30"/>
      <c r="D31" s="29"/>
      <c r="E31" s="29"/>
      <c r="F31" s="38"/>
      <c r="G31" s="39"/>
      <c r="H31" s="29"/>
      <c r="I31" s="29"/>
      <c r="J31" s="40"/>
      <c r="K31" s="30"/>
      <c r="L31" s="2" t="str">
        <f>IF('TO DO LIST'!N31="","",IF('TO DO LIST'!N31-RAW!$C$10&lt;0,"task missed",IF('TO DO LIST'!N31-RAW!$C$10=0,"due date is today",IF('TO DO LIST'!N31-RAW!$C$10=1,"1 day left",'TO DO LIST'!N31-RAW!$C$10&amp;" days left"))))</f>
        <v/>
      </c>
      <c r="M31" s="30"/>
      <c r="N31" s="41"/>
    </row>
    <row r="32" spans="1:26" ht="33.6" customHeight="1" x14ac:dyDescent="0.3">
      <c r="A32" s="3"/>
      <c r="B32" s="14" t="str">
        <f>IF(F32="","",SUBTOTAL(3,F$9:F32))</f>
        <v/>
      </c>
      <c r="C32" s="30"/>
      <c r="D32" s="29"/>
      <c r="E32" s="29"/>
      <c r="F32" s="38"/>
      <c r="G32" s="39"/>
      <c r="H32" s="29"/>
      <c r="I32" s="29"/>
      <c r="J32" s="40"/>
      <c r="K32" s="30"/>
      <c r="L32" s="2" t="str">
        <f>IF('TO DO LIST'!N32="","",IF('TO DO LIST'!N32-RAW!$C$10&lt;0,"task missed",IF('TO DO LIST'!N32-RAW!$C$10=0,"due date is today",IF('TO DO LIST'!N32-RAW!$C$10=1,"1 day left",'TO DO LIST'!N32-RAW!$C$10&amp;" days left"))))</f>
        <v/>
      </c>
      <c r="M32" s="30"/>
      <c r="N32" s="41"/>
    </row>
    <row r="33" spans="1:14" ht="33.6" customHeight="1" x14ac:dyDescent="0.3">
      <c r="A33" s="3"/>
      <c r="B33" s="14" t="str">
        <f>IF(F33="","",SUBTOTAL(3,F$9:F33))</f>
        <v/>
      </c>
      <c r="C33" s="30"/>
      <c r="D33" s="29"/>
      <c r="E33" s="29"/>
      <c r="F33" s="38"/>
      <c r="G33" s="39"/>
      <c r="H33" s="29"/>
      <c r="I33" s="29"/>
      <c r="J33" s="40"/>
      <c r="K33" s="30"/>
      <c r="L33" s="2" t="str">
        <f>IF('TO DO LIST'!N33="","",IF('TO DO LIST'!N33-RAW!$C$10&lt;0,"task missed",IF('TO DO LIST'!N33-RAW!$C$10=0,"due date is today",IF('TO DO LIST'!N33-RAW!$C$10=1,"1 day left",'TO DO LIST'!N33-RAW!$C$10&amp;" days left"))))</f>
        <v/>
      </c>
      <c r="M33" s="30"/>
      <c r="N33" s="41"/>
    </row>
    <row r="34" spans="1:14" ht="33.6" customHeight="1" x14ac:dyDescent="0.3">
      <c r="A34" s="3"/>
      <c r="B34" s="14" t="str">
        <f>IF(F34="","",SUBTOTAL(3,F$9:F34))</f>
        <v/>
      </c>
      <c r="C34" s="30"/>
      <c r="D34" s="29"/>
      <c r="E34" s="29"/>
      <c r="F34" s="38"/>
      <c r="G34" s="39"/>
      <c r="H34" s="29"/>
      <c r="I34" s="29"/>
      <c r="J34" s="40"/>
      <c r="K34" s="30"/>
      <c r="L34" s="2" t="str">
        <f>IF('TO DO LIST'!N34="","",IF('TO DO LIST'!N34-RAW!$C$10&lt;0,"task missed",IF('TO DO LIST'!N34-RAW!$C$10=0,"due date is today",IF('TO DO LIST'!N34-RAW!$C$10=1,"1 day left",'TO DO LIST'!N34-RAW!$C$10&amp;" days left"))))</f>
        <v/>
      </c>
      <c r="M34" s="30"/>
      <c r="N34" s="41"/>
    </row>
    <row r="35" spans="1:14" ht="33.6" customHeight="1" x14ac:dyDescent="0.3">
      <c r="A35" s="3"/>
      <c r="B35" s="14" t="str">
        <f>IF(F35="","",SUBTOTAL(3,F$9:F35))</f>
        <v/>
      </c>
      <c r="C35" s="30"/>
      <c r="D35" s="29"/>
      <c r="E35" s="29"/>
      <c r="F35" s="38"/>
      <c r="G35" s="39"/>
      <c r="H35" s="29"/>
      <c r="I35" s="29"/>
      <c r="J35" s="40"/>
      <c r="K35" s="30"/>
      <c r="L35" s="2" t="str">
        <f>IF('TO DO LIST'!N35="","",IF('TO DO LIST'!N35-RAW!$C$10&lt;0,"task missed",IF('TO DO LIST'!N35-RAW!$C$10=0,"due date is today",IF('TO DO LIST'!N35-RAW!$C$10=1,"1 day left",'TO DO LIST'!N35-RAW!$C$10&amp;" days left"))))</f>
        <v/>
      </c>
      <c r="M35" s="30"/>
      <c r="N35" s="41"/>
    </row>
    <row r="36" spans="1:14" ht="33.6" customHeight="1" x14ac:dyDescent="0.3">
      <c r="A36" s="3"/>
      <c r="B36" s="14" t="str">
        <f>IF(F36="","",SUBTOTAL(3,F$9:F36))</f>
        <v/>
      </c>
      <c r="C36" s="30"/>
      <c r="D36" s="29"/>
      <c r="E36" s="29"/>
      <c r="F36" s="38"/>
      <c r="G36" s="39"/>
      <c r="H36" s="29"/>
      <c r="I36" s="29"/>
      <c r="J36" s="40"/>
      <c r="K36" s="30"/>
      <c r="L36" s="2" t="str">
        <f>IF('TO DO LIST'!N36="","",IF('TO DO LIST'!N36-RAW!$C$10&lt;0,"task missed",IF('TO DO LIST'!N36-RAW!$C$10=0,"due date is today",IF('TO DO LIST'!N36-RAW!$C$10=1,"1 day left",'TO DO LIST'!N36-RAW!$C$10&amp;" days left"))))</f>
        <v/>
      </c>
      <c r="M36" s="30"/>
      <c r="N36" s="41"/>
    </row>
    <row r="37" spans="1:14" ht="33.6" customHeight="1" x14ac:dyDescent="0.3">
      <c r="A37" s="3"/>
      <c r="B37" s="14" t="str">
        <f>IF(F37="","",SUBTOTAL(3,F$9:F37))</f>
        <v/>
      </c>
      <c r="C37" s="30"/>
      <c r="D37" s="29"/>
      <c r="E37" s="29"/>
      <c r="F37" s="38"/>
      <c r="G37" s="39"/>
      <c r="H37" s="29"/>
      <c r="I37" s="29"/>
      <c r="J37" s="40"/>
      <c r="K37" s="30"/>
      <c r="L37" s="2" t="str">
        <f>IF('TO DO LIST'!N37="","",IF('TO DO LIST'!N37-RAW!$C$10&lt;0,"task missed",IF('TO DO LIST'!N37-RAW!$C$10=0,"due date is today",IF('TO DO LIST'!N37-RAW!$C$10=1,"1 day left",'TO DO LIST'!N37-RAW!$C$10&amp;" days left"))))</f>
        <v/>
      </c>
      <c r="M37" s="30"/>
      <c r="N37" s="41"/>
    </row>
    <row r="38" spans="1:14" ht="33.6" customHeight="1" x14ac:dyDescent="0.3">
      <c r="A38" s="3"/>
      <c r="B38" s="14" t="str">
        <f>IF(F38="","",SUBTOTAL(3,F$9:F38))</f>
        <v/>
      </c>
      <c r="C38" s="30"/>
      <c r="D38" s="29"/>
      <c r="E38" s="29"/>
      <c r="F38" s="38"/>
      <c r="G38" s="39"/>
      <c r="H38" s="29"/>
      <c r="I38" s="29"/>
      <c r="J38" s="40"/>
      <c r="K38" s="30"/>
      <c r="L38" s="2" t="str">
        <f>IF('TO DO LIST'!N38="","",IF('TO DO LIST'!N38-RAW!$C$10&lt;0,"task missed",IF('TO DO LIST'!N38-RAW!$C$10=0,"due date is today",IF('TO DO LIST'!N38-RAW!$C$10=1,"1 day left",'TO DO LIST'!N38-RAW!$C$10&amp;" days left"))))</f>
        <v/>
      </c>
      <c r="M38" s="30"/>
      <c r="N38" s="41"/>
    </row>
    <row r="39" spans="1:14" ht="33.6" customHeight="1" x14ac:dyDescent="0.3">
      <c r="A39" s="3"/>
      <c r="B39" s="14" t="str">
        <f>IF(F39="","",SUBTOTAL(3,F$9:F39))</f>
        <v/>
      </c>
      <c r="C39" s="30"/>
      <c r="D39" s="29"/>
      <c r="E39" s="29"/>
      <c r="F39" s="38"/>
      <c r="G39" s="39"/>
      <c r="H39" s="29"/>
      <c r="I39" s="29"/>
      <c r="J39" s="40"/>
      <c r="K39" s="30"/>
      <c r="L39" s="2" t="str">
        <f>IF('TO DO LIST'!N39="","",IF('TO DO LIST'!N39-RAW!$C$10&lt;0,"task missed",IF('TO DO LIST'!N39-RAW!$C$10=0,"due date is today",IF('TO DO LIST'!N39-RAW!$C$10=1,"1 day left",'TO DO LIST'!N39-RAW!$C$10&amp;" days left"))))</f>
        <v/>
      </c>
      <c r="M39" s="30"/>
      <c r="N39" s="41"/>
    </row>
    <row r="40" spans="1:14" ht="33.6" customHeight="1" x14ac:dyDescent="0.3">
      <c r="A40" s="3"/>
      <c r="B40" s="14" t="str">
        <f>IF(F40="","",SUBTOTAL(3,F$9:F40))</f>
        <v/>
      </c>
      <c r="C40" s="30"/>
      <c r="D40" s="29"/>
      <c r="E40" s="29"/>
      <c r="F40" s="38"/>
      <c r="G40" s="39"/>
      <c r="H40" s="29"/>
      <c r="I40" s="29"/>
      <c r="J40" s="40"/>
      <c r="K40" s="30"/>
      <c r="L40" s="2" t="str">
        <f>IF('TO DO LIST'!N40="","",IF('TO DO LIST'!N40-RAW!$C$10&lt;0,"task missed",IF('TO DO LIST'!N40-RAW!$C$10=0,"due date is today",IF('TO DO LIST'!N40-RAW!$C$10=1,"1 day left",'TO DO LIST'!N40-RAW!$C$10&amp;" days left"))))</f>
        <v/>
      </c>
      <c r="M40" s="30"/>
      <c r="N40" s="41"/>
    </row>
    <row r="41" spans="1:14" ht="33.6" customHeight="1" x14ac:dyDescent="0.3">
      <c r="A41" s="3"/>
      <c r="B41" s="14" t="str">
        <f>IF(F41="","",SUBTOTAL(3,F$9:F41))</f>
        <v/>
      </c>
      <c r="C41" s="30"/>
      <c r="D41" s="29"/>
      <c r="E41" s="29"/>
      <c r="F41" s="38"/>
      <c r="G41" s="39"/>
      <c r="H41" s="29"/>
      <c r="I41" s="29"/>
      <c r="J41" s="40"/>
      <c r="K41" s="30"/>
      <c r="L41" s="2" t="str">
        <f>IF('TO DO LIST'!N41="","",IF('TO DO LIST'!N41-RAW!$C$10&lt;0,"task missed",IF('TO DO LIST'!N41-RAW!$C$10=0,"due date is today",IF('TO DO LIST'!N41-RAW!$C$10=1,"1 day left",'TO DO LIST'!N41-RAW!$C$10&amp;" days left"))))</f>
        <v/>
      </c>
      <c r="M41" s="30"/>
      <c r="N41" s="41"/>
    </row>
    <row r="42" spans="1:14" ht="33.6" customHeight="1" x14ac:dyDescent="0.3">
      <c r="A42" s="3"/>
      <c r="B42" s="14" t="str">
        <f>IF(F42="","",SUBTOTAL(3,F$9:F42))</f>
        <v/>
      </c>
      <c r="C42" s="30"/>
      <c r="D42" s="29"/>
      <c r="E42" s="29"/>
      <c r="F42" s="38"/>
      <c r="G42" s="39"/>
      <c r="H42" s="29"/>
      <c r="I42" s="29"/>
      <c r="J42" s="40"/>
      <c r="K42" s="30"/>
      <c r="L42" s="2" t="str">
        <f>IF('TO DO LIST'!N42="","",IF('TO DO LIST'!N42-RAW!$C$10&lt;0,"task missed",IF('TO DO LIST'!N42-RAW!$C$10=0,"due date is today",IF('TO DO LIST'!N42-RAW!$C$10=1,"1 day left",'TO DO LIST'!N42-RAW!$C$10&amp;" days left"))))</f>
        <v/>
      </c>
      <c r="M42" s="30"/>
      <c r="N42" s="41"/>
    </row>
    <row r="43" spans="1:14" ht="33.6" customHeight="1" x14ac:dyDescent="0.3">
      <c r="A43" s="3"/>
      <c r="B43" s="14" t="str">
        <f>IF(F43="","",SUBTOTAL(3,F$9:F43))</f>
        <v/>
      </c>
      <c r="C43" s="30"/>
      <c r="D43" s="29"/>
      <c r="E43" s="29"/>
      <c r="F43" s="38"/>
      <c r="G43" s="39"/>
      <c r="H43" s="29"/>
      <c r="I43" s="29"/>
      <c r="J43" s="40"/>
      <c r="K43" s="30"/>
      <c r="L43" s="2" t="str">
        <f>IF('TO DO LIST'!N43="","",IF('TO DO LIST'!N43-RAW!$C$10&lt;0,"task missed",IF('TO DO LIST'!N43-RAW!$C$10=0,"due date is today",IF('TO DO LIST'!N43-RAW!$C$10=1,"1 day left",'TO DO LIST'!N43-RAW!$C$10&amp;" days left"))))</f>
        <v/>
      </c>
      <c r="M43" s="30"/>
      <c r="N43" s="41"/>
    </row>
    <row r="44" spans="1:14" ht="33.6" customHeight="1" x14ac:dyDescent="0.3">
      <c r="A44" s="3"/>
      <c r="B44" s="14" t="str">
        <f>IF(F44="","",SUBTOTAL(3,F$9:F44))</f>
        <v/>
      </c>
      <c r="C44" s="30"/>
      <c r="D44" s="29"/>
      <c r="E44" s="29"/>
      <c r="F44" s="38"/>
      <c r="G44" s="39"/>
      <c r="H44" s="29"/>
      <c r="I44" s="29"/>
      <c r="J44" s="40"/>
      <c r="K44" s="30"/>
      <c r="L44" s="2" t="str">
        <f>IF('TO DO LIST'!N44="","",IF('TO DO LIST'!N44-RAW!$C$10&lt;0,"task missed",IF('TO DO LIST'!N44-RAW!$C$10=0,"due date is today",IF('TO DO LIST'!N44-RAW!$C$10=1,"1 day left",'TO DO LIST'!N44-RAW!$C$10&amp;" days left"))))</f>
        <v/>
      </c>
      <c r="M44" s="30"/>
      <c r="N44" s="41"/>
    </row>
    <row r="45" spans="1:14" ht="33.6" customHeight="1" x14ac:dyDescent="0.3">
      <c r="A45" s="3"/>
      <c r="B45" s="14" t="str">
        <f>IF(F45="","",SUBTOTAL(3,F$9:F45))</f>
        <v/>
      </c>
      <c r="C45" s="30"/>
      <c r="D45" s="29"/>
      <c r="E45" s="29"/>
      <c r="F45" s="38"/>
      <c r="G45" s="39"/>
      <c r="H45" s="29"/>
      <c r="I45" s="29"/>
      <c r="J45" s="40"/>
      <c r="K45" s="30"/>
      <c r="L45" s="2" t="str">
        <f>IF('TO DO LIST'!N45="","",IF('TO DO LIST'!N45-RAW!$C$10&lt;0,"task missed",IF('TO DO LIST'!N45-RAW!$C$10=0,"due date is today",IF('TO DO LIST'!N45-RAW!$C$10=1,"1 day left",'TO DO LIST'!N45-RAW!$C$10&amp;" days left"))))</f>
        <v/>
      </c>
      <c r="M45" s="30"/>
      <c r="N45" s="41"/>
    </row>
    <row r="46" spans="1:14" ht="33.6" customHeight="1" x14ac:dyDescent="0.3">
      <c r="A46" s="3"/>
      <c r="B46" s="14" t="str">
        <f>IF(F46="","",SUBTOTAL(3,F$9:F46))</f>
        <v/>
      </c>
      <c r="C46" s="30"/>
      <c r="D46" s="29"/>
      <c r="E46" s="29"/>
      <c r="F46" s="38"/>
      <c r="G46" s="42"/>
      <c r="H46" s="29"/>
      <c r="I46" s="29"/>
      <c r="J46" s="40"/>
      <c r="K46" s="30"/>
      <c r="L46" s="2" t="str">
        <f>IF('TO DO LIST'!N46="","",IF('TO DO LIST'!N46-RAW!$C$10&lt;0,"task missed",IF('TO DO LIST'!N46-RAW!$C$10=0,"due date is today",IF('TO DO LIST'!N46-RAW!$C$10=1,"1 day left",'TO DO LIST'!N46-RAW!$C$10&amp;" days left"))))</f>
        <v/>
      </c>
      <c r="M46" s="30"/>
      <c r="N46" s="41"/>
    </row>
    <row r="47" spans="1:14" ht="33.6" customHeight="1" x14ac:dyDescent="0.3">
      <c r="A47" s="3"/>
      <c r="B47" s="14" t="str">
        <f>IF(F47="","",SUBTOTAL(3,F$9:F47))</f>
        <v/>
      </c>
      <c r="C47" s="30"/>
      <c r="D47" s="29"/>
      <c r="E47" s="29"/>
      <c r="F47" s="38"/>
      <c r="G47" s="42"/>
      <c r="H47" s="29"/>
      <c r="I47" s="29"/>
      <c r="J47" s="40"/>
      <c r="K47" s="30"/>
      <c r="L47" s="2" t="str">
        <f>IF('TO DO LIST'!N47="","",IF('TO DO LIST'!N47-RAW!$C$10&lt;0,"task missed",IF('TO DO LIST'!N47-RAW!$C$10=0,"due date is today",IF('TO DO LIST'!N47-RAW!$C$10=1,"1 day left",'TO DO LIST'!N47-RAW!$C$10&amp;" days left"))))</f>
        <v/>
      </c>
      <c r="M47" s="30"/>
      <c r="N47" s="41"/>
    </row>
  </sheetData>
  <sheetProtection algorithmName="SHA-512" hashValue="eAGbD76SFpjINhKIfhOQHaUxBlQr/JxdMfAHJ8t2wb8sRsDO8Rm7FQnWMq6U91V57aNdcX5ZuyYsGOWlfLNVsQ==" saltValue="9WyS6tfM2qGHWdF8NC4sHg==" spinCount="100000" sheet="1" objects="1" scenarios="1"/>
  <autoFilter ref="D6:L47" xr:uid="{A75E0621-A807-4E04-AF3C-B6121B98B82D}"/>
  <mergeCells count="4">
    <mergeCell ref="F2:H4"/>
    <mergeCell ref="J3:N4"/>
    <mergeCell ref="X9:AD9"/>
    <mergeCell ref="X10:AD11"/>
  </mergeCells>
  <conditionalFormatting sqref="D9:E10 D11 D12:E47">
    <cfRule type="containsText" dxfId="23" priority="20" operator="containsText" text="almost finished">
      <formula>NOT(ISERROR(SEARCH("almost finished",D9)))</formula>
    </cfRule>
    <cfRule type="containsText" dxfId="22" priority="21" operator="containsText" text="Ongoing">
      <formula>NOT(ISERROR(SEARCH("Ongoing",D9)))</formula>
    </cfRule>
    <cfRule type="containsText" dxfId="21" priority="22" operator="containsText" text="have to START">
      <formula>NOT(ISERROR(SEARCH("have to START",D9)))</formula>
    </cfRule>
    <cfRule type="containsText" dxfId="20" priority="23" operator="containsText" text="DONE">
      <formula>NOT(ISERROR(SEARCH("DONE",D9)))</formula>
    </cfRule>
  </conditionalFormatting>
  <conditionalFormatting sqref="F9:F47">
    <cfRule type="expression" dxfId="19" priority="1">
      <formula>EXACT(D9,"DONE")</formula>
    </cfRule>
  </conditionalFormatting>
  <conditionalFormatting sqref="F1:G8 G9:G47 F48:G1048576">
    <cfRule type="expression" dxfId="18" priority="28">
      <formula>$D9="DONE"</formula>
    </cfRule>
  </conditionalFormatting>
  <conditionalFormatting sqref="G9:G10 G13:G47">
    <cfRule type="expression" dxfId="17" priority="24">
      <formula>EXACT($D9,"DONE")</formula>
    </cfRule>
  </conditionalFormatting>
  <conditionalFormatting sqref="G11">
    <cfRule type="expression" dxfId="16" priority="30">
      <formula>EXACT($D12,"DONE")</formula>
    </cfRule>
  </conditionalFormatting>
  <conditionalFormatting sqref="G12">
    <cfRule type="expression" dxfId="15" priority="31">
      <formula>EXACT(#REF!,"DONE")</formula>
    </cfRule>
  </conditionalFormatting>
  <conditionalFormatting sqref="H9:I47">
    <cfRule type="containsText" dxfId="14" priority="15" operator="containsText" text="LOW">
      <formula>NOT(ISERROR(SEARCH("LOW",H9)))</formula>
    </cfRule>
    <cfRule type="containsText" dxfId="13" priority="16" operator="containsText" text="MEDIUM">
      <formula>NOT(ISERROR(SEARCH("MEDIUM",H9)))</formula>
    </cfRule>
    <cfRule type="containsText" dxfId="12" priority="17" operator="containsText" text="HIGH">
      <formula>NOT(ISERROR(SEARCH("HIGH",H9)))</formula>
    </cfRule>
    <cfRule type="containsText" dxfId="11" priority="18" operator="containsText" text="CRITICAL">
      <formula>NOT(ISERROR(SEARCH("CRITICAL",H9)))</formula>
    </cfRule>
    <cfRule type="expression" dxfId="10" priority="19">
      <formula>EXACT($D9,"DONE")</formula>
    </cfRule>
  </conditionalFormatting>
  <conditionalFormatting sqref="J9:J47">
    <cfRule type="expression" dxfId="9" priority="8">
      <formula>$D9="DONE"</formula>
    </cfRule>
    <cfRule type="containsText" dxfId="8" priority="10" operator="containsText" text="Friends/people">
      <formula>NOT(ISERROR(SEARCH("Friends/people",J9)))</formula>
    </cfRule>
    <cfRule type="containsText" dxfId="7" priority="11" operator="containsText" text="Health">
      <formula>NOT(ISERROR(SEARCH("Health",J9)))</formula>
    </cfRule>
    <cfRule type="containsText" dxfId="6" priority="12" operator="containsText" text="Hobby">
      <formula>NOT(ISERROR(SEARCH("Hobby",J9)))</formula>
    </cfRule>
    <cfRule type="containsText" dxfId="5" priority="13" operator="containsText" text="Academics">
      <formula>NOT(ISERROR(SEARCH("Academics",J9)))</formula>
    </cfRule>
    <cfRule type="containsText" dxfId="4" priority="14" operator="containsText" text="Household">
      <formula>NOT(ISERROR(SEARCH("Household",J9)))</formula>
    </cfRule>
  </conditionalFormatting>
  <conditionalFormatting sqref="L9:L47">
    <cfRule type="expression" dxfId="2" priority="6">
      <formula>$L9="2 days left"</formula>
    </cfRule>
    <cfRule type="expression" dxfId="1" priority="7">
      <formula>$L9="1 day left"</formula>
    </cfRule>
  </conditionalFormatting>
  <dataValidations count="4">
    <dataValidation type="list" allowBlank="1" showInputMessage="1" showErrorMessage="1" sqref="D9:E10 D12:E47 D11" xr:uid="{69E8AC14-9F9A-4578-A4D0-65C84465D55E}">
      <formula1>"DONE,have to START,Ongoing,almost finished"</formula1>
    </dataValidation>
    <dataValidation type="list" allowBlank="1" showInputMessage="1" showErrorMessage="1" sqref="H9:I47" xr:uid="{6E356B2A-FB1F-4B1B-B409-3224B8AF5003}">
      <formula1>"CRITICAL,HIGH,MEDIUM,LOW"</formula1>
    </dataValidation>
    <dataValidation type="list" allowBlank="1" showInputMessage="1" showErrorMessage="1" sqref="J10:J47 J9:K9 M9" xr:uid="{4C8FD5AD-8E1B-4EC1-9E12-EE4BBDC56EE8}">
      <formula1>"Household,Academics,Hobby,Health,Friends/people,Work"</formula1>
    </dataValidation>
    <dataValidation type="date" allowBlank="1" showInputMessage="1" showErrorMessage="1" sqref="N9:N47" xr:uid="{3D234F63-A43F-4B56-8320-118EADE6C41D}">
      <formula1>TODAY()</formula1>
      <formula2>TODAY()+365</formula2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9BDA425A-2CC7-4EAE-9F5C-579C73157764}">
            <xm:f>$N9-RAW!$C$10&gt;=3</xm:f>
            <x14:dxf>
              <font>
                <color theme="6" tint="0.39994506668294322"/>
              </font>
            </x14:dxf>
          </x14:cfRule>
          <xm:sqref>L9:L47</xm:sqref>
        </x14:conditionalFormatting>
        <x14:conditionalFormatting xmlns:xm="http://schemas.microsoft.com/office/excel/2006/main">
          <x14:cfRule type="expression" priority="4" id="{94F5E600-B286-4705-A246-AC6346EFC019}">
            <xm:f>$N9-RAW!$C$10&lt;0</xm:f>
            <x14:dxf>
              <font>
                <color rgb="FFFF0000"/>
              </font>
            </x14:dxf>
          </x14:cfRule>
          <xm:sqref>N9:N47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7F9D-37A2-4270-B6CF-81AA74868EA7}">
  <dimension ref="B3:R20"/>
  <sheetViews>
    <sheetView workbookViewId="0">
      <selection activeCell="G19" sqref="G19"/>
    </sheetView>
  </sheetViews>
  <sheetFormatPr defaultRowHeight="14.4" x14ac:dyDescent="0.3"/>
  <cols>
    <col min="3" max="3" width="18.5546875" bestFit="1" customWidth="1"/>
    <col min="5" max="5" width="10.33203125" bestFit="1" customWidth="1"/>
    <col min="11" max="11" width="10.33203125" bestFit="1" customWidth="1"/>
  </cols>
  <sheetData>
    <row r="3" spans="2:18" x14ac:dyDescent="0.3">
      <c r="M3" s="49"/>
      <c r="N3" s="49"/>
      <c r="O3" s="49"/>
      <c r="P3" s="49"/>
      <c r="Q3" s="49"/>
      <c r="R3" s="49"/>
    </row>
    <row r="4" spans="2:18" x14ac:dyDescent="0.3">
      <c r="B4" s="52" t="s">
        <v>36</v>
      </c>
      <c r="C4" s="21" t="s">
        <v>7</v>
      </c>
      <c r="D4" s="22">
        <f>COUNTIF('TO DO LIST'!B9:B47,"&gt;0")</f>
        <v>11</v>
      </c>
      <c r="M4" s="49"/>
      <c r="N4" s="49"/>
      <c r="O4" s="49"/>
      <c r="P4" s="49"/>
      <c r="Q4" s="49"/>
      <c r="R4" s="49"/>
    </row>
    <row r="5" spans="2:18" x14ac:dyDescent="0.3">
      <c r="B5" s="53"/>
      <c r="C5" s="23" t="s">
        <v>8</v>
      </c>
      <c r="D5" s="24">
        <f>COUNTIFS('TO DO LIST'!D9:D47,"DONE",'TO DO LIST'!F9:F47,"&lt;&gt;")</f>
        <v>6</v>
      </c>
      <c r="M5" s="49"/>
      <c r="N5" s="49"/>
      <c r="O5" s="49"/>
      <c r="P5" s="49"/>
      <c r="Q5" s="49"/>
      <c r="R5" s="49"/>
    </row>
    <row r="6" spans="2:18" x14ac:dyDescent="0.3">
      <c r="M6" s="49"/>
      <c r="N6" s="49"/>
      <c r="O6" s="49"/>
      <c r="P6" s="49"/>
      <c r="Q6" s="49"/>
      <c r="R6" s="49"/>
    </row>
    <row r="7" spans="2:18" x14ac:dyDescent="0.3">
      <c r="M7" s="49"/>
      <c r="N7" s="49"/>
      <c r="O7" s="49"/>
      <c r="P7" s="49"/>
      <c r="Q7" s="49"/>
      <c r="R7" s="49"/>
    </row>
    <row r="10" spans="2:18" x14ac:dyDescent="0.3">
      <c r="B10" s="25" t="s">
        <v>37</v>
      </c>
      <c r="C10" s="26">
        <f ca="1">TODAY()</f>
        <v>45703</v>
      </c>
      <c r="E10" s="1"/>
    </row>
    <row r="12" spans="2:18" x14ac:dyDescent="0.3">
      <c r="B12" s="50" t="s">
        <v>35</v>
      </c>
      <c r="C12" s="21" t="s">
        <v>27</v>
      </c>
      <c r="D12" s="22">
        <f>COUNTIFS('TO DO LIST'!H9:H47,"CRITICAL",'TO DO LIST'!F9:F47,"&lt;&gt;")</f>
        <v>5</v>
      </c>
      <c r="K12" s="1"/>
    </row>
    <row r="13" spans="2:18" x14ac:dyDescent="0.3">
      <c r="B13" s="51"/>
      <c r="C13" s="23" t="s">
        <v>28</v>
      </c>
      <c r="D13" s="24">
        <f ca="1">COUNTIFS('TO DO LIST'!L9:L47,"due date is today",'TO DO LIST'!F9:F47,"&lt;&gt;")</f>
        <v>3</v>
      </c>
    </row>
    <row r="17" spans="2:4" x14ac:dyDescent="0.3">
      <c r="B17" s="50" t="s">
        <v>41</v>
      </c>
      <c r="C17" s="21" t="s">
        <v>39</v>
      </c>
      <c r="D17" s="22">
        <f>COUNTIFS('TO DO LIST'!D9:D47,"DONE",'TO DO LIST'!F9:F47,"&lt;&gt;")</f>
        <v>6</v>
      </c>
    </row>
    <row r="18" spans="2:4" x14ac:dyDescent="0.3">
      <c r="B18" s="54"/>
      <c r="C18" s="27" t="s">
        <v>14</v>
      </c>
      <c r="D18" s="28">
        <f>COUNTIFS('TO DO LIST'!D9:D47,"Ongoing",'TO DO LIST'!F9:F47,"&lt;&gt;")</f>
        <v>2</v>
      </c>
    </row>
    <row r="19" spans="2:4" x14ac:dyDescent="0.3">
      <c r="B19" s="54"/>
      <c r="C19" s="27" t="s">
        <v>15</v>
      </c>
      <c r="D19" s="28">
        <f>COUNTIFS('TO DO LIST'!D9:D47,"almost finished",'TO DO LIST'!F9:F47,"&lt;&gt;")</f>
        <v>2</v>
      </c>
    </row>
    <row r="20" spans="2:4" x14ac:dyDescent="0.3">
      <c r="B20" s="51"/>
      <c r="C20" s="23" t="s">
        <v>40</v>
      </c>
      <c r="D20" s="24">
        <f>COUNTIFS('TO DO LIST'!D9:D47,"have to START",'TO DO LIST'!F9:F47,"&lt;&gt;")</f>
        <v>1</v>
      </c>
    </row>
  </sheetData>
  <mergeCells count="4">
    <mergeCell ref="M3:R7"/>
    <mergeCell ref="B12:B13"/>
    <mergeCell ref="B4:B5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5A85-F4DF-4573-9CD5-D20DD4DDD622}">
  <dimension ref="B1:M50"/>
  <sheetViews>
    <sheetView workbookViewId="0">
      <selection activeCell="L20" sqref="L20"/>
    </sheetView>
  </sheetViews>
  <sheetFormatPr defaultRowHeight="14.4" x14ac:dyDescent="0.3"/>
  <cols>
    <col min="2" max="2" width="13.21875" bestFit="1" customWidth="1"/>
    <col min="3" max="3" width="42.109375" customWidth="1"/>
    <col min="4" max="4" width="9" customWidth="1"/>
    <col min="5" max="5" width="10" customWidth="1"/>
    <col min="6" max="6" width="14.33203125" bestFit="1" customWidth="1"/>
    <col min="7" max="7" width="10.33203125" bestFit="1" customWidth="1"/>
    <col min="8" max="8" width="14" bestFit="1" customWidth="1"/>
    <col min="9" max="9" width="16" bestFit="1" customWidth="1"/>
    <col min="10" max="10" width="11.6640625" bestFit="1" customWidth="1"/>
    <col min="11" max="11" width="13.21875" bestFit="1" customWidth="1"/>
    <col min="12" max="12" width="13.33203125" bestFit="1" customWidth="1"/>
    <col min="13" max="13" width="16.5546875" bestFit="1" customWidth="1"/>
  </cols>
  <sheetData>
    <row r="1" spans="2:13" x14ac:dyDescent="0.3">
      <c r="L1" t="s">
        <v>25</v>
      </c>
      <c r="M1" s="1">
        <v>0</v>
      </c>
    </row>
    <row r="2" spans="2:13" x14ac:dyDescent="0.3">
      <c r="B2" t="s">
        <v>0</v>
      </c>
      <c r="C2" t="s">
        <v>6</v>
      </c>
      <c r="D2" t="s">
        <v>1</v>
      </c>
      <c r="E2" t="s">
        <v>2</v>
      </c>
      <c r="F2" t="s">
        <v>20</v>
      </c>
      <c r="G2" t="s">
        <v>9</v>
      </c>
      <c r="H2" t="s">
        <v>26</v>
      </c>
      <c r="I2" t="s">
        <v>24</v>
      </c>
    </row>
    <row r="3" spans="2:13" x14ac:dyDescent="0.3">
      <c r="B3" t="str">
        <f>'TO DO LIST'!D9</f>
        <v>DONE</v>
      </c>
      <c r="C3" t="str">
        <f>'TO DO LIST'!F9</f>
        <v>lijoooo</v>
      </c>
      <c r="D3" t="str">
        <f>'TO DO LIST'!H9</f>
        <v>MEDIUM</v>
      </c>
      <c r="E3" t="str">
        <f>'TO DO LIST'!J9</f>
        <v>Household</v>
      </c>
      <c r="F3" t="str">
        <f ca="1">'TO DO LIST'!L9</f>
        <v>task missed</v>
      </c>
      <c r="G3" s="1">
        <f>'TO DO LIST'!N9</f>
        <v>45699</v>
      </c>
      <c r="H3" s="1" t="str">
        <f ca="1">IF(table[[#This Row],[due date]]=$M$1,"",IF(table[[#This Row],[due date]]-TODAY()&lt;0,"",table[[#This Row],[due date]]))</f>
        <v/>
      </c>
      <c r="I3" s="15">
        <f>IF(table[[#This Row],[priority]]="CRITICAL",1,IF(table[[#This Row],[priority]]="HIGH",2,IF(table[[#This Row],[priority]]="MEDIUM",3,IF(table[[#This Row],[priority]]="LOW",4,5))))</f>
        <v>3</v>
      </c>
    </row>
    <row r="4" spans="2:13" x14ac:dyDescent="0.3">
      <c r="B4" t="str">
        <f>'TO DO LIST'!D10</f>
        <v>almost finished</v>
      </c>
      <c r="C4" t="str">
        <f>'TO DO LIST'!F10</f>
        <v>recover injury</v>
      </c>
      <c r="D4" t="str">
        <f>'TO DO LIST'!H10</f>
        <v>HIGH</v>
      </c>
      <c r="E4" t="str">
        <f>'TO DO LIST'!J10</f>
        <v>Health</v>
      </c>
      <c r="F4" t="str">
        <f ca="1">'TO DO LIST'!L10</f>
        <v>task missed</v>
      </c>
      <c r="G4" s="1">
        <f>'TO DO LIST'!N10</f>
        <v>45700</v>
      </c>
      <c r="H4" s="1" t="str">
        <f ca="1">IF(table[[#This Row],[due date]]=$M$1,"",IF(table[[#This Row],[due date]]-TODAY()&lt;0,"",table[[#This Row],[due date]]))</f>
        <v/>
      </c>
      <c r="I4" s="15">
        <f>IF(table[[#This Row],[priority]]="CRITICAL",1,IF(table[[#This Row],[priority]]="HIGH",2,IF(table[[#This Row],[priority]]="MEDIUM",3,IF(table[[#This Row],[priority]]="LOW",4,5))))</f>
        <v>2</v>
      </c>
    </row>
    <row r="5" spans="2:13" x14ac:dyDescent="0.3">
      <c r="B5" t="str">
        <f>'TO DO LIST'!D11</f>
        <v>DONE</v>
      </c>
      <c r="C5" t="str">
        <f>'TO DO LIST'!F11</f>
        <v>game time</v>
      </c>
      <c r="D5" t="str">
        <f>'TO DO LIST'!H11</f>
        <v>CRITICAL</v>
      </c>
      <c r="E5" t="str">
        <f>'TO DO LIST'!J11</f>
        <v>Hobby</v>
      </c>
      <c r="F5" t="str">
        <f ca="1">'TO DO LIST'!L11</f>
        <v>task missed</v>
      </c>
      <c r="G5" s="1">
        <f>'TO DO LIST'!N11</f>
        <v>45701</v>
      </c>
      <c r="H5" s="1" t="str">
        <f ca="1">IF(table[[#This Row],[due date]]=$M$1,"",IF(table[[#This Row],[due date]]-TODAY()&lt;0,"",table[[#This Row],[due date]]))</f>
        <v/>
      </c>
      <c r="I5" s="15">
        <f>IF(table[[#This Row],[priority]]="CRITICAL",1,IF(table[[#This Row],[priority]]="HIGH",2,IF(table[[#This Row],[priority]]="MEDIUM",3,IF(table[[#This Row],[priority]]="LOW",4,5))))</f>
        <v>1</v>
      </c>
    </row>
    <row r="6" spans="2:13" x14ac:dyDescent="0.3">
      <c r="B6" t="str">
        <f>'TO DO LIST'!D12</f>
        <v>have to START</v>
      </c>
      <c r="C6" t="str">
        <f>'TO DO LIST'!F12</f>
        <v>read book</v>
      </c>
      <c r="D6" t="str">
        <f>'TO DO LIST'!H12</f>
        <v>MEDIUM</v>
      </c>
      <c r="E6" t="str">
        <f>'TO DO LIST'!J12</f>
        <v>Hobby</v>
      </c>
      <c r="F6" t="str">
        <f ca="1">'TO DO LIST'!L12</f>
        <v>3 days left</v>
      </c>
      <c r="G6" s="1">
        <f>'TO DO LIST'!N12</f>
        <v>45706</v>
      </c>
      <c r="H6" s="1">
        <f ca="1">IF(table[[#This Row],[due date]]=$M$1,"",IF(table[[#This Row],[due date]]-TODAY()&lt;0,"",table[[#This Row],[due date]]))</f>
        <v>45706</v>
      </c>
      <c r="I6" s="15">
        <f>IF(table[[#This Row],[priority]]="CRITICAL",1,IF(table[[#This Row],[priority]]="HIGH",2,IF(table[[#This Row],[priority]]="MEDIUM",3,IF(table[[#This Row],[priority]]="LOW",4,5))))</f>
        <v>3</v>
      </c>
    </row>
    <row r="7" spans="2:13" x14ac:dyDescent="0.3">
      <c r="B7" t="str">
        <f>'TO DO LIST'!D13</f>
        <v>DONE</v>
      </c>
      <c r="C7" t="str">
        <f>'TO DO LIST'!F13</f>
        <v xml:space="preserve">play football </v>
      </c>
      <c r="D7" t="str">
        <f>'TO DO LIST'!H13</f>
        <v>LOW</v>
      </c>
      <c r="E7" t="str">
        <f>'TO DO LIST'!J13</f>
        <v>Health</v>
      </c>
      <c r="F7" t="str">
        <f ca="1">'TO DO LIST'!L13</f>
        <v>due date is today</v>
      </c>
      <c r="G7" s="1">
        <f>'TO DO LIST'!N13</f>
        <v>45703</v>
      </c>
      <c r="H7" s="1">
        <f ca="1">IF(table[[#This Row],[due date]]=$M$1,"",IF(table[[#This Row],[due date]]-TODAY()&lt;0,"",table[[#This Row],[due date]]))</f>
        <v>45703</v>
      </c>
      <c r="I7" s="15">
        <f>IF(table[[#This Row],[priority]]="CRITICAL",1,IF(table[[#This Row],[priority]]="HIGH",2,IF(table[[#This Row],[priority]]="MEDIUM",3,IF(table[[#This Row],[priority]]="LOW",4,5))))</f>
        <v>4</v>
      </c>
    </row>
    <row r="8" spans="2:13" x14ac:dyDescent="0.3">
      <c r="B8" t="str">
        <f>'TO DO LIST'!D14</f>
        <v>Ongoing</v>
      </c>
      <c r="C8" t="str">
        <f>'TO DO LIST'!F14</f>
        <v>watch ucl</v>
      </c>
      <c r="D8" t="str">
        <f>'TO DO LIST'!H14</f>
        <v>MEDIUM</v>
      </c>
      <c r="E8" t="str">
        <f>'TO DO LIST'!J14</f>
        <v>Hobby</v>
      </c>
      <c r="F8" t="str">
        <f ca="1">'TO DO LIST'!L14</f>
        <v>1 day left</v>
      </c>
      <c r="G8" s="1">
        <f>'TO DO LIST'!N14</f>
        <v>45704</v>
      </c>
      <c r="H8" s="1">
        <f ca="1">IF(table[[#This Row],[due date]]=$M$1,"",IF(table[[#This Row],[due date]]-TODAY()&lt;0,"",table[[#This Row],[due date]]))</f>
        <v>45704</v>
      </c>
      <c r="I8" s="15">
        <f>IF(table[[#This Row],[priority]]="CRITICAL",1,IF(table[[#This Row],[priority]]="HIGH",2,IF(table[[#This Row],[priority]]="MEDIUM",3,IF(table[[#This Row],[priority]]="LOW",4,5))))</f>
        <v>3</v>
      </c>
    </row>
    <row r="9" spans="2:13" x14ac:dyDescent="0.3">
      <c r="B9" t="str">
        <f>'TO DO LIST'!D15</f>
        <v>almost finished</v>
      </c>
      <c r="C9" t="str">
        <f>'TO DO LIST'!F15</f>
        <v>meditate</v>
      </c>
      <c r="D9" t="str">
        <f>'TO DO LIST'!H15</f>
        <v>CRITICAL</v>
      </c>
      <c r="E9" t="str">
        <f>'TO DO LIST'!J15</f>
        <v>Health</v>
      </c>
      <c r="F9" t="str">
        <f ca="1">'TO DO LIST'!L15</f>
        <v>2 days left</v>
      </c>
      <c r="G9" s="1">
        <f>'TO DO LIST'!N15</f>
        <v>45705</v>
      </c>
      <c r="H9" s="1">
        <f ca="1">IF(table[[#This Row],[due date]]=$M$1,"",IF(table[[#This Row],[due date]]-TODAY()&lt;0,"",table[[#This Row],[due date]]))</f>
        <v>45705</v>
      </c>
      <c r="I9" s="15">
        <f>IF(table[[#This Row],[priority]]="CRITICAL",1,IF(table[[#This Row],[priority]]="HIGH",2,IF(table[[#This Row],[priority]]="MEDIUM",3,IF(table[[#This Row],[priority]]="LOW",4,5))))</f>
        <v>1</v>
      </c>
      <c r="K9" s="17" t="s">
        <v>31</v>
      </c>
    </row>
    <row r="10" spans="2:13" x14ac:dyDescent="0.3">
      <c r="B10" t="str">
        <f>'TO DO LIST'!D16</f>
        <v>DONE</v>
      </c>
      <c r="C10" t="str">
        <f>'TO DO LIST'!F16</f>
        <v>clean table</v>
      </c>
      <c r="D10" t="str">
        <f>'TO DO LIST'!H16</f>
        <v>CRITICAL</v>
      </c>
      <c r="E10" t="str">
        <f>'TO DO LIST'!J16</f>
        <v>Household</v>
      </c>
      <c r="F10" t="str">
        <f ca="1">'TO DO LIST'!L16</f>
        <v>1 day left</v>
      </c>
      <c r="G10" s="1">
        <f>'TO DO LIST'!N16</f>
        <v>45704</v>
      </c>
      <c r="H10" s="1">
        <f ca="1">IF(table[[#This Row],[due date]]=$M$1,"",IF(table[[#This Row],[due date]]-TODAY()&lt;0,"",table[[#This Row],[due date]]))</f>
        <v>45704</v>
      </c>
      <c r="I10" s="15">
        <f>IF(table[[#This Row],[priority]]="CRITICAL",1,IF(table[[#This Row],[priority]]="HIGH",2,IF(table[[#This Row],[priority]]="MEDIUM",3,IF(table[[#This Row],[priority]]="LOW",4,5))))</f>
        <v>1</v>
      </c>
      <c r="K10" s="18" cm="1">
        <f t="array" aca="1" ref="K10" ca="1">MIN(
  _xlfn._xlws.FILTER(
    table[due date real],
    table[status] &lt;&gt; "DONE"
  )
)</f>
        <v>45703</v>
      </c>
    </row>
    <row r="11" spans="2:13" x14ac:dyDescent="0.3">
      <c r="B11" t="str">
        <f>'TO DO LIST'!D17</f>
        <v>DONE</v>
      </c>
      <c r="C11" t="str">
        <f>'TO DO LIST'!F17</f>
        <v>to do list bulding</v>
      </c>
      <c r="D11" t="str">
        <f>'TO DO LIST'!H17</f>
        <v>HIGH</v>
      </c>
      <c r="E11" t="str">
        <f>'TO DO LIST'!J17</f>
        <v>Academics</v>
      </c>
      <c r="F11" t="str">
        <f ca="1">'TO DO LIST'!L17</f>
        <v>25 days left</v>
      </c>
      <c r="G11" s="1">
        <f>'TO DO LIST'!N17</f>
        <v>45728</v>
      </c>
      <c r="H11" s="1">
        <f ca="1">IF(table[[#This Row],[due date]]=$M$1,"",IF(table[[#This Row],[due date]]-TODAY()&lt;0,"",table[[#This Row],[due date]]))</f>
        <v>45728</v>
      </c>
      <c r="I11" s="15">
        <f>IF(table[[#This Row],[priority]]="CRITICAL",1,IF(table[[#This Row],[priority]]="HIGH",2,IF(table[[#This Row],[priority]]="MEDIUM",3,IF(table[[#This Row],[priority]]="LOW",4,5))))</f>
        <v>2</v>
      </c>
      <c r="K11" s="19" t="s">
        <v>32</v>
      </c>
      <c r="M11" s="20" t="s">
        <v>33</v>
      </c>
    </row>
    <row r="12" spans="2:13" x14ac:dyDescent="0.3">
      <c r="B12" t="str">
        <f>'TO DO LIST'!D18</f>
        <v>DONE</v>
      </c>
      <c r="C12" t="str">
        <f>'TO DO LIST'!F18</f>
        <v>bulding excel project</v>
      </c>
      <c r="D12" t="str">
        <f>'TO DO LIST'!H18</f>
        <v>CRITICAL</v>
      </c>
      <c r="E12" t="str">
        <f>'TO DO LIST'!J18</f>
        <v>Work</v>
      </c>
      <c r="F12" t="str">
        <f ca="1">'TO DO LIST'!L18</f>
        <v>due date is today</v>
      </c>
      <c r="G12" s="1">
        <f>'TO DO LIST'!N18</f>
        <v>45703</v>
      </c>
      <c r="H12" s="1">
        <f ca="1">IF(table[[#This Row],[due date]]=$M$1,"",IF(table[[#This Row],[due date]]-TODAY()&lt;0,"",table[[#This Row],[due date]]))</f>
        <v>45703</v>
      </c>
      <c r="I12" s="15">
        <f>IF(table[[#This Row],[priority]]="CRITICAL",1,IF(table[[#This Row],[priority]]="HIGH",2,IF(table[[#This Row],[priority]]="MEDIUM",3,IF(table[[#This Row],[priority]]="LOW",4,5))))</f>
        <v>1</v>
      </c>
      <c r="K12" s="19" cm="1">
        <f t="array" aca="1" ref="K12" ca="1">_xlfn.SORTBY(
  _xlfn._xlws.FILTER(
    ROW(table[]),
    (table[due date real] = $K$10) * (table[status] &lt;&gt; "DONE")
  ),
  _xlfn._xlws.FILTER(
    table[PRIORITY RANK],
    (table[due date real] =$K$10) * (table[status] &lt;&gt; "DONE")
  ),
  1
)</f>
        <v>13</v>
      </c>
      <c r="M12" s="20" t="str" cm="1">
        <f t="array" aca="1" ref="M12" ca="1">INDEX(
  table[task],
  MATCH(INDEX(_xlfn.ANCHORARRAY(K12), 1), ROW(table[]), 0)
)</f>
        <v>walk outside</v>
      </c>
    </row>
    <row r="13" spans="2:13" x14ac:dyDescent="0.3">
      <c r="B13" t="str">
        <f>'TO DO LIST'!D19</f>
        <v>Ongoing</v>
      </c>
      <c r="C13" t="str">
        <f>'TO DO LIST'!F19</f>
        <v>walk outside</v>
      </c>
      <c r="D13" t="str">
        <f>'TO DO LIST'!H19</f>
        <v>CRITICAL</v>
      </c>
      <c r="E13" t="str">
        <f>'TO DO LIST'!J19</f>
        <v>Friends/people</v>
      </c>
      <c r="F13" t="str">
        <f ca="1">'TO DO LIST'!L19</f>
        <v>due date is today</v>
      </c>
      <c r="G13" s="1">
        <f>'TO DO LIST'!N19</f>
        <v>45703</v>
      </c>
      <c r="H13" s="1">
        <f ca="1">IF(table[[#This Row],[due date]]=$M$1,"",IF(table[[#This Row],[due date]]-TODAY()&lt;0,"",table[[#This Row],[due date]]))</f>
        <v>45703</v>
      </c>
      <c r="I13" s="15">
        <f>IF(table[[#This Row],[priority]]="CRITICAL",1,IF(table[[#This Row],[priority]]="HIGH",2,IF(table[[#This Row],[priority]]="MEDIUM",3,IF(table[[#This Row],[priority]]="LOW",4,5))))</f>
        <v>1</v>
      </c>
    </row>
    <row r="14" spans="2:13" x14ac:dyDescent="0.3">
      <c r="B14">
        <f>'TO DO LIST'!D20</f>
        <v>0</v>
      </c>
      <c r="C14">
        <f>'TO DO LIST'!F20</f>
        <v>0</v>
      </c>
      <c r="D14">
        <f>'TO DO LIST'!H20</f>
        <v>0</v>
      </c>
      <c r="E14">
        <f>'TO DO LIST'!J20</f>
        <v>0</v>
      </c>
      <c r="F14" t="str">
        <f>'TO DO LIST'!L20</f>
        <v/>
      </c>
      <c r="G14" s="1">
        <f>'TO DO LIST'!N20</f>
        <v>0</v>
      </c>
      <c r="H14" s="1" t="str">
        <f ca="1">IF(table[[#This Row],[due date]]=$M$1,"",IF(table[[#This Row],[due date]]-TODAY()&lt;0,"",table[[#This Row],[due date]]))</f>
        <v/>
      </c>
      <c r="I14" s="15">
        <f>IF(table[[#This Row],[priority]]="CRITICAL",1,IF(table[[#This Row],[priority]]="HIGH",2,IF(table[[#This Row],[priority]]="MEDIUM",3,IF(table[[#This Row],[priority]]="LOW",4,5))))</f>
        <v>5</v>
      </c>
    </row>
    <row r="15" spans="2:13" x14ac:dyDescent="0.3">
      <c r="B15">
        <f>'TO DO LIST'!D21</f>
        <v>0</v>
      </c>
      <c r="C15">
        <f>'TO DO LIST'!F21</f>
        <v>0</v>
      </c>
      <c r="D15">
        <f>'TO DO LIST'!H21</f>
        <v>0</v>
      </c>
      <c r="E15">
        <f>'TO DO LIST'!J21</f>
        <v>0</v>
      </c>
      <c r="F15" t="str">
        <f>'TO DO LIST'!L21</f>
        <v/>
      </c>
      <c r="G15" s="1">
        <f>'TO DO LIST'!N21</f>
        <v>0</v>
      </c>
      <c r="H15" s="1" t="str">
        <f ca="1">IF(table[[#This Row],[due date]]=$M$1,"",IF(table[[#This Row],[due date]]-TODAY()&lt;0,"",table[[#This Row],[due date]]))</f>
        <v/>
      </c>
      <c r="I15" s="15">
        <f>IF(table[[#This Row],[priority]]="CRITICAL",1,IF(table[[#This Row],[priority]]="HIGH",2,IF(table[[#This Row],[priority]]="MEDIUM",3,IF(table[[#This Row],[priority]]="LOW",4,5))))</f>
        <v>5</v>
      </c>
    </row>
    <row r="16" spans="2:13" x14ac:dyDescent="0.3">
      <c r="B16">
        <f>'TO DO LIST'!D22</f>
        <v>0</v>
      </c>
      <c r="C16">
        <f>'TO DO LIST'!F22</f>
        <v>0</v>
      </c>
      <c r="D16">
        <f>'TO DO LIST'!H22</f>
        <v>0</v>
      </c>
      <c r="E16">
        <f>'TO DO LIST'!J22</f>
        <v>0</v>
      </c>
      <c r="F16" t="str">
        <f>'TO DO LIST'!L22</f>
        <v/>
      </c>
      <c r="G16" s="1">
        <f>'TO DO LIST'!N22</f>
        <v>0</v>
      </c>
      <c r="H16" s="1" t="str">
        <f ca="1">IF(table[[#This Row],[due date]]=$M$1,"",IF(table[[#This Row],[due date]]-TODAY()&lt;0,"",table[[#This Row],[due date]]))</f>
        <v/>
      </c>
      <c r="I16" s="15">
        <f>IF(table[[#This Row],[priority]]="CRITICAL",1,IF(table[[#This Row],[priority]]="HIGH",2,IF(table[[#This Row],[priority]]="MEDIUM",3,IF(table[[#This Row],[priority]]="LOW",4,5))))</f>
        <v>5</v>
      </c>
    </row>
    <row r="17" spans="2:9" x14ac:dyDescent="0.3">
      <c r="B17">
        <f>'TO DO LIST'!D23</f>
        <v>0</v>
      </c>
      <c r="C17">
        <f>'TO DO LIST'!F23</f>
        <v>0</v>
      </c>
      <c r="D17">
        <f>'TO DO LIST'!H23</f>
        <v>0</v>
      </c>
      <c r="E17">
        <f>'TO DO LIST'!J23</f>
        <v>0</v>
      </c>
      <c r="F17" t="str">
        <f>'TO DO LIST'!L23</f>
        <v/>
      </c>
      <c r="G17" s="1">
        <f>'TO DO LIST'!N23</f>
        <v>0</v>
      </c>
      <c r="H17" s="1" t="str">
        <f ca="1">IF(table[[#This Row],[due date]]=$M$1,"",IF(table[[#This Row],[due date]]-TODAY()&lt;0,"",table[[#This Row],[due date]]))</f>
        <v/>
      </c>
      <c r="I17" s="15">
        <f>IF(table[[#This Row],[priority]]="CRITICAL",1,IF(table[[#This Row],[priority]]="HIGH",2,IF(table[[#This Row],[priority]]="MEDIUM",3,IF(table[[#This Row],[priority]]="LOW",4,5))))</f>
        <v>5</v>
      </c>
    </row>
    <row r="18" spans="2:9" x14ac:dyDescent="0.3">
      <c r="B18">
        <f>'TO DO LIST'!D24</f>
        <v>0</v>
      </c>
      <c r="C18">
        <f>'TO DO LIST'!F24</f>
        <v>0</v>
      </c>
      <c r="D18">
        <f>'TO DO LIST'!H24</f>
        <v>0</v>
      </c>
      <c r="E18">
        <f>'TO DO LIST'!J24</f>
        <v>0</v>
      </c>
      <c r="F18" t="str">
        <f>'TO DO LIST'!L24</f>
        <v/>
      </c>
      <c r="G18" s="1">
        <f>'TO DO LIST'!N24</f>
        <v>0</v>
      </c>
      <c r="H18" s="1" t="str">
        <f ca="1">IF(table[[#This Row],[due date]]=$M$1,"",IF(table[[#This Row],[due date]]-TODAY()&lt;0,"",table[[#This Row],[due date]]))</f>
        <v/>
      </c>
      <c r="I18" s="15">
        <f>IF(table[[#This Row],[priority]]="CRITICAL",1,IF(table[[#This Row],[priority]]="HIGH",2,IF(table[[#This Row],[priority]]="MEDIUM",3,IF(table[[#This Row],[priority]]="LOW",4,5))))</f>
        <v>5</v>
      </c>
    </row>
    <row r="19" spans="2:9" x14ac:dyDescent="0.3">
      <c r="B19">
        <f>'TO DO LIST'!D25</f>
        <v>0</v>
      </c>
      <c r="C19">
        <f>'TO DO LIST'!F25</f>
        <v>0</v>
      </c>
      <c r="D19">
        <f>'TO DO LIST'!H25</f>
        <v>0</v>
      </c>
      <c r="E19">
        <f>'TO DO LIST'!J25</f>
        <v>0</v>
      </c>
      <c r="F19" t="str">
        <f>'TO DO LIST'!L25</f>
        <v/>
      </c>
      <c r="G19" s="1">
        <f>'TO DO LIST'!N25</f>
        <v>0</v>
      </c>
      <c r="H19" s="1" t="str">
        <f ca="1">IF(table[[#This Row],[due date]]=$M$1,"",IF(table[[#This Row],[due date]]-TODAY()&lt;0,"",table[[#This Row],[due date]]))</f>
        <v/>
      </c>
      <c r="I19" s="15">
        <f>IF(table[[#This Row],[priority]]="CRITICAL",1,IF(table[[#This Row],[priority]]="HIGH",2,IF(table[[#This Row],[priority]]="MEDIUM",3,IF(table[[#This Row],[priority]]="LOW",4,5))))</f>
        <v>5</v>
      </c>
    </row>
    <row r="20" spans="2:9" x14ac:dyDescent="0.3">
      <c r="B20">
        <f>'TO DO LIST'!D26</f>
        <v>0</v>
      </c>
      <c r="C20">
        <f>'TO DO LIST'!F26</f>
        <v>0</v>
      </c>
      <c r="D20">
        <f>'TO DO LIST'!H26</f>
        <v>0</v>
      </c>
      <c r="E20">
        <f>'TO DO LIST'!J26</f>
        <v>0</v>
      </c>
      <c r="F20" t="str">
        <f>'TO DO LIST'!L26</f>
        <v/>
      </c>
      <c r="G20" s="1">
        <f>'TO DO LIST'!N26</f>
        <v>0</v>
      </c>
      <c r="H20" s="1" t="str">
        <f ca="1">IF(table[[#This Row],[due date]]=$M$1,"",IF(table[[#This Row],[due date]]-TODAY()&lt;0,"",table[[#This Row],[due date]]))</f>
        <v/>
      </c>
      <c r="I20" s="15">
        <f>IF(table[[#This Row],[priority]]="CRITICAL",1,IF(table[[#This Row],[priority]]="HIGH",2,IF(table[[#This Row],[priority]]="MEDIUM",3,IF(table[[#This Row],[priority]]="LOW",4,5))))</f>
        <v>5</v>
      </c>
    </row>
    <row r="21" spans="2:9" x14ac:dyDescent="0.3">
      <c r="B21">
        <f>'TO DO LIST'!D27</f>
        <v>0</v>
      </c>
      <c r="C21">
        <f>'TO DO LIST'!F27</f>
        <v>0</v>
      </c>
      <c r="D21">
        <f>'TO DO LIST'!H27</f>
        <v>0</v>
      </c>
      <c r="E21">
        <f>'TO DO LIST'!J27</f>
        <v>0</v>
      </c>
      <c r="F21" t="str">
        <f>'TO DO LIST'!L27</f>
        <v/>
      </c>
      <c r="G21" s="1">
        <f>'TO DO LIST'!N27</f>
        <v>0</v>
      </c>
      <c r="H21" s="1" t="str">
        <f ca="1">IF(table[[#This Row],[due date]]=$M$1,"",IF(table[[#This Row],[due date]]-TODAY()&lt;0,"",table[[#This Row],[due date]]))</f>
        <v/>
      </c>
      <c r="I21" s="15">
        <f>IF(table[[#This Row],[priority]]="CRITICAL",1,IF(table[[#This Row],[priority]]="HIGH",2,IF(table[[#This Row],[priority]]="MEDIUM",3,IF(table[[#This Row],[priority]]="LOW",4,5))))</f>
        <v>5</v>
      </c>
    </row>
    <row r="22" spans="2:9" x14ac:dyDescent="0.3">
      <c r="B22">
        <f>'TO DO LIST'!D28</f>
        <v>0</v>
      </c>
      <c r="C22">
        <f>'TO DO LIST'!F28</f>
        <v>0</v>
      </c>
      <c r="D22">
        <f>'TO DO LIST'!H28</f>
        <v>0</v>
      </c>
      <c r="E22">
        <f>'TO DO LIST'!J28</f>
        <v>0</v>
      </c>
      <c r="F22" t="str">
        <f>'TO DO LIST'!L28</f>
        <v/>
      </c>
      <c r="G22" s="1">
        <f>'TO DO LIST'!N28</f>
        <v>0</v>
      </c>
      <c r="H22" s="1" t="str">
        <f ca="1">IF(table[[#This Row],[due date]]=$M$1,"",IF(table[[#This Row],[due date]]-TODAY()&lt;0,"",table[[#This Row],[due date]]))</f>
        <v/>
      </c>
      <c r="I22" s="15">
        <f>IF(table[[#This Row],[priority]]="CRITICAL",1,IF(table[[#This Row],[priority]]="HIGH",2,IF(table[[#This Row],[priority]]="MEDIUM",3,IF(table[[#This Row],[priority]]="LOW",4,5))))</f>
        <v>5</v>
      </c>
    </row>
    <row r="23" spans="2:9" x14ac:dyDescent="0.3">
      <c r="B23">
        <f>'TO DO LIST'!D29</f>
        <v>0</v>
      </c>
      <c r="C23">
        <f>'TO DO LIST'!F29</f>
        <v>0</v>
      </c>
      <c r="D23">
        <f>'TO DO LIST'!H29</f>
        <v>0</v>
      </c>
      <c r="E23">
        <f>'TO DO LIST'!J29</f>
        <v>0</v>
      </c>
      <c r="F23" t="str">
        <f>'TO DO LIST'!L29</f>
        <v/>
      </c>
      <c r="G23" s="1">
        <f>'TO DO LIST'!N29</f>
        <v>0</v>
      </c>
      <c r="H23" s="1" t="str">
        <f ca="1">IF(table[[#This Row],[due date]]=$M$1,"",IF(table[[#This Row],[due date]]-TODAY()&lt;0,"",table[[#This Row],[due date]]))</f>
        <v/>
      </c>
      <c r="I23" s="15">
        <f>IF(table[[#This Row],[priority]]="CRITICAL",1,IF(table[[#This Row],[priority]]="HIGH",2,IF(table[[#This Row],[priority]]="MEDIUM",3,IF(table[[#This Row],[priority]]="LOW",4,5))))</f>
        <v>5</v>
      </c>
    </row>
    <row r="24" spans="2:9" x14ac:dyDescent="0.3">
      <c r="B24">
        <f>'TO DO LIST'!D30</f>
        <v>0</v>
      </c>
      <c r="C24">
        <f>'TO DO LIST'!F30</f>
        <v>0</v>
      </c>
      <c r="D24">
        <f>'TO DO LIST'!H30</f>
        <v>0</v>
      </c>
      <c r="E24">
        <f>'TO DO LIST'!J30</f>
        <v>0</v>
      </c>
      <c r="F24" t="str">
        <f>'TO DO LIST'!L30</f>
        <v/>
      </c>
      <c r="G24" s="1">
        <f>'TO DO LIST'!N30</f>
        <v>0</v>
      </c>
      <c r="H24" s="1" t="str">
        <f ca="1">IF(table[[#This Row],[due date]]=$M$1,"",IF(table[[#This Row],[due date]]-TODAY()&lt;0,"",table[[#This Row],[due date]]))</f>
        <v/>
      </c>
      <c r="I24" s="15">
        <f>IF(table[[#This Row],[priority]]="CRITICAL",1,IF(table[[#This Row],[priority]]="HIGH",2,IF(table[[#This Row],[priority]]="MEDIUM",3,IF(table[[#This Row],[priority]]="LOW",4,5))))</f>
        <v>5</v>
      </c>
    </row>
    <row r="25" spans="2:9" x14ac:dyDescent="0.3">
      <c r="B25">
        <f>'TO DO LIST'!D31</f>
        <v>0</v>
      </c>
      <c r="C25">
        <f>'TO DO LIST'!F31</f>
        <v>0</v>
      </c>
      <c r="D25">
        <f>'TO DO LIST'!H31</f>
        <v>0</v>
      </c>
      <c r="E25">
        <f>'TO DO LIST'!J31</f>
        <v>0</v>
      </c>
      <c r="F25" t="str">
        <f>'TO DO LIST'!L31</f>
        <v/>
      </c>
      <c r="G25" s="1">
        <f>'TO DO LIST'!N31</f>
        <v>0</v>
      </c>
      <c r="H25" s="1" t="str">
        <f ca="1">IF(table[[#This Row],[due date]]=$M$1,"",IF(table[[#This Row],[due date]]-TODAY()&lt;0,"",table[[#This Row],[due date]]))</f>
        <v/>
      </c>
      <c r="I25" s="15">
        <f>IF(table[[#This Row],[priority]]="CRITICAL",1,IF(table[[#This Row],[priority]]="HIGH",2,IF(table[[#This Row],[priority]]="MEDIUM",3,IF(table[[#This Row],[priority]]="LOW",4,5))))</f>
        <v>5</v>
      </c>
    </row>
    <row r="26" spans="2:9" x14ac:dyDescent="0.3">
      <c r="B26">
        <f>'TO DO LIST'!D32</f>
        <v>0</v>
      </c>
      <c r="C26">
        <f>'TO DO LIST'!F32</f>
        <v>0</v>
      </c>
      <c r="D26">
        <f>'TO DO LIST'!H32</f>
        <v>0</v>
      </c>
      <c r="E26">
        <f>'TO DO LIST'!J32</f>
        <v>0</v>
      </c>
      <c r="F26" t="str">
        <f>'TO DO LIST'!L32</f>
        <v/>
      </c>
      <c r="G26" s="1">
        <f>'TO DO LIST'!N32</f>
        <v>0</v>
      </c>
      <c r="H26" s="1" t="str">
        <f ca="1">IF(table[[#This Row],[due date]]=$M$1,"",IF(table[[#This Row],[due date]]-TODAY()&lt;0,"",table[[#This Row],[due date]]))</f>
        <v/>
      </c>
      <c r="I26" s="15">
        <f>IF(table[[#This Row],[priority]]="CRITICAL",1,IF(table[[#This Row],[priority]]="HIGH",2,IF(table[[#This Row],[priority]]="MEDIUM",3,IF(table[[#This Row],[priority]]="LOW",4,5))))</f>
        <v>5</v>
      </c>
    </row>
    <row r="27" spans="2:9" x14ac:dyDescent="0.3">
      <c r="B27">
        <f>'TO DO LIST'!D33</f>
        <v>0</v>
      </c>
      <c r="C27">
        <f>'TO DO LIST'!F33</f>
        <v>0</v>
      </c>
      <c r="D27">
        <f>'TO DO LIST'!H33</f>
        <v>0</v>
      </c>
      <c r="E27">
        <f>'TO DO LIST'!J33</f>
        <v>0</v>
      </c>
      <c r="F27" t="str">
        <f>'TO DO LIST'!L33</f>
        <v/>
      </c>
      <c r="G27" s="1">
        <f>'TO DO LIST'!N33</f>
        <v>0</v>
      </c>
      <c r="H27" s="1" t="str">
        <f ca="1">IF(table[[#This Row],[due date]]=$M$1,"",IF(table[[#This Row],[due date]]-TODAY()&lt;0,"",table[[#This Row],[due date]]))</f>
        <v/>
      </c>
      <c r="I27" s="15">
        <f>IF(table[[#This Row],[priority]]="CRITICAL",1,IF(table[[#This Row],[priority]]="HIGH",2,IF(table[[#This Row],[priority]]="MEDIUM",3,IF(table[[#This Row],[priority]]="LOW",4,5))))</f>
        <v>5</v>
      </c>
    </row>
    <row r="28" spans="2:9" x14ac:dyDescent="0.3">
      <c r="B28">
        <f>'TO DO LIST'!D34</f>
        <v>0</v>
      </c>
      <c r="C28">
        <f>'TO DO LIST'!F34</f>
        <v>0</v>
      </c>
      <c r="D28">
        <f>'TO DO LIST'!H34</f>
        <v>0</v>
      </c>
      <c r="E28">
        <f>'TO DO LIST'!J34</f>
        <v>0</v>
      </c>
      <c r="F28" t="str">
        <f>'TO DO LIST'!L34</f>
        <v/>
      </c>
      <c r="G28" s="1">
        <f>'TO DO LIST'!N34</f>
        <v>0</v>
      </c>
      <c r="H28" s="1" t="str">
        <f ca="1">IF(table[[#This Row],[due date]]=$M$1,"",IF(table[[#This Row],[due date]]-TODAY()&lt;0,"",table[[#This Row],[due date]]))</f>
        <v/>
      </c>
      <c r="I28" s="15">
        <f>IF(table[[#This Row],[priority]]="CRITICAL",1,IF(table[[#This Row],[priority]]="HIGH",2,IF(table[[#This Row],[priority]]="MEDIUM",3,IF(table[[#This Row],[priority]]="LOW",4,5))))</f>
        <v>5</v>
      </c>
    </row>
    <row r="29" spans="2:9" x14ac:dyDescent="0.3">
      <c r="B29">
        <f>'TO DO LIST'!D35</f>
        <v>0</v>
      </c>
      <c r="C29">
        <f>'TO DO LIST'!F35</f>
        <v>0</v>
      </c>
      <c r="D29">
        <f>'TO DO LIST'!H35</f>
        <v>0</v>
      </c>
      <c r="E29">
        <f>'TO DO LIST'!J35</f>
        <v>0</v>
      </c>
      <c r="F29" t="str">
        <f>'TO DO LIST'!L35</f>
        <v/>
      </c>
      <c r="G29" s="1">
        <f>'TO DO LIST'!N35</f>
        <v>0</v>
      </c>
      <c r="H29" s="1" t="str">
        <f ca="1">IF(table[[#This Row],[due date]]=$M$1,"",IF(table[[#This Row],[due date]]-TODAY()&lt;0,"",table[[#This Row],[due date]]))</f>
        <v/>
      </c>
      <c r="I29" s="15">
        <f>IF(table[[#This Row],[priority]]="CRITICAL",1,IF(table[[#This Row],[priority]]="HIGH",2,IF(table[[#This Row],[priority]]="MEDIUM",3,IF(table[[#This Row],[priority]]="LOW",4,5))))</f>
        <v>5</v>
      </c>
    </row>
    <row r="30" spans="2:9" x14ac:dyDescent="0.3">
      <c r="B30">
        <f>'TO DO LIST'!D36</f>
        <v>0</v>
      </c>
      <c r="C30">
        <f>'TO DO LIST'!F36</f>
        <v>0</v>
      </c>
      <c r="D30">
        <f>'TO DO LIST'!H36</f>
        <v>0</v>
      </c>
      <c r="E30">
        <f>'TO DO LIST'!J36</f>
        <v>0</v>
      </c>
      <c r="F30" t="str">
        <f>'TO DO LIST'!L36</f>
        <v/>
      </c>
      <c r="G30" s="1">
        <f>'TO DO LIST'!N36</f>
        <v>0</v>
      </c>
      <c r="H30" s="1" t="str">
        <f ca="1">IF(table[[#This Row],[due date]]=$M$1,"",IF(table[[#This Row],[due date]]-TODAY()&lt;0,"",table[[#This Row],[due date]]))</f>
        <v/>
      </c>
      <c r="I30" s="15">
        <f>IF(table[[#This Row],[priority]]="CRITICAL",1,IF(table[[#This Row],[priority]]="HIGH",2,IF(table[[#This Row],[priority]]="MEDIUM",3,IF(table[[#This Row],[priority]]="LOW",4,5))))</f>
        <v>5</v>
      </c>
    </row>
    <row r="31" spans="2:9" x14ac:dyDescent="0.3">
      <c r="B31">
        <f>'TO DO LIST'!D37</f>
        <v>0</v>
      </c>
      <c r="C31">
        <f>'TO DO LIST'!F37</f>
        <v>0</v>
      </c>
      <c r="D31">
        <f>'TO DO LIST'!H37</f>
        <v>0</v>
      </c>
      <c r="E31">
        <f>'TO DO LIST'!J37</f>
        <v>0</v>
      </c>
      <c r="F31" t="str">
        <f>'TO DO LIST'!L37</f>
        <v/>
      </c>
      <c r="G31" s="1">
        <f>'TO DO LIST'!N37</f>
        <v>0</v>
      </c>
      <c r="H31" s="1" t="str">
        <f ca="1">IF(table[[#This Row],[due date]]=$M$1,"",IF(table[[#This Row],[due date]]-TODAY()&lt;0,"",table[[#This Row],[due date]]))</f>
        <v/>
      </c>
      <c r="I31" s="15">
        <f>IF(table[[#This Row],[priority]]="CRITICAL",1,IF(table[[#This Row],[priority]]="HIGH",2,IF(table[[#This Row],[priority]]="MEDIUM",3,IF(table[[#This Row],[priority]]="LOW",4,5))))</f>
        <v>5</v>
      </c>
    </row>
    <row r="32" spans="2:9" x14ac:dyDescent="0.3">
      <c r="B32">
        <f>'TO DO LIST'!D38</f>
        <v>0</v>
      </c>
      <c r="C32">
        <f>'TO DO LIST'!F38</f>
        <v>0</v>
      </c>
      <c r="D32">
        <f>'TO DO LIST'!H38</f>
        <v>0</v>
      </c>
      <c r="E32">
        <f>'TO DO LIST'!J38</f>
        <v>0</v>
      </c>
      <c r="F32" t="str">
        <f>'TO DO LIST'!L38</f>
        <v/>
      </c>
      <c r="G32" s="1">
        <f>'TO DO LIST'!N38</f>
        <v>0</v>
      </c>
      <c r="H32" s="1" t="str">
        <f ca="1">IF(table[[#This Row],[due date]]=$M$1,"",IF(table[[#This Row],[due date]]-TODAY()&lt;0,"",table[[#This Row],[due date]]))</f>
        <v/>
      </c>
      <c r="I32" s="15">
        <f>IF(table[[#This Row],[priority]]="CRITICAL",1,IF(table[[#This Row],[priority]]="HIGH",2,IF(table[[#This Row],[priority]]="MEDIUM",3,IF(table[[#This Row],[priority]]="LOW",4,5))))</f>
        <v>5</v>
      </c>
    </row>
    <row r="33" spans="2:9" x14ac:dyDescent="0.3">
      <c r="B33">
        <f>'TO DO LIST'!D39</f>
        <v>0</v>
      </c>
      <c r="C33">
        <f>'TO DO LIST'!F39</f>
        <v>0</v>
      </c>
      <c r="D33">
        <f>'TO DO LIST'!H39</f>
        <v>0</v>
      </c>
      <c r="E33">
        <f>'TO DO LIST'!J39</f>
        <v>0</v>
      </c>
      <c r="F33" t="str">
        <f>'TO DO LIST'!L39</f>
        <v/>
      </c>
      <c r="G33" s="1">
        <f>'TO DO LIST'!N39</f>
        <v>0</v>
      </c>
      <c r="H33" s="1" t="str">
        <f ca="1">IF(table[[#This Row],[due date]]=$M$1,"",IF(table[[#This Row],[due date]]-TODAY()&lt;0,"",table[[#This Row],[due date]]))</f>
        <v/>
      </c>
      <c r="I33" s="15">
        <f>IF(table[[#This Row],[priority]]="CRITICAL",1,IF(table[[#This Row],[priority]]="HIGH",2,IF(table[[#This Row],[priority]]="MEDIUM",3,IF(table[[#This Row],[priority]]="LOW",4,5))))</f>
        <v>5</v>
      </c>
    </row>
    <row r="34" spans="2:9" x14ac:dyDescent="0.3">
      <c r="B34">
        <f>'TO DO LIST'!D40</f>
        <v>0</v>
      </c>
      <c r="C34">
        <f>'TO DO LIST'!F40</f>
        <v>0</v>
      </c>
      <c r="D34">
        <f>'TO DO LIST'!H40</f>
        <v>0</v>
      </c>
      <c r="E34">
        <f>'TO DO LIST'!J40</f>
        <v>0</v>
      </c>
      <c r="F34" t="str">
        <f>'TO DO LIST'!L40</f>
        <v/>
      </c>
      <c r="G34" s="1">
        <f>'TO DO LIST'!N40</f>
        <v>0</v>
      </c>
      <c r="H34" s="1" t="str">
        <f ca="1">IF(table[[#This Row],[due date]]=$M$1,"",IF(table[[#This Row],[due date]]-TODAY()&lt;0,"",table[[#This Row],[due date]]))</f>
        <v/>
      </c>
      <c r="I34" s="15">
        <f>IF(table[[#This Row],[priority]]="CRITICAL",1,IF(table[[#This Row],[priority]]="HIGH",2,IF(table[[#This Row],[priority]]="MEDIUM",3,IF(table[[#This Row],[priority]]="LOW",4,5))))</f>
        <v>5</v>
      </c>
    </row>
    <row r="35" spans="2:9" x14ac:dyDescent="0.3">
      <c r="B35">
        <f>'TO DO LIST'!D41</f>
        <v>0</v>
      </c>
      <c r="C35">
        <f>'TO DO LIST'!F41</f>
        <v>0</v>
      </c>
      <c r="D35">
        <f>'TO DO LIST'!H41</f>
        <v>0</v>
      </c>
      <c r="E35">
        <f>'TO DO LIST'!J41</f>
        <v>0</v>
      </c>
      <c r="F35" t="str">
        <f>'TO DO LIST'!L41</f>
        <v/>
      </c>
      <c r="G35" s="1">
        <f>'TO DO LIST'!N41</f>
        <v>0</v>
      </c>
      <c r="H35" s="1" t="str">
        <f ca="1">IF(table[[#This Row],[due date]]=$M$1,"",IF(table[[#This Row],[due date]]-TODAY()&lt;0,"",table[[#This Row],[due date]]))</f>
        <v/>
      </c>
      <c r="I35" s="15">
        <f>IF(table[[#This Row],[priority]]="CRITICAL",1,IF(table[[#This Row],[priority]]="HIGH",2,IF(table[[#This Row],[priority]]="MEDIUM",3,IF(table[[#This Row],[priority]]="LOW",4,5))))</f>
        <v>5</v>
      </c>
    </row>
    <row r="36" spans="2:9" x14ac:dyDescent="0.3">
      <c r="B36">
        <f>'TO DO LIST'!D42</f>
        <v>0</v>
      </c>
      <c r="C36">
        <f>'TO DO LIST'!F42</f>
        <v>0</v>
      </c>
      <c r="D36">
        <f>'TO DO LIST'!H42</f>
        <v>0</v>
      </c>
      <c r="E36">
        <f>'TO DO LIST'!J42</f>
        <v>0</v>
      </c>
      <c r="F36" t="str">
        <f>'TO DO LIST'!L42</f>
        <v/>
      </c>
      <c r="G36" s="1">
        <f>'TO DO LIST'!N42</f>
        <v>0</v>
      </c>
      <c r="H36" s="1" t="str">
        <f ca="1">IF(table[[#This Row],[due date]]=$M$1,"",IF(table[[#This Row],[due date]]-TODAY()&lt;0,"",table[[#This Row],[due date]]))</f>
        <v/>
      </c>
      <c r="I36" s="15">
        <f>IF(table[[#This Row],[priority]]="CRITICAL",1,IF(table[[#This Row],[priority]]="HIGH",2,IF(table[[#This Row],[priority]]="MEDIUM",3,IF(table[[#This Row],[priority]]="LOW",4,5))))</f>
        <v>5</v>
      </c>
    </row>
    <row r="37" spans="2:9" x14ac:dyDescent="0.3">
      <c r="B37">
        <f>'TO DO LIST'!D43</f>
        <v>0</v>
      </c>
      <c r="C37">
        <f>'TO DO LIST'!F43</f>
        <v>0</v>
      </c>
      <c r="D37">
        <f>'TO DO LIST'!H43</f>
        <v>0</v>
      </c>
      <c r="E37">
        <f>'TO DO LIST'!J43</f>
        <v>0</v>
      </c>
      <c r="F37" t="str">
        <f>'TO DO LIST'!L43</f>
        <v/>
      </c>
      <c r="G37" s="1">
        <f>'TO DO LIST'!N43</f>
        <v>0</v>
      </c>
      <c r="H37" s="1" t="str">
        <f ca="1">IF(table[[#This Row],[due date]]=$M$1,"",IF(table[[#This Row],[due date]]-TODAY()&lt;0,"",table[[#This Row],[due date]]))</f>
        <v/>
      </c>
      <c r="I37" s="15">
        <f>IF(table[[#This Row],[priority]]="CRITICAL",1,IF(table[[#This Row],[priority]]="HIGH",2,IF(table[[#This Row],[priority]]="MEDIUM",3,IF(table[[#This Row],[priority]]="LOW",4,5))))</f>
        <v>5</v>
      </c>
    </row>
    <row r="38" spans="2:9" x14ac:dyDescent="0.3">
      <c r="B38">
        <f>'TO DO LIST'!D44</f>
        <v>0</v>
      </c>
      <c r="C38">
        <f>'TO DO LIST'!F44</f>
        <v>0</v>
      </c>
      <c r="D38">
        <f>'TO DO LIST'!H44</f>
        <v>0</v>
      </c>
      <c r="E38">
        <f>'TO DO LIST'!J44</f>
        <v>0</v>
      </c>
      <c r="F38" t="str">
        <f>'TO DO LIST'!L44</f>
        <v/>
      </c>
      <c r="G38" s="1">
        <f>'TO DO LIST'!N44</f>
        <v>0</v>
      </c>
      <c r="H38" s="1" t="str">
        <f ca="1">IF(table[[#This Row],[due date]]=$M$1,"",IF(table[[#This Row],[due date]]-TODAY()&lt;0,"",table[[#This Row],[due date]]))</f>
        <v/>
      </c>
      <c r="I38" s="15">
        <f>IF(table[[#This Row],[priority]]="CRITICAL",1,IF(table[[#This Row],[priority]]="HIGH",2,IF(table[[#This Row],[priority]]="MEDIUM",3,IF(table[[#This Row],[priority]]="LOW",4,5))))</f>
        <v>5</v>
      </c>
    </row>
    <row r="39" spans="2:9" x14ac:dyDescent="0.3">
      <c r="B39">
        <f>'TO DO LIST'!D45</f>
        <v>0</v>
      </c>
      <c r="C39">
        <f>'TO DO LIST'!F45</f>
        <v>0</v>
      </c>
      <c r="D39">
        <f>'TO DO LIST'!H45</f>
        <v>0</v>
      </c>
      <c r="E39">
        <f>'TO DO LIST'!J45</f>
        <v>0</v>
      </c>
      <c r="F39" t="str">
        <f>'TO DO LIST'!L45</f>
        <v/>
      </c>
      <c r="G39" s="1">
        <f>'TO DO LIST'!N45</f>
        <v>0</v>
      </c>
      <c r="H39" s="1" t="str">
        <f ca="1">IF(table[[#This Row],[due date]]=$M$1,"",IF(table[[#This Row],[due date]]-TODAY()&lt;0,"",table[[#This Row],[due date]]))</f>
        <v/>
      </c>
      <c r="I39" s="15">
        <f>IF(table[[#This Row],[priority]]="CRITICAL",1,IF(table[[#This Row],[priority]]="HIGH",2,IF(table[[#This Row],[priority]]="MEDIUM",3,IF(table[[#This Row],[priority]]="LOW",4,5))))</f>
        <v>5</v>
      </c>
    </row>
    <row r="40" spans="2:9" x14ac:dyDescent="0.3">
      <c r="B40">
        <f>'TO DO LIST'!D46</f>
        <v>0</v>
      </c>
      <c r="C40">
        <f>'TO DO LIST'!F46</f>
        <v>0</v>
      </c>
      <c r="D40">
        <f>'TO DO LIST'!H46</f>
        <v>0</v>
      </c>
      <c r="E40">
        <f>'TO DO LIST'!J46</f>
        <v>0</v>
      </c>
      <c r="F40" t="str">
        <f>'TO DO LIST'!L46</f>
        <v/>
      </c>
      <c r="G40" s="1">
        <f>'TO DO LIST'!N46</f>
        <v>0</v>
      </c>
      <c r="H40" s="1" t="str">
        <f ca="1">IF(table[[#This Row],[due date]]=$M$1,"",IF(table[[#This Row],[due date]]-TODAY()&lt;0,"",table[[#This Row],[due date]]))</f>
        <v/>
      </c>
      <c r="I40" s="15">
        <f>IF(table[[#This Row],[priority]]="CRITICAL",1,IF(table[[#This Row],[priority]]="HIGH",2,IF(table[[#This Row],[priority]]="MEDIUM",3,IF(table[[#This Row],[priority]]="LOW",4,5))))</f>
        <v>5</v>
      </c>
    </row>
    <row r="41" spans="2:9" x14ac:dyDescent="0.3">
      <c r="B41">
        <f>'TO DO LIST'!D47</f>
        <v>0</v>
      </c>
      <c r="C41">
        <f>'TO DO LIST'!F47</f>
        <v>0</v>
      </c>
      <c r="D41">
        <f>'TO DO LIST'!H47</f>
        <v>0</v>
      </c>
      <c r="E41">
        <f>'TO DO LIST'!J47</f>
        <v>0</v>
      </c>
      <c r="F41" t="str">
        <f>'TO DO LIST'!L47</f>
        <v/>
      </c>
      <c r="G41" s="1">
        <f>'TO DO LIST'!N47</f>
        <v>0</v>
      </c>
      <c r="H41" s="1" t="str">
        <f ca="1">IF(table[[#This Row],[due date]]=$M$1,"",IF(table[[#This Row],[due date]]-TODAY()&lt;0,"",table[[#This Row],[due date]]))</f>
        <v/>
      </c>
      <c r="I41" s="15">
        <f>IF(table[[#This Row],[priority]]="CRITICAL",1,IF(table[[#This Row],[priority]]="HIGH",2,IF(table[[#This Row],[priority]]="MEDIUM",3,IF(table[[#This Row],[priority]]="LOW",4,5))))</f>
        <v>5</v>
      </c>
    </row>
    <row r="42" spans="2:9" x14ac:dyDescent="0.3">
      <c r="G42" s="1"/>
    </row>
    <row r="43" spans="2:9" x14ac:dyDescent="0.3">
      <c r="G43" s="1"/>
    </row>
    <row r="44" spans="2:9" x14ac:dyDescent="0.3">
      <c r="G44" s="1"/>
    </row>
    <row r="45" spans="2:9" x14ac:dyDescent="0.3">
      <c r="G45" s="1"/>
    </row>
    <row r="46" spans="2:9" x14ac:dyDescent="0.3">
      <c r="G46" s="1"/>
    </row>
    <row r="47" spans="2:9" x14ac:dyDescent="0.3">
      <c r="G47" s="1"/>
    </row>
    <row r="48" spans="2:9" x14ac:dyDescent="0.3">
      <c r="G48" s="1"/>
    </row>
    <row r="49" spans="7:7" x14ac:dyDescent="0.3">
      <c r="G49" s="1"/>
    </row>
    <row r="50" spans="7:7" x14ac:dyDescent="0.3">
      <c r="G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 LIST</vt:lpstr>
      <vt:lpstr>RAW</vt:lpstr>
      <vt:lpstr>pivots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 jomon</dc:creator>
  <cp:lastModifiedBy>lijo jomon</cp:lastModifiedBy>
  <dcterms:created xsi:type="dcterms:W3CDTF">2025-02-08T07:30:04Z</dcterms:created>
  <dcterms:modified xsi:type="dcterms:W3CDTF">2025-02-15T09:52:13Z</dcterms:modified>
</cp:coreProperties>
</file>