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方案一 - 平衡" sheetId="2" r:id="rId1"/>
    <sheet name="方案二 - 缺经验书" sheetId="1" r:id="rId2"/>
    <sheet name="方案三 - 缺摩拉" sheetId="3" r:id="rId3"/>
  </sheets>
  <calcPr calcId="145621"/>
</workbook>
</file>

<file path=xl/calcChain.xml><?xml version="1.0" encoding="utf-8"?>
<calcChain xmlns="http://schemas.openxmlformats.org/spreadsheetml/2006/main">
  <c r="E9" i="2" l="1"/>
  <c r="D9" i="2"/>
  <c r="C9" i="2"/>
  <c r="B9" i="2"/>
  <c r="K3" i="2" s="1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M3" i="2"/>
  <c r="L3" i="2"/>
  <c r="H3" i="2"/>
  <c r="G3" i="2"/>
  <c r="F3" i="2"/>
  <c r="H2" i="2"/>
  <c r="H9" i="2" s="1"/>
  <c r="G2" i="2"/>
  <c r="F2" i="2"/>
  <c r="E9" i="3"/>
  <c r="M3" i="3" s="1"/>
  <c r="D9" i="3"/>
  <c r="L3" i="3" s="1"/>
  <c r="C9" i="3"/>
  <c r="B9" i="3"/>
  <c r="K3" i="3" s="1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3" i="1"/>
  <c r="H4" i="1"/>
  <c r="H5" i="1"/>
  <c r="H6" i="1"/>
  <c r="H7" i="1"/>
  <c r="H8" i="1"/>
  <c r="H2" i="1"/>
  <c r="H9" i="1"/>
  <c r="G3" i="1"/>
  <c r="G4" i="1"/>
  <c r="G5" i="1"/>
  <c r="G6" i="1"/>
  <c r="G7" i="1"/>
  <c r="G8" i="1"/>
  <c r="G2" i="1"/>
  <c r="C9" i="1"/>
  <c r="F3" i="1"/>
  <c r="F4" i="1"/>
  <c r="F5" i="1"/>
  <c r="F6" i="1"/>
  <c r="F7" i="1"/>
  <c r="F8" i="1"/>
  <c r="F2" i="1"/>
  <c r="D9" i="1"/>
  <c r="L3" i="1" s="1"/>
  <c r="E9" i="1"/>
  <c r="M3" i="1" s="1"/>
  <c r="B9" i="1"/>
  <c r="F9" i="2" l="1"/>
  <c r="N3" i="2" s="1"/>
  <c r="G9" i="2"/>
  <c r="H9" i="3"/>
  <c r="F9" i="3"/>
  <c r="N3" i="3" s="1"/>
  <c r="G9" i="3"/>
  <c r="G9" i="1"/>
  <c r="K3" i="1"/>
  <c r="F9" i="1"/>
  <c r="N3" i="1" s="1"/>
</calcChain>
</file>

<file path=xl/sharedStrings.xml><?xml version="1.0" encoding="utf-8"?>
<sst xmlns="http://schemas.openxmlformats.org/spreadsheetml/2006/main" count="69" uniqueCount="21">
  <si>
    <t>秘境</t>
    <phoneticPr fontId="1" type="noConversion"/>
  </si>
  <si>
    <t>首领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</si>
  <si>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</si>
  <si>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</si>
  <si>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</si>
  <si>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</si>
  <si>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</si>
  <si>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</si>
  <si>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</si>
  <si>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总计</t>
    <phoneticPr fontId="1" type="noConversion"/>
  </si>
  <si>
    <t>树脂</t>
    <phoneticPr fontId="1" type="noConversion"/>
  </si>
  <si>
    <t>消耗树脂</t>
    <phoneticPr fontId="1" type="noConversion"/>
  </si>
  <si>
    <t>黄花</t>
    <phoneticPr fontId="1" type="noConversion"/>
  </si>
  <si>
    <t>绿花</t>
    <phoneticPr fontId="1" type="noConversion"/>
  </si>
  <si>
    <t>花</t>
    <phoneticPr fontId="1" type="noConversion"/>
  </si>
  <si>
    <t>耗费时间</t>
    <phoneticPr fontId="1" type="noConversion"/>
  </si>
  <si>
    <t>是否达标</t>
    <phoneticPr fontId="1" type="noConversion"/>
  </si>
  <si>
    <t>达标次数</t>
    <phoneticPr fontId="1" type="noConversion"/>
  </si>
  <si>
    <t>可获摩拉</t>
    <phoneticPr fontId="1" type="noConversion"/>
  </si>
  <si>
    <t>21小时20分钟</t>
    <phoneticPr fontId="1" type="noConversion"/>
  </si>
  <si>
    <t>160个树脂全部恢复时间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</si>
</sst>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/>
  </sheetViews>
  <sheetFormatPr defaultRowHeight="18.75" x14ac:dyDescent="0.15"/>
  <cols>
    <col min="1" max="1" width="8.875" style="13" bestFit="1" customWidth="1"/>
    <col min="2" max="5" width="6.5" style="13" bestFit="1" customWidth="1"/>
    <col min="6" max="8" width="11.375" style="13" bestFit="1" customWidth="1"/>
    <col min="9" max="9" width="9" style="13" customWidth="1"/>
    <col min="10" max="10" width="11.375" style="13" bestFit="1" customWidth="1"/>
    <col min="11" max="13" width="6.5" style="13" bestFit="1" customWidth="1"/>
    <col min="14" max="14" width="6.75" style="13" bestFit="1" customWidth="1"/>
    <col min="15" max="15" width="9" style="13"/>
    <col min="16" max="16" width="28.625" style="13" bestFit="1" customWidth="1"/>
    <col min="17" max="16384" width="9" style="13"/>
  </cols>
  <sheetData>
    <row r="1" spans="1:16" x14ac:dyDescent="0.15">
      <c r="A1" s="1"/>
      <c r="B1" s="2" t="s">
        <v>13</v>
      </c>
      <c r="C1" s="3" t="s">
        <v>12</v>
      </c>
      <c r="D1" s="4" t="s">
        <v>0</v>
      </c>
      <c r="E1" s="1" t="s">
        <v>1</v>
      </c>
      <c r="F1" s="5" t="s">
        <v>11</v>
      </c>
      <c r="G1" s="6" t="s">
        <v>15</v>
      </c>
      <c r="H1" s="7" t="s">
        <v>18</v>
      </c>
      <c r="I1" s="8"/>
      <c r="J1" s="9"/>
      <c r="K1" s="10" t="s">
        <v>14</v>
      </c>
      <c r="L1" s="11" t="s">
        <v>0</v>
      </c>
      <c r="M1" s="9" t="s">
        <v>1</v>
      </c>
      <c r="N1" s="12" t="s">
        <v>10</v>
      </c>
      <c r="P1" s="1" t="s">
        <v>20</v>
      </c>
    </row>
    <row r="2" spans="1:16" x14ac:dyDescent="0.15">
      <c r="A2" s="1" t="s">
        <v>2</v>
      </c>
      <c r="B2" s="2">
        <v>4</v>
      </c>
      <c r="C2" s="3">
        <v>4</v>
      </c>
      <c r="D2" s="4"/>
      <c r="E2" s="1"/>
      <c r="F2" s="5">
        <f>(B2*20)+(C2*20)+(D2*20)+(E2*40)</f>
        <v>160</v>
      </c>
      <c r="G2" s="6">
        <f>(B2*3)+(C2*3)+(D2*1.5)+(E2*3)</f>
        <v>24</v>
      </c>
      <c r="H2" s="7">
        <f>(C2*60000)+(D2*1200)+(E2*1200)</f>
        <v>240000</v>
      </c>
      <c r="I2" s="8"/>
      <c r="J2" s="9" t="s">
        <v>17</v>
      </c>
      <c r="K2" s="10">
        <v>20</v>
      </c>
      <c r="L2" s="11">
        <v>15</v>
      </c>
      <c r="M2" s="9">
        <v>10</v>
      </c>
      <c r="N2" s="12">
        <v>1200</v>
      </c>
      <c r="P2" s="1" t="s">
        <v>19</v>
      </c>
    </row>
    <row r="3" spans="1:16" x14ac:dyDescent="0.15">
      <c r="A3" s="1" t="s">
        <v>3</v>
      </c>
      <c r="B3" s="2"/>
      <c r="C3" s="3"/>
      <c r="D3" s="4">
        <v>8</v>
      </c>
      <c r="E3" s="1"/>
      <c r="F3" s="5">
        <f t="shared" ref="F3:F8" si="0">(B3*20)+(C3*20)+(D3*20)+(E3*40)</f>
        <v>160</v>
      </c>
      <c r="G3" s="6">
        <f t="shared" ref="G3:G8" si="1">(B3*3)+(C3*3)+(D3*1.5)+(E3*3)</f>
        <v>12</v>
      </c>
      <c r="H3" s="7">
        <f t="shared" ref="H3:H8" si="2">(C3*60000)+(D3*1200)+(E3*1200)</f>
        <v>9600</v>
      </c>
      <c r="I3" s="8"/>
      <c r="J3" s="9" t="s">
        <v>16</v>
      </c>
      <c r="K3" s="14" t="str">
        <f>IF(B9+C9-K2&gt;=0,"达标","未达标")</f>
        <v>达标</v>
      </c>
      <c r="L3" s="11" t="str">
        <f>IF(D9-L2&gt;=0,"达标","未达标")</f>
        <v>达标</v>
      </c>
      <c r="M3" s="15" t="str">
        <f>IF(E9-M2&gt;=0,"达标","未达标")</f>
        <v>达标</v>
      </c>
      <c r="N3" s="12" t="str">
        <f>IF(F9-N2&gt;=0,"达标","未达标")</f>
        <v>达标</v>
      </c>
    </row>
    <row r="4" spans="1:16" x14ac:dyDescent="0.15">
      <c r="A4" s="1" t="s">
        <v>4</v>
      </c>
      <c r="B4" s="2"/>
      <c r="C4" s="3"/>
      <c r="D4" s="4"/>
      <c r="E4" s="1">
        <v>4</v>
      </c>
      <c r="F4" s="5">
        <f t="shared" si="0"/>
        <v>160</v>
      </c>
      <c r="G4" s="6">
        <f t="shared" si="1"/>
        <v>12</v>
      </c>
      <c r="H4" s="7">
        <f t="shared" si="2"/>
        <v>4800</v>
      </c>
      <c r="I4" s="8"/>
    </row>
    <row r="5" spans="1:16" x14ac:dyDescent="0.15">
      <c r="A5" s="1" t="s">
        <v>5</v>
      </c>
      <c r="B5" s="2">
        <v>4</v>
      </c>
      <c r="C5" s="3">
        <v>4</v>
      </c>
      <c r="D5" s="4"/>
      <c r="E5" s="1"/>
      <c r="F5" s="5">
        <f t="shared" si="0"/>
        <v>160</v>
      </c>
      <c r="G5" s="6">
        <f t="shared" si="1"/>
        <v>24</v>
      </c>
      <c r="H5" s="7">
        <f t="shared" si="2"/>
        <v>240000</v>
      </c>
      <c r="I5" s="8"/>
    </row>
    <row r="6" spans="1:16" x14ac:dyDescent="0.15">
      <c r="A6" s="1" t="s">
        <v>6</v>
      </c>
      <c r="B6" s="2">
        <v>3</v>
      </c>
      <c r="C6" s="3">
        <v>4</v>
      </c>
      <c r="D6" s="4">
        <v>7</v>
      </c>
      <c r="E6" s="1"/>
      <c r="F6" s="5">
        <f t="shared" si="0"/>
        <v>280</v>
      </c>
      <c r="G6" s="6">
        <f t="shared" si="1"/>
        <v>31.5</v>
      </c>
      <c r="H6" s="7">
        <f t="shared" si="2"/>
        <v>248400</v>
      </c>
      <c r="I6" s="8"/>
    </row>
    <row r="7" spans="1:16" x14ac:dyDescent="0.15">
      <c r="A7" s="1" t="s">
        <v>7</v>
      </c>
      <c r="B7" s="2"/>
      <c r="C7" s="3"/>
      <c r="D7" s="4"/>
      <c r="E7" s="1">
        <v>4</v>
      </c>
      <c r="F7" s="5">
        <f t="shared" si="0"/>
        <v>160</v>
      </c>
      <c r="G7" s="6">
        <f t="shared" si="1"/>
        <v>12</v>
      </c>
      <c r="H7" s="7">
        <f t="shared" si="2"/>
        <v>4800</v>
      </c>
      <c r="I7" s="8"/>
    </row>
    <row r="8" spans="1:16" x14ac:dyDescent="0.15">
      <c r="A8" s="1" t="s">
        <v>8</v>
      </c>
      <c r="B8" s="2"/>
      <c r="C8" s="3"/>
      <c r="D8" s="4"/>
      <c r="E8" s="1">
        <v>4</v>
      </c>
      <c r="F8" s="5">
        <f t="shared" si="0"/>
        <v>160</v>
      </c>
      <c r="G8" s="6">
        <f t="shared" si="1"/>
        <v>12</v>
      </c>
      <c r="H8" s="7">
        <f t="shared" si="2"/>
        <v>4800</v>
      </c>
      <c r="I8" s="8"/>
    </row>
    <row r="9" spans="1:16" x14ac:dyDescent="0.15">
      <c r="A9" s="1" t="s">
        <v>9</v>
      </c>
      <c r="B9" s="2">
        <f>SUM(B2:B8)</f>
        <v>11</v>
      </c>
      <c r="C9" s="3">
        <f>SUM(C2:C8)</f>
        <v>12</v>
      </c>
      <c r="D9" s="4">
        <f t="shared" ref="D9:H9" si="3">SUM(D2:D8)</f>
        <v>15</v>
      </c>
      <c r="E9" s="1">
        <f t="shared" si="3"/>
        <v>12</v>
      </c>
      <c r="F9" s="5">
        <f t="shared" si="3"/>
        <v>1240</v>
      </c>
      <c r="G9" s="6">
        <f t="shared" si="3"/>
        <v>127.5</v>
      </c>
      <c r="H9" s="7">
        <f t="shared" si="3"/>
        <v>752400</v>
      </c>
      <c r="I9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/>
  </sheetViews>
  <sheetFormatPr defaultRowHeight="18.75" x14ac:dyDescent="0.15"/>
  <cols>
    <col min="1" max="1" width="8.875" style="13" bestFit="1" customWidth="1"/>
    <col min="2" max="5" width="6.5" style="13" bestFit="1" customWidth="1"/>
    <col min="6" max="8" width="11.375" style="13" bestFit="1" customWidth="1"/>
    <col min="9" max="9" width="9" style="13" customWidth="1"/>
    <col min="10" max="10" width="11.375" style="13" bestFit="1" customWidth="1"/>
    <col min="11" max="13" width="6.5" style="13" bestFit="1" customWidth="1"/>
    <col min="14" max="14" width="6.75" style="13" bestFit="1" customWidth="1"/>
    <col min="15" max="15" width="9" style="13"/>
    <col min="16" max="16" width="28.625" style="13" bestFit="1" customWidth="1"/>
    <col min="17" max="16384" width="9" style="13"/>
  </cols>
  <sheetData>
    <row r="1" spans="1:16" x14ac:dyDescent="0.15">
      <c r="A1" s="1"/>
      <c r="B1" s="2" t="s">
        <v>13</v>
      </c>
      <c r="C1" s="3" t="s">
        <v>12</v>
      </c>
      <c r="D1" s="4" t="s">
        <v>0</v>
      </c>
      <c r="E1" s="1" t="s">
        <v>1</v>
      </c>
      <c r="F1" s="5" t="s">
        <v>11</v>
      </c>
      <c r="G1" s="6" t="s">
        <v>15</v>
      </c>
      <c r="H1" s="7" t="s">
        <v>18</v>
      </c>
      <c r="I1" s="8"/>
      <c r="J1" s="9"/>
      <c r="K1" s="10" t="s">
        <v>14</v>
      </c>
      <c r="L1" s="11" t="s">
        <v>0</v>
      </c>
      <c r="M1" s="9" t="s">
        <v>1</v>
      </c>
      <c r="N1" s="12" t="s">
        <v>10</v>
      </c>
      <c r="P1" s="1" t="s">
        <v>20</v>
      </c>
    </row>
    <row r="2" spans="1:16" x14ac:dyDescent="0.15">
      <c r="A2" s="1" t="s">
        <v>2</v>
      </c>
      <c r="B2" s="2">
        <v>8</v>
      </c>
      <c r="C2" s="3"/>
      <c r="D2" s="4"/>
      <c r="E2" s="1"/>
      <c r="F2" s="5">
        <f>(B2*20)+(C2*20)+(D2*20)+(E2*40)</f>
        <v>160</v>
      </c>
      <c r="G2" s="6">
        <f>(B2*3)+(C2*3)+(D2*1.5)+(E2*3)</f>
        <v>24</v>
      </c>
      <c r="H2" s="7">
        <f>(C2*60000)+(D2*1200)+(E2*1200)</f>
        <v>0</v>
      </c>
      <c r="I2" s="8"/>
      <c r="J2" s="9" t="s">
        <v>17</v>
      </c>
      <c r="K2" s="10">
        <v>20</v>
      </c>
      <c r="L2" s="11">
        <v>15</v>
      </c>
      <c r="M2" s="9">
        <v>10</v>
      </c>
      <c r="N2" s="12">
        <v>1200</v>
      </c>
      <c r="P2" s="1" t="s">
        <v>19</v>
      </c>
    </row>
    <row r="3" spans="1:16" x14ac:dyDescent="0.15">
      <c r="A3" s="1" t="s">
        <v>3</v>
      </c>
      <c r="B3" s="2"/>
      <c r="C3" s="3"/>
      <c r="D3" s="4">
        <v>8</v>
      </c>
      <c r="E3" s="1"/>
      <c r="F3" s="5">
        <f t="shared" ref="F3:F8" si="0">(B3*20)+(C3*20)+(D3*20)+(E3*40)</f>
        <v>160</v>
      </c>
      <c r="G3" s="6">
        <f t="shared" ref="G3:G8" si="1">(B3*3)+(C3*3)+(D3*1.5)+(E3*3)</f>
        <v>12</v>
      </c>
      <c r="H3" s="7">
        <f t="shared" ref="H3:H8" si="2">(C3*60000)+(D3*1200)+(E3*1200)</f>
        <v>9600</v>
      </c>
      <c r="I3" s="8"/>
      <c r="J3" s="9" t="s">
        <v>16</v>
      </c>
      <c r="K3" s="14" t="str">
        <f>IF(B9+C9-K2&gt;=0,"达标","未达标")</f>
        <v>达标</v>
      </c>
      <c r="L3" s="11" t="str">
        <f>IF(D9-L2&gt;=0,"达标","未达标")</f>
        <v>达标</v>
      </c>
      <c r="M3" s="15" t="str">
        <f>IF(E9-M2&gt;=0,"达标","未达标")</f>
        <v>达标</v>
      </c>
      <c r="N3" s="12" t="str">
        <f>IF(F9-N2&gt;=0,"达标","未达标")</f>
        <v>达标</v>
      </c>
    </row>
    <row r="4" spans="1:16" x14ac:dyDescent="0.15">
      <c r="A4" s="1" t="s">
        <v>4</v>
      </c>
      <c r="B4" s="2"/>
      <c r="C4" s="3"/>
      <c r="D4" s="4"/>
      <c r="E4" s="1">
        <v>4</v>
      </c>
      <c r="F4" s="5">
        <f t="shared" si="0"/>
        <v>160</v>
      </c>
      <c r="G4" s="6">
        <f t="shared" si="1"/>
        <v>12</v>
      </c>
      <c r="H4" s="7">
        <f t="shared" si="2"/>
        <v>4800</v>
      </c>
      <c r="I4" s="8"/>
    </row>
    <row r="5" spans="1:16" x14ac:dyDescent="0.15">
      <c r="A5" s="1" t="s">
        <v>5</v>
      </c>
      <c r="B5" s="2">
        <v>8</v>
      </c>
      <c r="C5" s="3"/>
      <c r="D5" s="4"/>
      <c r="E5" s="1"/>
      <c r="F5" s="5">
        <f t="shared" si="0"/>
        <v>160</v>
      </c>
      <c r="G5" s="6">
        <f t="shared" si="1"/>
        <v>24</v>
      </c>
      <c r="H5" s="7">
        <f t="shared" si="2"/>
        <v>0</v>
      </c>
      <c r="I5" s="8"/>
    </row>
    <row r="6" spans="1:16" x14ac:dyDescent="0.15">
      <c r="A6" s="1" t="s">
        <v>6</v>
      </c>
      <c r="B6" s="2">
        <v>7</v>
      </c>
      <c r="C6" s="3"/>
      <c r="D6" s="4">
        <v>7</v>
      </c>
      <c r="E6" s="1"/>
      <c r="F6" s="5">
        <f t="shared" si="0"/>
        <v>280</v>
      </c>
      <c r="G6" s="6">
        <f t="shared" si="1"/>
        <v>31.5</v>
      </c>
      <c r="H6" s="7">
        <f t="shared" si="2"/>
        <v>8400</v>
      </c>
      <c r="I6" s="8"/>
    </row>
    <row r="7" spans="1:16" x14ac:dyDescent="0.15">
      <c r="A7" s="1" t="s">
        <v>7</v>
      </c>
      <c r="B7" s="2"/>
      <c r="C7" s="3"/>
      <c r="D7" s="4"/>
      <c r="E7" s="1">
        <v>4</v>
      </c>
      <c r="F7" s="5">
        <f t="shared" si="0"/>
        <v>160</v>
      </c>
      <c r="G7" s="6">
        <f t="shared" si="1"/>
        <v>12</v>
      </c>
      <c r="H7" s="7">
        <f t="shared" si="2"/>
        <v>4800</v>
      </c>
      <c r="I7" s="8"/>
    </row>
    <row r="8" spans="1:16" x14ac:dyDescent="0.15">
      <c r="A8" s="1" t="s">
        <v>8</v>
      </c>
      <c r="B8" s="2"/>
      <c r="C8" s="3"/>
      <c r="D8" s="4"/>
      <c r="E8" s="1">
        <v>4</v>
      </c>
      <c r="F8" s="5">
        <f t="shared" si="0"/>
        <v>160</v>
      </c>
      <c r="G8" s="6">
        <f t="shared" si="1"/>
        <v>12</v>
      </c>
      <c r="H8" s="7">
        <f t="shared" si="2"/>
        <v>4800</v>
      </c>
      <c r="I8" s="8"/>
    </row>
    <row r="9" spans="1:16" x14ac:dyDescent="0.15">
      <c r="A9" s="1" t="s">
        <v>9</v>
      </c>
      <c r="B9" s="2">
        <f>SUM(B2:B8)</f>
        <v>23</v>
      </c>
      <c r="C9" s="3">
        <f>SUM(C2:C8)</f>
        <v>0</v>
      </c>
      <c r="D9" s="4">
        <f t="shared" ref="D9:H9" si="3">SUM(D2:D8)</f>
        <v>15</v>
      </c>
      <c r="E9" s="1">
        <f t="shared" si="3"/>
        <v>12</v>
      </c>
      <c r="F9" s="5">
        <f t="shared" si="3"/>
        <v>1240</v>
      </c>
      <c r="G9" s="6">
        <f t="shared" si="3"/>
        <v>127.5</v>
      </c>
      <c r="H9" s="7">
        <f t="shared" si="3"/>
        <v>32400</v>
      </c>
      <c r="I9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M4" sqref="M4"/>
    </sheetView>
  </sheetViews>
  <sheetFormatPr defaultRowHeight="18.75" x14ac:dyDescent="0.15"/>
  <cols>
    <col min="1" max="1" width="8.875" style="13" bestFit="1" customWidth="1"/>
    <col min="2" max="5" width="6.5" style="13" bestFit="1" customWidth="1"/>
    <col min="6" max="8" width="11.375" style="13" bestFit="1" customWidth="1"/>
    <col min="9" max="9" width="9" style="13" customWidth="1"/>
    <col min="10" max="10" width="11.375" style="13" bestFit="1" customWidth="1"/>
    <col min="11" max="13" width="6.5" style="13" bestFit="1" customWidth="1"/>
    <col min="14" max="14" width="6.75" style="13" bestFit="1" customWidth="1"/>
    <col min="15" max="15" width="9" style="13"/>
    <col min="16" max="16" width="28.625" style="13" bestFit="1" customWidth="1"/>
    <col min="17" max="16384" width="9" style="13"/>
  </cols>
  <sheetData>
    <row r="1" spans="1:16" x14ac:dyDescent="0.15">
      <c r="A1" s="1"/>
      <c r="B1" s="2" t="s">
        <v>13</v>
      </c>
      <c r="C1" s="3" t="s">
        <v>12</v>
      </c>
      <c r="D1" s="4" t="s">
        <v>0</v>
      </c>
      <c r="E1" s="1" t="s">
        <v>1</v>
      </c>
      <c r="F1" s="5" t="s">
        <v>11</v>
      </c>
      <c r="G1" s="6" t="s">
        <v>15</v>
      </c>
      <c r="H1" s="7" t="s">
        <v>18</v>
      </c>
      <c r="I1" s="8"/>
      <c r="J1" s="9"/>
      <c r="K1" s="10" t="s">
        <v>14</v>
      </c>
      <c r="L1" s="11" t="s">
        <v>0</v>
      </c>
      <c r="M1" s="9" t="s">
        <v>1</v>
      </c>
      <c r="N1" s="12" t="s">
        <v>10</v>
      </c>
      <c r="P1" s="1" t="s">
        <v>20</v>
      </c>
    </row>
    <row r="2" spans="1:16" x14ac:dyDescent="0.15">
      <c r="A2" s="1" t="s">
        <v>2</v>
      </c>
      <c r="B2" s="2"/>
      <c r="C2" s="3">
        <v>8</v>
      </c>
      <c r="D2" s="4"/>
      <c r="E2" s="1"/>
      <c r="F2" s="5">
        <f>(B2*20)+(C2*20)+(D2*20)+(E2*40)</f>
        <v>160</v>
      </c>
      <c r="G2" s="6">
        <f>(B2*3)+(C2*3)+(D2*1.5)+(E2*3)</f>
        <v>24</v>
      </c>
      <c r="H2" s="7">
        <f>(C2*60000)+(D2*1200)+(E2*1200)</f>
        <v>480000</v>
      </c>
      <c r="I2" s="8"/>
      <c r="J2" s="9" t="s">
        <v>17</v>
      </c>
      <c r="K2" s="10">
        <v>20</v>
      </c>
      <c r="L2" s="11">
        <v>15</v>
      </c>
      <c r="M2" s="9">
        <v>10</v>
      </c>
      <c r="N2" s="12">
        <v>1200</v>
      </c>
      <c r="P2" s="1" t="s">
        <v>19</v>
      </c>
    </row>
    <row r="3" spans="1:16" x14ac:dyDescent="0.15">
      <c r="A3" s="1" t="s">
        <v>3</v>
      </c>
      <c r="B3" s="2"/>
      <c r="C3" s="3"/>
      <c r="D3" s="4">
        <v>8</v>
      </c>
      <c r="E3" s="1"/>
      <c r="F3" s="5">
        <f t="shared" ref="F3:F8" si="0">(B3*20)+(C3*20)+(D3*20)+(E3*40)</f>
        <v>160</v>
      </c>
      <c r="G3" s="6">
        <f t="shared" ref="G3:G8" si="1">(B3*3)+(C3*3)+(D3*1.5)+(E3*3)</f>
        <v>12</v>
      </c>
      <c r="H3" s="7">
        <f t="shared" ref="H3:H8" si="2">(C3*60000)+(D3*1200)+(E3*1200)</f>
        <v>9600</v>
      </c>
      <c r="I3" s="8"/>
      <c r="J3" s="9" t="s">
        <v>16</v>
      </c>
      <c r="K3" s="14" t="str">
        <f>IF(B9+C9-K2&gt;=0,"达标","未达标")</f>
        <v>达标</v>
      </c>
      <c r="L3" s="11" t="str">
        <f>IF(D9-L2&gt;=0,"达标","未达标")</f>
        <v>达标</v>
      </c>
      <c r="M3" s="15" t="str">
        <f>IF(E9-M2&gt;=0,"达标","未达标")</f>
        <v>达标</v>
      </c>
      <c r="N3" s="12" t="str">
        <f>IF(F9-N2&gt;=0,"达标","未达标")</f>
        <v>达标</v>
      </c>
    </row>
    <row r="4" spans="1:16" x14ac:dyDescent="0.15">
      <c r="A4" s="1" t="s">
        <v>4</v>
      </c>
      <c r="B4" s="2"/>
      <c r="C4" s="3"/>
      <c r="D4" s="4"/>
      <c r="E4" s="1">
        <v>4</v>
      </c>
      <c r="F4" s="5">
        <f t="shared" si="0"/>
        <v>160</v>
      </c>
      <c r="G4" s="6">
        <f t="shared" si="1"/>
        <v>12</v>
      </c>
      <c r="H4" s="7">
        <f t="shared" si="2"/>
        <v>4800</v>
      </c>
      <c r="I4" s="8"/>
    </row>
    <row r="5" spans="1:16" x14ac:dyDescent="0.15">
      <c r="A5" s="1" t="s">
        <v>5</v>
      </c>
      <c r="B5" s="2"/>
      <c r="C5" s="3">
        <v>8</v>
      </c>
      <c r="D5" s="4"/>
      <c r="E5" s="1"/>
      <c r="F5" s="5">
        <f t="shared" si="0"/>
        <v>160</v>
      </c>
      <c r="G5" s="6">
        <f t="shared" si="1"/>
        <v>24</v>
      </c>
      <c r="H5" s="7">
        <f t="shared" si="2"/>
        <v>480000</v>
      </c>
      <c r="I5" s="8"/>
    </row>
    <row r="6" spans="1:16" x14ac:dyDescent="0.15">
      <c r="A6" s="1" t="s">
        <v>6</v>
      </c>
      <c r="B6" s="2"/>
      <c r="C6" s="3">
        <v>7</v>
      </c>
      <c r="D6" s="4">
        <v>7</v>
      </c>
      <c r="E6" s="1"/>
      <c r="F6" s="5">
        <f t="shared" si="0"/>
        <v>280</v>
      </c>
      <c r="G6" s="6">
        <f t="shared" si="1"/>
        <v>31.5</v>
      </c>
      <c r="H6" s="7">
        <f t="shared" si="2"/>
        <v>428400</v>
      </c>
      <c r="I6" s="8"/>
    </row>
    <row r="7" spans="1:16" x14ac:dyDescent="0.15">
      <c r="A7" s="1" t="s">
        <v>7</v>
      </c>
      <c r="B7" s="2"/>
      <c r="C7" s="3"/>
      <c r="D7" s="4"/>
      <c r="E7" s="1">
        <v>4</v>
      </c>
      <c r="F7" s="5">
        <f t="shared" si="0"/>
        <v>160</v>
      </c>
      <c r="G7" s="6">
        <f t="shared" si="1"/>
        <v>12</v>
      </c>
      <c r="H7" s="7">
        <f t="shared" si="2"/>
        <v>4800</v>
      </c>
      <c r="I7" s="8"/>
    </row>
    <row r="8" spans="1:16" x14ac:dyDescent="0.15">
      <c r="A8" s="1" t="s">
        <v>8</v>
      </c>
      <c r="B8" s="2"/>
      <c r="C8" s="3"/>
      <c r="D8" s="4"/>
      <c r="E8" s="1">
        <v>4</v>
      </c>
      <c r="F8" s="5">
        <f t="shared" si="0"/>
        <v>160</v>
      </c>
      <c r="G8" s="6">
        <f t="shared" si="1"/>
        <v>12</v>
      </c>
      <c r="H8" s="7">
        <f t="shared" si="2"/>
        <v>4800</v>
      </c>
      <c r="I8" s="8"/>
    </row>
    <row r="9" spans="1:16" x14ac:dyDescent="0.15">
      <c r="A9" s="1" t="s">
        <v>9</v>
      </c>
      <c r="B9" s="2">
        <f>SUM(B2:B8)</f>
        <v>0</v>
      </c>
      <c r="C9" s="3">
        <f>SUM(C2:C8)</f>
        <v>23</v>
      </c>
      <c r="D9" s="4">
        <f t="shared" ref="D9:H9" si="3">SUM(D2:D8)</f>
        <v>15</v>
      </c>
      <c r="E9" s="1">
        <f t="shared" si="3"/>
        <v>12</v>
      </c>
      <c r="F9" s="5">
        <f t="shared" si="3"/>
        <v>1240</v>
      </c>
      <c r="G9" s="6">
        <f t="shared" si="3"/>
        <v>127.5</v>
      </c>
      <c r="H9" s="7">
        <f t="shared" si="3"/>
        <v>1412400</v>
      </c>
      <c r="I9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方案一 - 平衡</vt:lpstr>
      <vt:lpstr>方案二 - 缺经验书</vt:lpstr>
      <vt:lpstr>方案三 - 缺摩拉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2024-03-20T01:20:25Z</dcterms:created>
  <dcterms:modified xsi:type="dcterms:W3CDTF">2024-03-20T08:23:56Z</dcterms:modified>
</cp:coreProperties>
</file>