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20730" windowHeight="11760" tabRatio="863"/>
  </bookViews>
  <sheets>
    <sheet name="2023 Driver Ranking" sheetId="1" r:id="rId1"/>
    <sheet name="2003-2009 Driver Ranking" sheetId="2" r:id="rId2"/>
    <sheet name="1991-2002 Driver Ranking" sheetId="5" r:id="rId3"/>
    <sheet name="2023 Team Ranking" sheetId="6" r:id="rId4"/>
    <sheet name="2003-2009 Team Ranking" sheetId="7" r:id="rId5"/>
    <sheet name="1991-2002 Team Ranking" sheetId="9" r:id="rId6"/>
    <sheet name="2023 Engine Ranking" sheetId="10" r:id="rId7"/>
    <sheet name="2003-2009 Engine Ranking" sheetId="11" r:id="rId8"/>
    <sheet name="1991-2002 Engine Ranking" sheetId="12" r:id="rId9"/>
    <sheet name="Ranking System Notes" sheetId="4" r:id="rId10"/>
  </sheets>
  <definedNames>
    <definedName name="_xlnm._FilterDatabase" localSheetId="2" hidden="1">'1991-2002 Driver Ranking'!$A$1:$AB$45</definedName>
    <definedName name="_xlnm._FilterDatabase" localSheetId="8" hidden="1">'1991-2002 Engine Ranking'!$A$1:$E$5</definedName>
    <definedName name="_xlnm._FilterDatabase" localSheetId="5" hidden="1">'1991-2002 Team Ranking'!$A$1:$D$11</definedName>
    <definedName name="_xlnm._FilterDatabase" localSheetId="1" hidden="1">'2003-2009 Driver Ranking'!$A$1:$AB$45</definedName>
    <definedName name="_xlnm._FilterDatabase" localSheetId="7" hidden="1">'2003-2009 Engine Ranking'!$A$1:$E$5</definedName>
    <definedName name="_xlnm._FilterDatabase" localSheetId="4" hidden="1">'2003-2009 Team Ranking'!$A$1:$D$11</definedName>
    <definedName name="_xlnm._FilterDatabase" localSheetId="0" hidden="1">'2023 Driver Ranking'!$A$1:$AE$45</definedName>
    <definedName name="_xlnm._FilterDatabase" localSheetId="6" hidden="1">'2023 Engine Ranking'!$A$1:$G$5</definedName>
    <definedName name="_xlnm._FilterDatabase" localSheetId="3" hidden="1">'2023 Team Ranking'!$A$1:$E$11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45" i="5" l="1"/>
  <c r="Z45" i="5"/>
  <c r="Y45" i="5"/>
  <c r="X45" i="5"/>
  <c r="W45" i="5"/>
  <c r="V45" i="5"/>
  <c r="U45" i="5"/>
  <c r="T45" i="5"/>
  <c r="S45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R35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AB6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AB44" i="5" l="1"/>
  <c r="AB44" i="2"/>
  <c r="AD44" i="1"/>
  <c r="AE44" i="1"/>
  <c r="AB8" i="1"/>
  <c r="AC12" i="1"/>
  <c r="AC8" i="1"/>
  <c r="AC16" i="1"/>
  <c r="AC14" i="1"/>
  <c r="AC10" i="1"/>
  <c r="AC20" i="1"/>
  <c r="AC24" i="1"/>
  <c r="AC2" i="1"/>
  <c r="AB2" i="1" l="1"/>
  <c r="AA43" i="5" l="1"/>
  <c r="Z43" i="5"/>
  <c r="Y43" i="5"/>
  <c r="X43" i="5"/>
  <c r="W43" i="5"/>
  <c r="V43" i="5"/>
  <c r="U43" i="5"/>
  <c r="T43" i="5"/>
  <c r="S43" i="5"/>
  <c r="R43" i="5"/>
  <c r="Q43" i="5"/>
  <c r="P43" i="5"/>
  <c r="O43" i="5"/>
  <c r="N43" i="5"/>
  <c r="M43" i="5"/>
  <c r="L43" i="5"/>
  <c r="K43" i="5"/>
  <c r="J43" i="5"/>
  <c r="I43" i="5"/>
  <c r="H43" i="5"/>
  <c r="G43" i="5"/>
  <c r="F43" i="5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AB42" i="2" l="1"/>
  <c r="AB42" i="5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AE42" i="1" l="1"/>
  <c r="AD42" i="1"/>
  <c r="AC22" i="1" l="1"/>
  <c r="AC28" i="1"/>
  <c r="AC6" i="1"/>
  <c r="AC18" i="1"/>
  <c r="AC4" i="1"/>
  <c r="AB4" i="1" l="1"/>
  <c r="AB12" i="1" l="1"/>
  <c r="F3" i="1" l="1"/>
  <c r="Z41" i="5"/>
  <c r="Z39" i="5"/>
  <c r="Z37" i="5"/>
  <c r="Z35" i="5"/>
  <c r="Z33" i="5"/>
  <c r="Z31" i="5"/>
  <c r="Z29" i="5"/>
  <c r="Z27" i="5"/>
  <c r="Z25" i="5"/>
  <c r="Z23" i="5"/>
  <c r="Z21" i="5"/>
  <c r="Z19" i="5"/>
  <c r="Z17" i="5"/>
  <c r="Z15" i="5"/>
  <c r="Z13" i="5"/>
  <c r="Z11" i="5"/>
  <c r="Z9" i="5"/>
  <c r="Z7" i="5"/>
  <c r="Z5" i="5"/>
  <c r="Z3" i="5"/>
  <c r="Z41" i="2"/>
  <c r="Z39" i="2"/>
  <c r="Z37" i="2"/>
  <c r="Z35" i="2"/>
  <c r="Z33" i="2"/>
  <c r="Z31" i="2"/>
  <c r="Z29" i="2"/>
  <c r="Z27" i="2"/>
  <c r="Z25" i="2"/>
  <c r="Z23" i="2"/>
  <c r="Z21" i="2"/>
  <c r="Z19" i="2"/>
  <c r="Z17" i="2"/>
  <c r="Z15" i="2"/>
  <c r="Z13" i="2"/>
  <c r="Z11" i="2"/>
  <c r="Z9" i="2"/>
  <c r="Z7" i="2"/>
  <c r="Z5" i="2"/>
  <c r="Z3" i="2"/>
  <c r="V41" i="1"/>
  <c r="V39" i="1"/>
  <c r="V37" i="1"/>
  <c r="V35" i="1"/>
  <c r="V33" i="1"/>
  <c r="V31" i="1"/>
  <c r="V29" i="1"/>
  <c r="V27" i="1"/>
  <c r="V25" i="1"/>
  <c r="V23" i="1"/>
  <c r="V21" i="1"/>
  <c r="V19" i="1"/>
  <c r="V17" i="1"/>
  <c r="V15" i="1"/>
  <c r="V13" i="1"/>
  <c r="V11" i="1"/>
  <c r="V9" i="1"/>
  <c r="V7" i="1"/>
  <c r="V5" i="1"/>
  <c r="V3" i="1"/>
  <c r="Z41" i="1"/>
  <c r="Z39" i="1"/>
  <c r="Z37" i="1"/>
  <c r="Z35" i="1"/>
  <c r="Z33" i="1"/>
  <c r="Z31" i="1"/>
  <c r="Z29" i="1"/>
  <c r="Z27" i="1"/>
  <c r="Z25" i="1"/>
  <c r="Z23" i="1"/>
  <c r="Z21" i="1"/>
  <c r="Z19" i="1"/>
  <c r="Z17" i="1"/>
  <c r="Z15" i="1"/>
  <c r="Z13" i="1"/>
  <c r="Z11" i="1"/>
  <c r="Z9" i="1"/>
  <c r="Z7" i="1"/>
  <c r="Z5" i="1"/>
  <c r="Z3" i="1"/>
  <c r="I3" i="1"/>
  <c r="G3" i="1"/>
  <c r="H3" i="1"/>
  <c r="J3" i="1"/>
  <c r="K3" i="1"/>
  <c r="L3" i="1"/>
  <c r="M3" i="1"/>
  <c r="N3" i="1"/>
  <c r="O3" i="1"/>
  <c r="P3" i="1"/>
  <c r="Q3" i="1"/>
  <c r="R3" i="1"/>
  <c r="S3" i="1"/>
  <c r="T3" i="1"/>
  <c r="U3" i="1"/>
  <c r="W3" i="1"/>
  <c r="X3" i="1"/>
  <c r="Y3" i="1"/>
  <c r="AA3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W5" i="1"/>
  <c r="X5" i="1"/>
  <c r="Y5" i="1"/>
  <c r="AA5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W7" i="1"/>
  <c r="X7" i="1"/>
  <c r="Y7" i="1"/>
  <c r="AA7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W9" i="1"/>
  <c r="X9" i="1"/>
  <c r="Y9" i="1"/>
  <c r="AA9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W11" i="1"/>
  <c r="X11" i="1"/>
  <c r="Y11" i="1"/>
  <c r="AA11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W13" i="1"/>
  <c r="X13" i="1"/>
  <c r="Y13" i="1"/>
  <c r="AA13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W15" i="1"/>
  <c r="X15" i="1"/>
  <c r="Y15" i="1"/>
  <c r="AA15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W17" i="1"/>
  <c r="X17" i="1"/>
  <c r="Y17" i="1"/>
  <c r="AA17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W19" i="1"/>
  <c r="X19" i="1"/>
  <c r="Y19" i="1"/>
  <c r="AA19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W21" i="1"/>
  <c r="X21" i="1"/>
  <c r="Y21" i="1"/>
  <c r="AA21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W23" i="1"/>
  <c r="X23" i="1"/>
  <c r="Y23" i="1"/>
  <c r="AA23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W25" i="1"/>
  <c r="X25" i="1"/>
  <c r="Y25" i="1"/>
  <c r="AA25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W27" i="1"/>
  <c r="X27" i="1"/>
  <c r="Y27" i="1"/>
  <c r="AA27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W29" i="1"/>
  <c r="X29" i="1"/>
  <c r="Y29" i="1"/>
  <c r="AA29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W31" i="1"/>
  <c r="X31" i="1"/>
  <c r="Y31" i="1"/>
  <c r="AA31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W33" i="1"/>
  <c r="X33" i="1"/>
  <c r="Y33" i="1"/>
  <c r="AA33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W35" i="1"/>
  <c r="X35" i="1"/>
  <c r="Y35" i="1"/>
  <c r="AA35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W37" i="1"/>
  <c r="X37" i="1"/>
  <c r="Y37" i="1"/>
  <c r="AA37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W39" i="1"/>
  <c r="X39" i="1"/>
  <c r="Y39" i="1"/>
  <c r="AA39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W41" i="1"/>
  <c r="X41" i="1"/>
  <c r="Y41" i="1"/>
  <c r="AA41" i="1"/>
  <c r="F41" i="2" l="1"/>
  <c r="F39" i="2"/>
  <c r="F37" i="2"/>
  <c r="F35" i="2"/>
  <c r="F33" i="2"/>
  <c r="F31" i="2"/>
  <c r="F29" i="2"/>
  <c r="F27" i="2"/>
  <c r="F25" i="2"/>
  <c r="F23" i="2"/>
  <c r="F21" i="2"/>
  <c r="F19" i="2"/>
  <c r="F17" i="2"/>
  <c r="F15" i="2"/>
  <c r="F13" i="2"/>
  <c r="F11" i="2"/>
  <c r="F9" i="2"/>
  <c r="F7" i="2"/>
  <c r="F5" i="2"/>
  <c r="F3" i="2"/>
  <c r="F41" i="5"/>
  <c r="F39" i="5"/>
  <c r="F37" i="5"/>
  <c r="F35" i="5"/>
  <c r="F33" i="5"/>
  <c r="F31" i="5"/>
  <c r="F29" i="5"/>
  <c r="F27" i="5"/>
  <c r="F25" i="5"/>
  <c r="F23" i="5"/>
  <c r="F21" i="5"/>
  <c r="F19" i="5"/>
  <c r="F17" i="5"/>
  <c r="F15" i="5"/>
  <c r="F13" i="5"/>
  <c r="F11" i="5"/>
  <c r="F9" i="5"/>
  <c r="F7" i="5"/>
  <c r="F5" i="5"/>
  <c r="F3" i="5"/>
  <c r="F41" i="1"/>
  <c r="AA3" i="5" l="1"/>
  <c r="Y3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AA41" i="5"/>
  <c r="Y41" i="5"/>
  <c r="X41" i="5"/>
  <c r="W41" i="5"/>
  <c r="V41" i="5"/>
  <c r="U41" i="5"/>
  <c r="T41" i="5"/>
  <c r="S41" i="5"/>
  <c r="R41" i="5"/>
  <c r="Q41" i="5"/>
  <c r="P41" i="5"/>
  <c r="O41" i="5"/>
  <c r="N41" i="5"/>
  <c r="M41" i="5"/>
  <c r="L41" i="5"/>
  <c r="K41" i="5"/>
  <c r="J41" i="5"/>
  <c r="I41" i="5"/>
  <c r="H41" i="5"/>
  <c r="G41" i="5"/>
  <c r="AA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AA37" i="5"/>
  <c r="Y37" i="5"/>
  <c r="X37" i="5"/>
  <c r="W37" i="5"/>
  <c r="V37" i="5"/>
  <c r="U37" i="5"/>
  <c r="T37" i="5"/>
  <c r="S37" i="5"/>
  <c r="R37" i="5"/>
  <c r="Q37" i="5"/>
  <c r="P37" i="5"/>
  <c r="O37" i="5"/>
  <c r="N37" i="5"/>
  <c r="M37" i="5"/>
  <c r="L37" i="5"/>
  <c r="K37" i="5"/>
  <c r="J37" i="5"/>
  <c r="I37" i="5"/>
  <c r="H37" i="5"/>
  <c r="G37" i="5"/>
  <c r="AA35" i="5"/>
  <c r="Y35" i="5"/>
  <c r="X35" i="5"/>
  <c r="W35" i="5"/>
  <c r="V35" i="5"/>
  <c r="U35" i="5"/>
  <c r="T35" i="5"/>
  <c r="S35" i="5"/>
  <c r="R35" i="5"/>
  <c r="Q35" i="5"/>
  <c r="P35" i="5"/>
  <c r="O35" i="5"/>
  <c r="N35" i="5"/>
  <c r="M35" i="5"/>
  <c r="L35" i="5"/>
  <c r="K35" i="5"/>
  <c r="J35" i="5"/>
  <c r="I35" i="5"/>
  <c r="H35" i="5"/>
  <c r="G35" i="5"/>
  <c r="AA33" i="5"/>
  <c r="Y33" i="5"/>
  <c r="X33" i="5"/>
  <c r="W33" i="5"/>
  <c r="V33" i="5"/>
  <c r="U33" i="5"/>
  <c r="T33" i="5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AA31" i="5"/>
  <c r="Y31" i="5"/>
  <c r="X31" i="5"/>
  <c r="W31" i="5"/>
  <c r="V31" i="5"/>
  <c r="U31" i="5"/>
  <c r="T31" i="5"/>
  <c r="S31" i="5"/>
  <c r="R31" i="5"/>
  <c r="Q31" i="5"/>
  <c r="P31" i="5"/>
  <c r="O31" i="5"/>
  <c r="N31" i="5"/>
  <c r="M31" i="5"/>
  <c r="L31" i="5"/>
  <c r="K31" i="5"/>
  <c r="J31" i="5"/>
  <c r="I31" i="5"/>
  <c r="H31" i="5"/>
  <c r="G31" i="5"/>
  <c r="AA29" i="5"/>
  <c r="Y29" i="5"/>
  <c r="X29" i="5"/>
  <c r="W29" i="5"/>
  <c r="V29" i="5"/>
  <c r="U29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AA27" i="5"/>
  <c r="Y27" i="5"/>
  <c r="X27" i="5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AA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AA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AA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AA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AA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AA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AA13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AA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AA9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AA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AA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AA5" i="2"/>
  <c r="AA3" i="2"/>
  <c r="Y3" i="2"/>
  <c r="Y5" i="2" s="1"/>
  <c r="Y7" i="2" s="1"/>
  <c r="Y9" i="2" s="1"/>
  <c r="Y11" i="2" s="1"/>
  <c r="Y13" i="2" s="1"/>
  <c r="Y15" i="2" s="1"/>
  <c r="Y17" i="2" s="1"/>
  <c r="Y19" i="2" s="1"/>
  <c r="Y21" i="2" s="1"/>
  <c r="Y23" i="2" s="1"/>
  <c r="Y25" i="2" s="1"/>
  <c r="Y27" i="2" s="1"/>
  <c r="Y29" i="2" s="1"/>
  <c r="Y31" i="2" s="1"/>
  <c r="Y33" i="2" s="1"/>
  <c r="Y35" i="2" s="1"/>
  <c r="Y37" i="2" s="1"/>
  <c r="Y39" i="2" s="1"/>
  <c r="Y41" i="2" s="1"/>
  <c r="X3" i="2"/>
  <c r="X5" i="2" s="1"/>
  <c r="X7" i="2" s="1"/>
  <c r="X9" i="2" s="1"/>
  <c r="X11" i="2" s="1"/>
  <c r="X13" i="2" s="1"/>
  <c r="X15" i="2" s="1"/>
  <c r="X17" i="2" s="1"/>
  <c r="X19" i="2" s="1"/>
  <c r="X21" i="2" s="1"/>
  <c r="X23" i="2" s="1"/>
  <c r="X25" i="2" s="1"/>
  <c r="X27" i="2" s="1"/>
  <c r="X29" i="2" s="1"/>
  <c r="X31" i="2" s="1"/>
  <c r="X33" i="2" s="1"/>
  <c r="X35" i="2" s="1"/>
  <c r="X37" i="2" s="1"/>
  <c r="X39" i="2" s="1"/>
  <c r="X41" i="2" s="1"/>
  <c r="W3" i="2"/>
  <c r="W5" i="2" s="1"/>
  <c r="W7" i="2" s="1"/>
  <c r="W9" i="2" s="1"/>
  <c r="W11" i="2" s="1"/>
  <c r="W13" i="2" s="1"/>
  <c r="W15" i="2" s="1"/>
  <c r="W17" i="2" s="1"/>
  <c r="W19" i="2" s="1"/>
  <c r="W21" i="2" s="1"/>
  <c r="W23" i="2" s="1"/>
  <c r="W25" i="2" s="1"/>
  <c r="W27" i="2" s="1"/>
  <c r="W29" i="2" s="1"/>
  <c r="W31" i="2" s="1"/>
  <c r="W33" i="2" s="1"/>
  <c r="W35" i="2" s="1"/>
  <c r="W37" i="2" s="1"/>
  <c r="W39" i="2" s="1"/>
  <c r="W41" i="2" s="1"/>
  <c r="V3" i="2"/>
  <c r="V5" i="2" s="1"/>
  <c r="V7" i="2" s="1"/>
  <c r="V9" i="2" s="1"/>
  <c r="V11" i="2" s="1"/>
  <c r="V13" i="2" s="1"/>
  <c r="V15" i="2" s="1"/>
  <c r="V17" i="2" s="1"/>
  <c r="V19" i="2" s="1"/>
  <c r="V21" i="2" s="1"/>
  <c r="V23" i="2" s="1"/>
  <c r="V25" i="2" s="1"/>
  <c r="V27" i="2" s="1"/>
  <c r="V29" i="2" s="1"/>
  <c r="V31" i="2" s="1"/>
  <c r="V33" i="2" s="1"/>
  <c r="V35" i="2" s="1"/>
  <c r="V37" i="2" s="1"/>
  <c r="V39" i="2" s="1"/>
  <c r="V41" i="2" s="1"/>
  <c r="U3" i="2"/>
  <c r="U5" i="2" s="1"/>
  <c r="U7" i="2" s="1"/>
  <c r="U9" i="2" s="1"/>
  <c r="U11" i="2" s="1"/>
  <c r="U13" i="2" s="1"/>
  <c r="U15" i="2" s="1"/>
  <c r="U17" i="2" s="1"/>
  <c r="U19" i="2" s="1"/>
  <c r="U21" i="2" s="1"/>
  <c r="U23" i="2" s="1"/>
  <c r="U25" i="2" s="1"/>
  <c r="U27" i="2" s="1"/>
  <c r="U29" i="2" s="1"/>
  <c r="U31" i="2" s="1"/>
  <c r="U33" i="2" s="1"/>
  <c r="U35" i="2" s="1"/>
  <c r="U37" i="2" s="1"/>
  <c r="U39" i="2" s="1"/>
  <c r="U41" i="2" s="1"/>
  <c r="T3" i="2"/>
  <c r="T5" i="2" s="1"/>
  <c r="T7" i="2" s="1"/>
  <c r="T9" i="2" s="1"/>
  <c r="T11" i="2" s="1"/>
  <c r="T13" i="2" s="1"/>
  <c r="T15" i="2" s="1"/>
  <c r="T17" i="2" s="1"/>
  <c r="T19" i="2" s="1"/>
  <c r="T21" i="2" s="1"/>
  <c r="T23" i="2" s="1"/>
  <c r="T25" i="2" s="1"/>
  <c r="T27" i="2" s="1"/>
  <c r="T29" i="2" s="1"/>
  <c r="T31" i="2" s="1"/>
  <c r="T33" i="2" s="1"/>
  <c r="T35" i="2" s="1"/>
  <c r="T37" i="2" s="1"/>
  <c r="T39" i="2" s="1"/>
  <c r="T41" i="2" s="1"/>
  <c r="S3" i="2"/>
  <c r="S5" i="2" s="1"/>
  <c r="S7" i="2" s="1"/>
  <c r="S9" i="2" s="1"/>
  <c r="S11" i="2" s="1"/>
  <c r="S13" i="2" s="1"/>
  <c r="S15" i="2" s="1"/>
  <c r="S17" i="2" s="1"/>
  <c r="S19" i="2" s="1"/>
  <c r="S21" i="2" s="1"/>
  <c r="S23" i="2" s="1"/>
  <c r="S25" i="2" s="1"/>
  <c r="S27" i="2" s="1"/>
  <c r="S29" i="2" s="1"/>
  <c r="S31" i="2" s="1"/>
  <c r="S33" i="2" s="1"/>
  <c r="S35" i="2" s="1"/>
  <c r="S37" i="2" s="1"/>
  <c r="S39" i="2" s="1"/>
  <c r="S41" i="2" s="1"/>
  <c r="R3" i="2"/>
  <c r="R5" i="2" s="1"/>
  <c r="R7" i="2" s="1"/>
  <c r="R9" i="2" s="1"/>
  <c r="R11" i="2" s="1"/>
  <c r="R13" i="2" s="1"/>
  <c r="R15" i="2" s="1"/>
  <c r="R17" i="2" s="1"/>
  <c r="R19" i="2" s="1"/>
  <c r="R21" i="2" s="1"/>
  <c r="R23" i="2" s="1"/>
  <c r="R25" i="2" s="1"/>
  <c r="R27" i="2" s="1"/>
  <c r="R29" i="2" s="1"/>
  <c r="R31" i="2" s="1"/>
  <c r="R33" i="2" s="1"/>
  <c r="R37" i="2" s="1"/>
  <c r="R39" i="2" s="1"/>
  <c r="R41" i="2" s="1"/>
  <c r="Q3" i="2"/>
  <c r="Q5" i="2" s="1"/>
  <c r="Q7" i="2" s="1"/>
  <c r="Q9" i="2" s="1"/>
  <c r="Q11" i="2" s="1"/>
  <c r="Q13" i="2" s="1"/>
  <c r="Q15" i="2" s="1"/>
  <c r="Q17" i="2" s="1"/>
  <c r="Q19" i="2" s="1"/>
  <c r="Q21" i="2" s="1"/>
  <c r="Q23" i="2" s="1"/>
  <c r="Q25" i="2" s="1"/>
  <c r="Q27" i="2" s="1"/>
  <c r="Q29" i="2" s="1"/>
  <c r="Q31" i="2" s="1"/>
  <c r="Q33" i="2" s="1"/>
  <c r="Q35" i="2" s="1"/>
  <c r="Q37" i="2" s="1"/>
  <c r="Q39" i="2" s="1"/>
  <c r="Q41" i="2" s="1"/>
  <c r="P3" i="2"/>
  <c r="P5" i="2" s="1"/>
  <c r="P7" i="2" s="1"/>
  <c r="P9" i="2" s="1"/>
  <c r="P11" i="2" s="1"/>
  <c r="P13" i="2" s="1"/>
  <c r="P15" i="2" s="1"/>
  <c r="P17" i="2" s="1"/>
  <c r="P19" i="2" s="1"/>
  <c r="P21" i="2" s="1"/>
  <c r="P23" i="2" s="1"/>
  <c r="P25" i="2" s="1"/>
  <c r="P27" i="2" s="1"/>
  <c r="P29" i="2" s="1"/>
  <c r="P31" i="2" s="1"/>
  <c r="P33" i="2" s="1"/>
  <c r="P35" i="2" s="1"/>
  <c r="P37" i="2" s="1"/>
  <c r="P39" i="2" s="1"/>
  <c r="P41" i="2" s="1"/>
  <c r="O3" i="2"/>
  <c r="O5" i="2" s="1"/>
  <c r="O7" i="2" s="1"/>
  <c r="O9" i="2" s="1"/>
  <c r="O11" i="2" s="1"/>
  <c r="O13" i="2" s="1"/>
  <c r="O15" i="2" s="1"/>
  <c r="O17" i="2" s="1"/>
  <c r="O19" i="2" s="1"/>
  <c r="O21" i="2" s="1"/>
  <c r="O23" i="2" s="1"/>
  <c r="O25" i="2" s="1"/>
  <c r="O27" i="2" s="1"/>
  <c r="O29" i="2" s="1"/>
  <c r="O31" i="2" s="1"/>
  <c r="O33" i="2" s="1"/>
  <c r="O35" i="2" s="1"/>
  <c r="O37" i="2" s="1"/>
  <c r="O39" i="2" s="1"/>
  <c r="O41" i="2" s="1"/>
  <c r="N3" i="2"/>
  <c r="N5" i="2" s="1"/>
  <c r="N7" i="2" s="1"/>
  <c r="N9" i="2" s="1"/>
  <c r="N11" i="2" s="1"/>
  <c r="N13" i="2" s="1"/>
  <c r="N15" i="2" s="1"/>
  <c r="N17" i="2" s="1"/>
  <c r="N19" i="2" s="1"/>
  <c r="N21" i="2" s="1"/>
  <c r="N23" i="2" s="1"/>
  <c r="N25" i="2" s="1"/>
  <c r="N27" i="2" s="1"/>
  <c r="N29" i="2" s="1"/>
  <c r="N31" i="2" s="1"/>
  <c r="N33" i="2" s="1"/>
  <c r="N35" i="2" s="1"/>
  <c r="N37" i="2" s="1"/>
  <c r="N39" i="2" s="1"/>
  <c r="N41" i="2" s="1"/>
  <c r="M3" i="2"/>
  <c r="M5" i="2" s="1"/>
  <c r="M7" i="2" s="1"/>
  <c r="M9" i="2" s="1"/>
  <c r="M11" i="2" s="1"/>
  <c r="M13" i="2" s="1"/>
  <c r="M15" i="2" s="1"/>
  <c r="M17" i="2" s="1"/>
  <c r="M19" i="2" s="1"/>
  <c r="M21" i="2" s="1"/>
  <c r="M23" i="2" s="1"/>
  <c r="M25" i="2" s="1"/>
  <c r="M27" i="2" s="1"/>
  <c r="M29" i="2" s="1"/>
  <c r="M31" i="2" s="1"/>
  <c r="M33" i="2" s="1"/>
  <c r="M35" i="2" s="1"/>
  <c r="M37" i="2" s="1"/>
  <c r="M39" i="2" s="1"/>
  <c r="M41" i="2" s="1"/>
  <c r="L3" i="2"/>
  <c r="L5" i="2" s="1"/>
  <c r="L7" i="2" s="1"/>
  <c r="L9" i="2" s="1"/>
  <c r="L11" i="2" s="1"/>
  <c r="L13" i="2" s="1"/>
  <c r="L15" i="2" s="1"/>
  <c r="L17" i="2" s="1"/>
  <c r="L19" i="2" s="1"/>
  <c r="L21" i="2" s="1"/>
  <c r="L23" i="2" s="1"/>
  <c r="L25" i="2" s="1"/>
  <c r="L27" i="2" s="1"/>
  <c r="L29" i="2" s="1"/>
  <c r="L31" i="2" s="1"/>
  <c r="L33" i="2" s="1"/>
  <c r="L35" i="2" s="1"/>
  <c r="L37" i="2" s="1"/>
  <c r="L39" i="2" s="1"/>
  <c r="L41" i="2" s="1"/>
  <c r="K3" i="2"/>
  <c r="K5" i="2" s="1"/>
  <c r="K7" i="2" s="1"/>
  <c r="K9" i="2" s="1"/>
  <c r="K11" i="2" s="1"/>
  <c r="K13" i="2" s="1"/>
  <c r="K15" i="2" s="1"/>
  <c r="K17" i="2" s="1"/>
  <c r="K19" i="2" s="1"/>
  <c r="K21" i="2" s="1"/>
  <c r="K23" i="2" s="1"/>
  <c r="K25" i="2" s="1"/>
  <c r="K27" i="2" s="1"/>
  <c r="K29" i="2" s="1"/>
  <c r="K31" i="2" s="1"/>
  <c r="K33" i="2" s="1"/>
  <c r="K35" i="2" s="1"/>
  <c r="K37" i="2" s="1"/>
  <c r="K39" i="2" s="1"/>
  <c r="K41" i="2" s="1"/>
  <c r="J3" i="2"/>
  <c r="J5" i="2" s="1"/>
  <c r="J7" i="2" s="1"/>
  <c r="J9" i="2" s="1"/>
  <c r="J11" i="2" s="1"/>
  <c r="J13" i="2" s="1"/>
  <c r="J15" i="2" s="1"/>
  <c r="J17" i="2" s="1"/>
  <c r="J19" i="2" s="1"/>
  <c r="J21" i="2" s="1"/>
  <c r="J23" i="2" s="1"/>
  <c r="J25" i="2" s="1"/>
  <c r="J27" i="2" s="1"/>
  <c r="J29" i="2" s="1"/>
  <c r="J31" i="2" s="1"/>
  <c r="J33" i="2" s="1"/>
  <c r="J35" i="2" s="1"/>
  <c r="J37" i="2" s="1"/>
  <c r="J39" i="2" s="1"/>
  <c r="J41" i="2" s="1"/>
  <c r="I3" i="2"/>
  <c r="I5" i="2" s="1"/>
  <c r="I7" i="2" s="1"/>
  <c r="I9" i="2" s="1"/>
  <c r="I11" i="2" s="1"/>
  <c r="I13" i="2" s="1"/>
  <c r="I15" i="2" s="1"/>
  <c r="I17" i="2" s="1"/>
  <c r="I19" i="2" s="1"/>
  <c r="I21" i="2" s="1"/>
  <c r="I23" i="2" s="1"/>
  <c r="I25" i="2" s="1"/>
  <c r="I27" i="2" s="1"/>
  <c r="I29" i="2" s="1"/>
  <c r="I31" i="2" s="1"/>
  <c r="I33" i="2" s="1"/>
  <c r="I35" i="2" s="1"/>
  <c r="I37" i="2" s="1"/>
  <c r="I39" i="2" s="1"/>
  <c r="I41" i="2" s="1"/>
  <c r="H3" i="2"/>
  <c r="H5" i="2" s="1"/>
  <c r="H7" i="2" s="1"/>
  <c r="H9" i="2" s="1"/>
  <c r="H11" i="2" s="1"/>
  <c r="H13" i="2" s="1"/>
  <c r="H15" i="2" s="1"/>
  <c r="H17" i="2" s="1"/>
  <c r="H19" i="2" s="1"/>
  <c r="H21" i="2" s="1"/>
  <c r="H23" i="2" s="1"/>
  <c r="H25" i="2" s="1"/>
  <c r="H27" i="2" s="1"/>
  <c r="H29" i="2" s="1"/>
  <c r="H31" i="2" s="1"/>
  <c r="H33" i="2" s="1"/>
  <c r="H35" i="2" s="1"/>
  <c r="H37" i="2" s="1"/>
  <c r="H39" i="2" s="1"/>
  <c r="H41" i="2" s="1"/>
  <c r="G3" i="2"/>
  <c r="G5" i="2" s="1"/>
  <c r="G7" i="2" s="1"/>
  <c r="G9" i="2" s="1"/>
  <c r="G11" i="2" s="1"/>
  <c r="G13" i="2" s="1"/>
  <c r="G15" i="2" s="1"/>
  <c r="G17" i="2" s="1"/>
  <c r="G19" i="2" s="1"/>
  <c r="G21" i="2" s="1"/>
  <c r="G23" i="2" s="1"/>
  <c r="G25" i="2" s="1"/>
  <c r="G27" i="2" s="1"/>
  <c r="G29" i="2" s="1"/>
  <c r="G31" i="2" s="1"/>
  <c r="G33" i="2" s="1"/>
  <c r="G35" i="2" s="1"/>
  <c r="G37" i="2" s="1"/>
  <c r="G39" i="2" s="1"/>
  <c r="G41" i="2" s="1"/>
  <c r="F39" i="1"/>
  <c r="F37" i="1"/>
  <c r="F35" i="1"/>
  <c r="F33" i="1"/>
  <c r="F31" i="1"/>
  <c r="F29" i="1"/>
  <c r="F27" i="1"/>
  <c r="F25" i="1"/>
  <c r="F23" i="1"/>
  <c r="F21" i="1"/>
  <c r="F19" i="1"/>
  <c r="F17" i="1"/>
  <c r="F15" i="1"/>
  <c r="F13" i="1"/>
  <c r="F11" i="1"/>
  <c r="F9" i="1"/>
  <c r="F7" i="1"/>
  <c r="F5" i="1"/>
  <c r="AE24" i="1" l="1"/>
  <c r="AD24" i="1"/>
  <c r="AB28" i="5"/>
  <c r="AB30" i="5"/>
  <c r="AB36" i="5"/>
  <c r="AB22" i="5"/>
  <c r="AB16" i="5"/>
  <c r="AB14" i="5"/>
  <c r="AB2" i="5"/>
  <c r="AB32" i="5"/>
  <c r="AB18" i="5"/>
  <c r="AB34" i="5"/>
  <c r="AB8" i="5"/>
  <c r="D3" i="9" s="1"/>
  <c r="AB38" i="5"/>
  <c r="AB20" i="5"/>
  <c r="AB24" i="5"/>
  <c r="AB4" i="5"/>
  <c r="AB26" i="5"/>
  <c r="D11" i="9" s="1"/>
  <c r="AB6" i="5"/>
  <c r="D4" i="9" s="1"/>
  <c r="AB12" i="5"/>
  <c r="D6" i="9" s="1"/>
  <c r="AB10" i="5"/>
  <c r="D5" i="9" s="1"/>
  <c r="AB40" i="5"/>
  <c r="AA7" i="2"/>
  <c r="AA9" i="2"/>
  <c r="AA11" i="2"/>
  <c r="AB4" i="2" s="1"/>
  <c r="AA13" i="2"/>
  <c r="AA15" i="2"/>
  <c r="AA17" i="2"/>
  <c r="AA19" i="2"/>
  <c r="AA21" i="2"/>
  <c r="AA23" i="2"/>
  <c r="AA25" i="2"/>
  <c r="AA27" i="2"/>
  <c r="AA29" i="2"/>
  <c r="AA31" i="2"/>
  <c r="AA33" i="2"/>
  <c r="AA35" i="2"/>
  <c r="AA37" i="2"/>
  <c r="AA39" i="2"/>
  <c r="AA41" i="2"/>
  <c r="AB2" i="2"/>
  <c r="D2" i="7" s="1"/>
  <c r="AE18" i="1"/>
  <c r="AD18" i="1"/>
  <c r="AE40" i="1"/>
  <c r="AD40" i="1"/>
  <c r="AD4" i="1"/>
  <c r="AE4" i="1"/>
  <c r="AD28" i="1"/>
  <c r="AE28" i="1"/>
  <c r="AD38" i="1"/>
  <c r="AE38" i="1"/>
  <c r="AD6" i="1"/>
  <c r="D4" i="6" s="1"/>
  <c r="AE6" i="1"/>
  <c r="AD34" i="1"/>
  <c r="AE34" i="1"/>
  <c r="AD22" i="1"/>
  <c r="AE22" i="1"/>
  <c r="AD12" i="1"/>
  <c r="AE12" i="1"/>
  <c r="AE20" i="1"/>
  <c r="AD20" i="1"/>
  <c r="AE32" i="1"/>
  <c r="AD32" i="1"/>
  <c r="AD36" i="1"/>
  <c r="AE36" i="1"/>
  <c r="AD10" i="1"/>
  <c r="AE10" i="1"/>
  <c r="AD16" i="1"/>
  <c r="AE16" i="1"/>
  <c r="E6" i="6" s="1"/>
  <c r="AD14" i="1"/>
  <c r="AE14" i="1"/>
  <c r="AD26" i="1"/>
  <c r="AE26" i="1"/>
  <c r="E8" i="6" s="1"/>
  <c r="AD8" i="1"/>
  <c r="D3" i="6" s="1"/>
  <c r="AE8" i="1"/>
  <c r="E3" i="6" s="1"/>
  <c r="AD30" i="1"/>
  <c r="D10" i="6" s="1"/>
  <c r="AE30" i="1"/>
  <c r="AD2" i="1"/>
  <c r="D2" i="6" s="1"/>
  <c r="AE2" i="1"/>
  <c r="E2" i="6" s="1"/>
  <c r="D8" i="6" l="1"/>
  <c r="D2" i="9"/>
  <c r="D9" i="9"/>
  <c r="D6" i="6"/>
  <c r="E7" i="6"/>
  <c r="D7" i="9"/>
  <c r="D9" i="6"/>
  <c r="E4" i="6"/>
  <c r="E9" i="6"/>
  <c r="E5" i="6"/>
  <c r="D5" i="6"/>
  <c r="D11" i="6"/>
  <c r="D10" i="9"/>
  <c r="D7" i="6"/>
  <c r="E11" i="6"/>
  <c r="D8" i="9"/>
  <c r="E10" i="6"/>
  <c r="AB8" i="2"/>
  <c r="D3" i="7" s="1"/>
  <c r="AB20" i="2"/>
  <c r="AB14" i="2"/>
  <c r="AB10" i="2"/>
  <c r="AB30" i="2"/>
  <c r="AB12" i="2"/>
  <c r="AB22" i="2"/>
  <c r="AB6" i="2"/>
  <c r="AB16" i="2"/>
  <c r="AB28" i="2"/>
  <c r="AB34" i="2"/>
  <c r="AB40" i="2"/>
  <c r="AB38" i="2"/>
  <c r="AB18" i="2"/>
  <c r="AB24" i="2"/>
  <c r="AB36" i="2"/>
  <c r="D11" i="7" s="1"/>
  <c r="AB26" i="2"/>
  <c r="D8" i="7" s="1"/>
  <c r="AB32" i="2"/>
  <c r="D6" i="7" l="1"/>
  <c r="D9" i="7"/>
  <c r="D5" i="7"/>
  <c r="D4" i="7"/>
  <c r="D7" i="7"/>
  <c r="D10" i="7"/>
</calcChain>
</file>

<file path=xl/sharedStrings.xml><?xml version="1.0" encoding="utf-8"?>
<sst xmlns="http://schemas.openxmlformats.org/spreadsheetml/2006/main" count="588" uniqueCount="131">
  <si>
    <t>Driver</t>
    <phoneticPr fontId="1" type="noConversion"/>
  </si>
  <si>
    <t>Team</t>
    <phoneticPr fontId="1" type="noConversion"/>
  </si>
  <si>
    <t>Engine</t>
    <phoneticPr fontId="1" type="noConversion"/>
  </si>
  <si>
    <t>Bahrain</t>
    <phoneticPr fontId="1" type="noConversion"/>
  </si>
  <si>
    <t>Spain</t>
    <phoneticPr fontId="1" type="noConversion"/>
  </si>
  <si>
    <t>Monaco</t>
    <phoneticPr fontId="1" type="noConversion"/>
  </si>
  <si>
    <t>Azerbaijan</t>
    <phoneticPr fontId="1" type="noConversion"/>
  </si>
  <si>
    <t>France</t>
    <phoneticPr fontId="1" type="noConversion"/>
  </si>
  <si>
    <t>Nationality</t>
    <phoneticPr fontId="1" type="noConversion"/>
  </si>
  <si>
    <t>Austria</t>
    <phoneticPr fontId="1" type="noConversion"/>
  </si>
  <si>
    <t>Hungary</t>
    <phoneticPr fontId="1" type="noConversion"/>
  </si>
  <si>
    <t>Belgium</t>
    <phoneticPr fontId="1" type="noConversion"/>
  </si>
  <si>
    <t>Italy</t>
    <phoneticPr fontId="1" type="noConversion"/>
  </si>
  <si>
    <t>Mexico</t>
    <phoneticPr fontId="1" type="noConversion"/>
  </si>
  <si>
    <t>Brazil</t>
    <phoneticPr fontId="1" type="noConversion"/>
  </si>
  <si>
    <t>Abu Dhabi</t>
    <phoneticPr fontId="1" type="noConversion"/>
  </si>
  <si>
    <t>Saudi Arabia</t>
    <phoneticPr fontId="1" type="noConversion"/>
  </si>
  <si>
    <t>Total Points</t>
    <phoneticPr fontId="1" type="noConversion"/>
  </si>
  <si>
    <t>Lewis Hamilton</t>
    <phoneticPr fontId="1" type="noConversion"/>
  </si>
  <si>
    <t>British</t>
    <phoneticPr fontId="1" type="noConversion"/>
  </si>
  <si>
    <t>Mercedes</t>
    <phoneticPr fontId="1" type="noConversion"/>
  </si>
  <si>
    <t>Valtteri Bottas</t>
    <phoneticPr fontId="1" type="noConversion"/>
  </si>
  <si>
    <t>Finnish</t>
    <phoneticPr fontId="1" type="noConversion"/>
  </si>
  <si>
    <t>Charles Leclerc</t>
    <phoneticPr fontId="1" type="noConversion"/>
  </si>
  <si>
    <t>Monacans</t>
    <phoneticPr fontId="1" type="noConversion"/>
  </si>
  <si>
    <t>Ferrari</t>
    <phoneticPr fontId="1" type="noConversion"/>
  </si>
  <si>
    <t>Carlos Sainz</t>
    <phoneticPr fontId="1" type="noConversion"/>
  </si>
  <si>
    <t>Spanish</t>
    <phoneticPr fontId="1" type="noConversion"/>
  </si>
  <si>
    <t>Max Verstappen</t>
    <phoneticPr fontId="1" type="noConversion"/>
  </si>
  <si>
    <t>Dutch</t>
    <phoneticPr fontId="1" type="noConversion"/>
  </si>
  <si>
    <t>Sergio Pérez</t>
    <phoneticPr fontId="1" type="noConversion"/>
  </si>
  <si>
    <t>Mexican</t>
    <phoneticPr fontId="1" type="noConversion"/>
  </si>
  <si>
    <t>Fernando Alonso</t>
    <phoneticPr fontId="1" type="noConversion"/>
  </si>
  <si>
    <t>Alpine</t>
    <phoneticPr fontId="1" type="noConversion"/>
  </si>
  <si>
    <t>Renault</t>
    <phoneticPr fontId="1" type="noConversion"/>
  </si>
  <si>
    <t>French</t>
    <phoneticPr fontId="1" type="noConversion"/>
  </si>
  <si>
    <t>Esteban Ocon</t>
    <phoneticPr fontId="1" type="noConversion"/>
  </si>
  <si>
    <t>Car No.</t>
    <phoneticPr fontId="1" type="noConversion"/>
  </si>
  <si>
    <t>German</t>
    <phoneticPr fontId="1" type="noConversion"/>
  </si>
  <si>
    <t>Haas</t>
    <phoneticPr fontId="1" type="noConversion"/>
  </si>
  <si>
    <t>Ferrari</t>
    <phoneticPr fontId="1" type="noConversion"/>
  </si>
  <si>
    <t>Australian</t>
    <phoneticPr fontId="1" type="noConversion"/>
  </si>
  <si>
    <t>McLaren</t>
    <phoneticPr fontId="1" type="noConversion"/>
  </si>
  <si>
    <t>Lando Norris</t>
    <phoneticPr fontId="1" type="noConversion"/>
  </si>
  <si>
    <t>British</t>
    <phoneticPr fontId="1" type="noConversion"/>
  </si>
  <si>
    <t>Canadian</t>
    <phoneticPr fontId="1" type="noConversion"/>
  </si>
  <si>
    <t>Lance Stroll</t>
    <phoneticPr fontId="1" type="noConversion"/>
  </si>
  <si>
    <t>Fastest Lap on top 10</t>
    <phoneticPr fontId="1" type="noConversion"/>
  </si>
  <si>
    <t>Pierre Gasly</t>
    <phoneticPr fontId="1" type="noConversion"/>
  </si>
  <si>
    <t>Japanese</t>
    <phoneticPr fontId="1" type="noConversion"/>
  </si>
  <si>
    <t>Yuki Tsunoda</t>
    <phoneticPr fontId="1" type="noConversion"/>
  </si>
  <si>
    <t>George Russell</t>
    <phoneticPr fontId="1" type="noConversion"/>
  </si>
  <si>
    <t>British</t>
    <phoneticPr fontId="1" type="noConversion"/>
  </si>
  <si>
    <t>Williams</t>
    <phoneticPr fontId="1" type="noConversion"/>
  </si>
  <si>
    <t>2003 - 2009 Ranking System</t>
    <phoneticPr fontId="1" type="noConversion"/>
  </si>
  <si>
    <t>10-8-6-5-4-3-2-1</t>
    <phoneticPr fontId="1" type="noConversion"/>
  </si>
  <si>
    <t>10-6-4-3-2-1</t>
    <phoneticPr fontId="1" type="noConversion"/>
  </si>
  <si>
    <t>Grear Britain</t>
    <phoneticPr fontId="1" type="noConversion"/>
  </si>
  <si>
    <t>Ranking System after 2010 
Update Fastest Lap on 2019
Update Sprint Qualifying on 2021</t>
    <phoneticPr fontId="1" type="noConversion"/>
  </si>
  <si>
    <t>Teams</t>
    <phoneticPr fontId="1" type="noConversion"/>
  </si>
  <si>
    <t>Country</t>
    <phoneticPr fontId="1" type="noConversion"/>
  </si>
  <si>
    <t>Total Points</t>
    <phoneticPr fontId="1" type="noConversion"/>
  </si>
  <si>
    <t>Engine</t>
    <phoneticPr fontId="1" type="noConversion"/>
  </si>
  <si>
    <t>Mercedes</t>
    <phoneticPr fontId="1" type="noConversion"/>
  </si>
  <si>
    <t>Ferrari</t>
    <phoneticPr fontId="1" type="noConversion"/>
  </si>
  <si>
    <t>Germany</t>
    <phoneticPr fontId="1" type="noConversion"/>
  </si>
  <si>
    <t>Italy</t>
  </si>
  <si>
    <t>Italy</t>
    <phoneticPr fontId="1" type="noConversion"/>
  </si>
  <si>
    <t>Austria</t>
    <phoneticPr fontId="1" type="noConversion"/>
  </si>
  <si>
    <t>France</t>
    <phoneticPr fontId="1" type="noConversion"/>
  </si>
  <si>
    <t>United States</t>
    <phoneticPr fontId="1" type="noConversion"/>
  </si>
  <si>
    <t>Switzerland</t>
    <phoneticPr fontId="1" type="noConversion"/>
  </si>
  <si>
    <t>Total Points without FL and SQ</t>
    <phoneticPr fontId="1" type="noConversion"/>
  </si>
  <si>
    <t>United Kingdom</t>
  </si>
  <si>
    <t>1991 - 2002 Ranking System</t>
    <phoneticPr fontId="1" type="noConversion"/>
  </si>
  <si>
    <t xml:space="preserve">25-18-15-12-10-8-6-4-2-1
2019: Fastest Lap -1 on top 10
2021: 3-2-1 on Sprint Qualifying </t>
    <phoneticPr fontId="1" type="noConversion"/>
  </si>
  <si>
    <t>AlphaTauri</t>
  </si>
  <si>
    <t>Red Bull Racing</t>
  </si>
  <si>
    <t>Netherlands</t>
    <phoneticPr fontId="1" type="noConversion"/>
  </si>
  <si>
    <t>USA</t>
    <phoneticPr fontId="1" type="noConversion"/>
  </si>
  <si>
    <t>Team</t>
    <phoneticPr fontId="1" type="noConversion"/>
  </si>
  <si>
    <t>Japan</t>
    <phoneticPr fontId="1" type="noConversion"/>
  </si>
  <si>
    <t>Teams</t>
    <phoneticPr fontId="1" type="noConversion"/>
  </si>
  <si>
    <t>Average Total Points Of Team</t>
    <phoneticPr fontId="1" type="noConversion"/>
  </si>
  <si>
    <t>Total Points without FL and SQ</t>
    <phoneticPr fontId="1" type="noConversion"/>
  </si>
  <si>
    <t>Average Total Points without FL and SQ Of Team</t>
    <phoneticPr fontId="1" type="noConversion"/>
  </si>
  <si>
    <t>Chinese</t>
    <phoneticPr fontId="1" type="noConversion"/>
  </si>
  <si>
    <t>Alexander Albon</t>
  </si>
  <si>
    <t>Mercedes</t>
    <phoneticPr fontId="1" type="noConversion"/>
  </si>
  <si>
    <t>Thai</t>
    <phoneticPr fontId="1" type="noConversion"/>
  </si>
  <si>
    <t>Australia</t>
    <phoneticPr fontId="1" type="noConversion"/>
  </si>
  <si>
    <t>Miami</t>
    <phoneticPr fontId="1" type="noConversion"/>
  </si>
  <si>
    <t>Canada</t>
    <phoneticPr fontId="1" type="noConversion"/>
  </si>
  <si>
    <t>Singapore</t>
    <phoneticPr fontId="1" type="noConversion"/>
  </si>
  <si>
    <t>周冠宇</t>
    <phoneticPr fontId="1" type="noConversion"/>
  </si>
  <si>
    <t>Kevin Magnussen</t>
  </si>
  <si>
    <t>Danish</t>
  </si>
  <si>
    <t>Nico Hulkenberg</t>
    <phoneticPr fontId="1" type="noConversion"/>
  </si>
  <si>
    <t>Nyck de Vries</t>
    <phoneticPr fontId="1" type="noConversion"/>
  </si>
  <si>
    <t>Las Vegas</t>
    <phoneticPr fontId="1" type="noConversion"/>
  </si>
  <si>
    <t>Qatar</t>
    <phoneticPr fontId="1" type="noConversion"/>
  </si>
  <si>
    <t>Oscar Piastri</t>
    <phoneticPr fontId="1" type="noConversion"/>
  </si>
  <si>
    <t>Logan Sargeant</t>
    <phoneticPr fontId="1" type="noConversion"/>
  </si>
  <si>
    <t>American</t>
    <phoneticPr fontId="1" type="noConversion"/>
  </si>
  <si>
    <t>Alfa Romeo</t>
  </si>
  <si>
    <t>Aston Martin Aramco</t>
  </si>
  <si>
    <t>Did not Finish</t>
  </si>
  <si>
    <t>Did not Finish</t>
    <phoneticPr fontId="1" type="noConversion"/>
  </si>
  <si>
    <t>Honda RBPT</t>
  </si>
  <si>
    <t>Did not Finish</t>
    <phoneticPr fontId="1" type="noConversion"/>
  </si>
  <si>
    <t>Did not Finish</t>
    <phoneticPr fontId="1" type="noConversion"/>
  </si>
  <si>
    <t>Sprint</t>
    <phoneticPr fontId="1" type="noConversion"/>
  </si>
  <si>
    <t>Did not Finish</t>
    <phoneticPr fontId="1" type="noConversion"/>
  </si>
  <si>
    <t>Did not Finish</t>
    <phoneticPr fontId="1" type="noConversion"/>
  </si>
  <si>
    <t>Did not Finish</t>
    <phoneticPr fontId="1" type="noConversion"/>
  </si>
  <si>
    <t>Teams</t>
    <phoneticPr fontId="1" type="noConversion"/>
  </si>
  <si>
    <t>Did not Finish</t>
    <phoneticPr fontId="1" type="noConversion"/>
  </si>
  <si>
    <t>Did not Finish</t>
    <phoneticPr fontId="1" type="noConversion"/>
  </si>
  <si>
    <t>Did not Finish</t>
    <phoneticPr fontId="1" type="noConversion"/>
  </si>
  <si>
    <t>Did not Finish</t>
    <phoneticPr fontId="1" type="noConversion"/>
  </si>
  <si>
    <t>Did not Finish</t>
    <phoneticPr fontId="1" type="noConversion"/>
  </si>
  <si>
    <t>Australian</t>
    <phoneticPr fontId="1" type="noConversion"/>
  </si>
  <si>
    <t>Daniel Ricciardo</t>
    <phoneticPr fontId="1" type="noConversion"/>
  </si>
  <si>
    <t>Daniel Ricciardo</t>
    <phoneticPr fontId="1" type="noConversion"/>
  </si>
  <si>
    <t>Did not Finish</t>
    <phoneticPr fontId="1" type="noConversion"/>
  </si>
  <si>
    <t>Did not Finish</t>
    <phoneticPr fontId="1" type="noConversion"/>
  </si>
  <si>
    <t>Did not Finish</t>
    <phoneticPr fontId="1" type="noConversion"/>
  </si>
  <si>
    <t>Liam Lawson</t>
    <phoneticPr fontId="1" type="noConversion"/>
  </si>
  <si>
    <t>New Zealander</t>
    <phoneticPr fontId="1" type="noConversion"/>
  </si>
  <si>
    <t>Did not Finish</t>
    <phoneticPr fontId="1" type="noConversion"/>
  </si>
  <si>
    <t>Did not Finish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</si>
</sst>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0"/>
      <name val="宋体"/>
      <family val="2"/>
      <scheme val="minor"/>
    </font>
    <font>
      <sz val="14"/>
      <name val="宋体"/>
      <family val="2"/>
      <scheme val="minor"/>
    </font>
    <font>
      <sz val="14"/>
      <color theme="0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4"/>
      <color rgb="FFFFFF00"/>
      <name val="宋体"/>
      <family val="2"/>
      <scheme val="minor"/>
    </font>
    <font>
      <sz val="14"/>
      <color rgb="FFFFFF00"/>
      <name val="宋体"/>
      <family val="3"/>
      <charset val="134"/>
      <scheme val="minor"/>
    </font>
    <font>
      <sz val="14"/>
      <color rgb="FFFFC000"/>
      <name val="宋体"/>
      <family val="2"/>
      <scheme val="minor"/>
    </font>
    <font>
      <sz val="14"/>
      <color rgb="FFFFC000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66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2" fillId="8" borderId="1" xfId="0" applyFont="1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3" fillId="12" borderId="1" xfId="0" applyFont="1" applyFill="1" applyBorder="1"/>
    <xf numFmtId="0" fontId="5" fillId="12" borderId="1" xfId="0" applyFont="1" applyFill="1" applyBorder="1"/>
    <xf numFmtId="0" fontId="2" fillId="11" borderId="1" xfId="0" applyFont="1" applyFill="1" applyBorder="1"/>
    <xf numFmtId="176" fontId="2" fillId="0" borderId="1" xfId="0" applyNumberFormat="1" applyFont="1" applyBorder="1"/>
    <xf numFmtId="176" fontId="2" fillId="9" borderId="1" xfId="0" applyNumberFormat="1" applyFont="1" applyFill="1" applyBorder="1"/>
    <xf numFmtId="176" fontId="2" fillId="3" borderId="1" xfId="0" applyNumberFormat="1" applyFont="1" applyFill="1" applyBorder="1"/>
    <xf numFmtId="0" fontId="2" fillId="13" borderId="1" xfId="0" applyFont="1" applyFill="1" applyBorder="1"/>
    <xf numFmtId="176" fontId="2" fillId="13" borderId="1" xfId="0" applyNumberFormat="1" applyFont="1" applyFill="1" applyBorder="1"/>
    <xf numFmtId="0" fontId="2" fillId="13" borderId="1" xfId="0" applyFont="1" applyFill="1" applyBorder="1" applyAlignment="1">
      <alignment wrapText="1"/>
    </xf>
    <xf numFmtId="0" fontId="2" fillId="6" borderId="1" xfId="0" applyFont="1" applyFill="1" applyBorder="1" applyAlignment="1"/>
    <xf numFmtId="0" fontId="3" fillId="12" borderId="1" xfId="0" applyFont="1" applyFill="1" applyBorder="1" applyAlignment="1"/>
    <xf numFmtId="0" fontId="2" fillId="5" borderId="1" xfId="0" applyFont="1" applyFill="1" applyBorder="1" applyAlignment="1"/>
    <xf numFmtId="0" fontId="2" fillId="9" borderId="1" xfId="0" applyFont="1" applyFill="1" applyBorder="1" applyAlignment="1"/>
    <xf numFmtId="0" fontId="2" fillId="13" borderId="1" xfId="0" applyFont="1" applyFill="1" applyBorder="1" applyAlignment="1"/>
    <xf numFmtId="0" fontId="2" fillId="7" borderId="1" xfId="0" applyFont="1" applyFill="1" applyBorder="1" applyAlignment="1"/>
    <xf numFmtId="0" fontId="2" fillId="3" borderId="1" xfId="0" applyFont="1" applyFill="1" applyBorder="1" applyAlignment="1"/>
    <xf numFmtId="0" fontId="2" fillId="11" borderId="1" xfId="0" applyFont="1" applyFill="1" applyBorder="1" applyAlignment="1"/>
    <xf numFmtId="0" fontId="2" fillId="0" borderId="1" xfId="0" applyFont="1" applyBorder="1" applyAlignment="1"/>
    <xf numFmtId="0" fontId="2" fillId="10" borderId="1" xfId="0" applyFont="1" applyFill="1" applyBorder="1" applyAlignment="1"/>
    <xf numFmtId="0" fontId="2" fillId="8" borderId="1" xfId="0" applyFont="1" applyFill="1" applyBorder="1" applyAlignment="1"/>
    <xf numFmtId="0" fontId="5" fillId="12" borderId="1" xfId="0" applyFont="1" applyFill="1" applyBorder="1" applyAlignment="1"/>
    <xf numFmtId="0" fontId="2" fillId="0" borderId="0" xfId="0" applyFont="1" applyAlignment="1"/>
    <xf numFmtId="0" fontId="8" fillId="10" borderId="1" xfId="0" applyFont="1" applyFill="1" applyBorder="1" applyAlignment="1"/>
    <xf numFmtId="0" fontId="8" fillId="11" borderId="1" xfId="0" applyFont="1" applyFill="1" applyBorder="1" applyAlignment="1"/>
    <xf numFmtId="0" fontId="8" fillId="12" borderId="1" xfId="0" applyFont="1" applyFill="1" applyBorder="1" applyAlignment="1"/>
    <xf numFmtId="0" fontId="8" fillId="3" borderId="1" xfId="0" applyFont="1" applyFill="1" applyBorder="1" applyAlignment="1"/>
    <xf numFmtId="0" fontId="8" fillId="9" borderId="1" xfId="0" applyFont="1" applyFill="1" applyBorder="1" applyAlignment="1"/>
    <xf numFmtId="0" fontId="10" fillId="0" borderId="1" xfId="0" applyFont="1" applyBorder="1" applyAlignment="1"/>
    <xf numFmtId="0" fontId="8" fillId="7" borderId="1" xfId="0" applyFont="1" applyFill="1" applyBorder="1" applyAlignment="1"/>
    <xf numFmtId="0" fontId="10" fillId="13" borderId="1" xfId="0" applyFont="1" applyFill="1" applyBorder="1" applyAlignment="1"/>
    <xf numFmtId="0" fontId="8" fillId="8" borderId="1" xfId="0" applyFont="1" applyFill="1" applyBorder="1" applyAlignment="1"/>
    <xf numFmtId="0" fontId="2" fillId="2" borderId="1" xfId="0" applyFont="1" applyFill="1" applyBorder="1" applyAlignment="1"/>
    <xf numFmtId="0" fontId="3" fillId="4" borderId="1" xfId="0" applyFont="1" applyFill="1" applyBorder="1" applyAlignment="1"/>
    <xf numFmtId="0" fontId="4" fillId="7" borderId="1" xfId="0" applyFont="1" applyFill="1" applyBorder="1" applyAlignment="1"/>
    <xf numFmtId="0" fontId="7" fillId="12" borderId="1" xfId="0" applyFont="1" applyFill="1" applyBorder="1" applyAlignment="1"/>
    <xf numFmtId="0" fontId="7" fillId="10" borderId="1" xfId="0" applyFont="1" applyFill="1" applyBorder="1" applyAlignment="1"/>
    <xf numFmtId="0" fontId="9" fillId="13" borderId="1" xfId="0" applyFont="1" applyFill="1" applyBorder="1" applyAlignment="1"/>
    <xf numFmtId="0" fontId="7" fillId="9" borderId="1" xfId="0" applyFont="1" applyFill="1" applyBorder="1" applyAlignment="1"/>
    <xf numFmtId="0" fontId="7" fillId="7" borderId="1" xfId="0" applyFont="1" applyFill="1" applyBorder="1" applyAlignment="1"/>
    <xf numFmtId="0" fontId="7" fillId="3" borderId="1" xfId="0" applyFont="1" applyFill="1" applyBorder="1" applyAlignment="1"/>
    <xf numFmtId="0" fontId="9" fillId="0" borderId="1" xfId="0" applyFont="1" applyBorder="1" applyAlignment="1"/>
    <xf numFmtId="0" fontId="7" fillId="11" borderId="1" xfId="0" applyFont="1" applyFill="1" applyBorder="1" applyAlignment="1"/>
    <xf numFmtId="0" fontId="7" fillId="8" borderId="1" xfId="0" applyFont="1" applyFill="1" applyBorder="1" applyAlignment="1"/>
    <xf numFmtId="0" fontId="6" fillId="9" borderId="1" xfId="0" applyFont="1" applyFill="1" applyBorder="1" applyAlignment="1"/>
    <xf numFmtId="0" fontId="3" fillId="5" borderId="1" xfId="0" applyFont="1" applyFill="1" applyBorder="1" applyAlignment="1"/>
    <xf numFmtId="0" fontId="5" fillId="5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3300"/>
      <color rgb="FF66FFFF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tabSelected="1" zoomScaleNormal="100" workbookViewId="0"/>
  </sheetViews>
  <sheetFormatPr defaultColWidth="9" defaultRowHeight="18.75" x14ac:dyDescent="0.25"/>
  <cols>
    <col min="1" max="1" width="23" style="1" bestFit="1" customWidth="1"/>
    <col min="2" max="2" width="12.5" style="1" bestFit="1" customWidth="1"/>
    <col min="3" max="3" width="18.875" style="1" bestFit="1" customWidth="1"/>
    <col min="4" max="4" width="27.125" style="1" bestFit="1" customWidth="1"/>
    <col min="5" max="5" width="14.625" style="1" bestFit="1" customWidth="1"/>
    <col min="6" max="6" width="20.25" style="1" bestFit="1" customWidth="1"/>
    <col min="7" max="7" width="19.5" style="1" bestFit="1" customWidth="1"/>
    <col min="8" max="9" width="20.25" style="1" bestFit="1" customWidth="1"/>
    <col min="10" max="10" width="10" style="1" bestFit="1" customWidth="1"/>
    <col min="11" max="11" width="20.25" style="1" bestFit="1" customWidth="1"/>
    <col min="12" max="12" width="10" style="1" bestFit="1" customWidth="1"/>
    <col min="13" max="14" width="20.25" style="1" bestFit="1" customWidth="1"/>
    <col min="15" max="15" width="20.875" style="1" bestFit="1" customWidth="1"/>
    <col min="16" max="18" width="20.25" style="1" bestFit="1" customWidth="1"/>
    <col min="19" max="19" width="10" style="1" bestFit="1" customWidth="1"/>
    <col min="20" max="20" width="15.25" style="29" bestFit="1" customWidth="1"/>
    <col min="21" max="22" width="10" style="1" bestFit="1" customWidth="1"/>
    <col min="23" max="23" width="7.5" style="29" bestFit="1" customWidth="1"/>
    <col min="24" max="25" width="11.25" style="1" bestFit="1" customWidth="1"/>
    <col min="26" max="27" width="15.25" style="1" bestFit="1" customWidth="1"/>
    <col min="28" max="28" width="31.875" style="1" bestFit="1" customWidth="1"/>
    <col min="29" max="29" width="11.25" style="1" bestFit="1" customWidth="1"/>
    <col min="30" max="30" width="19.5" style="1" bestFit="1" customWidth="1"/>
    <col min="31" max="31" width="44.375" style="1" bestFit="1" customWidth="1"/>
    <col min="32" max="16384" width="9" style="1"/>
  </cols>
  <sheetData>
    <row r="1" spans="1:31" x14ac:dyDescent="0.25">
      <c r="A1" s="39" t="s">
        <v>0</v>
      </c>
      <c r="B1" s="39" t="s">
        <v>37</v>
      </c>
      <c r="C1" s="39" t="s">
        <v>8</v>
      </c>
      <c r="D1" s="39" t="s">
        <v>1</v>
      </c>
      <c r="E1" s="39" t="s">
        <v>2</v>
      </c>
      <c r="F1" s="17" t="s">
        <v>3</v>
      </c>
      <c r="G1" s="17" t="s">
        <v>16</v>
      </c>
      <c r="H1" s="17" t="s">
        <v>90</v>
      </c>
      <c r="I1" s="17" t="s">
        <v>6</v>
      </c>
      <c r="J1" s="17" t="s">
        <v>91</v>
      </c>
      <c r="K1" s="17" t="s">
        <v>5</v>
      </c>
      <c r="L1" s="17" t="s">
        <v>4</v>
      </c>
      <c r="M1" s="17" t="s">
        <v>92</v>
      </c>
      <c r="N1" s="17" t="s">
        <v>9</v>
      </c>
      <c r="O1" s="17" t="s">
        <v>57</v>
      </c>
      <c r="P1" s="17" t="s">
        <v>10</v>
      </c>
      <c r="Q1" s="17" t="s">
        <v>11</v>
      </c>
      <c r="R1" s="17" t="s">
        <v>78</v>
      </c>
      <c r="S1" s="17" t="s">
        <v>12</v>
      </c>
      <c r="T1" s="17" t="s">
        <v>93</v>
      </c>
      <c r="U1" s="17" t="s">
        <v>81</v>
      </c>
      <c r="V1" s="17" t="s">
        <v>100</v>
      </c>
      <c r="W1" s="17" t="s">
        <v>79</v>
      </c>
      <c r="X1" s="17" t="s">
        <v>13</v>
      </c>
      <c r="Y1" s="17" t="s">
        <v>14</v>
      </c>
      <c r="Z1" s="17" t="s">
        <v>99</v>
      </c>
      <c r="AA1" s="17" t="s">
        <v>15</v>
      </c>
      <c r="AB1" s="40" t="s">
        <v>47</v>
      </c>
      <c r="AC1" s="41" t="s">
        <v>111</v>
      </c>
      <c r="AD1" s="23" t="s">
        <v>17</v>
      </c>
      <c r="AE1" s="23" t="s">
        <v>72</v>
      </c>
    </row>
    <row r="2" spans="1:31" x14ac:dyDescent="0.25">
      <c r="A2" s="18" t="s">
        <v>28</v>
      </c>
      <c r="B2" s="18">
        <v>1</v>
      </c>
      <c r="C2" s="18" t="s">
        <v>29</v>
      </c>
      <c r="D2" s="18" t="s">
        <v>77</v>
      </c>
      <c r="E2" s="18" t="s">
        <v>108</v>
      </c>
      <c r="F2" s="18">
        <v>1</v>
      </c>
      <c r="G2" s="18">
        <v>2</v>
      </c>
      <c r="H2" s="18">
        <v>1</v>
      </c>
      <c r="I2" s="18">
        <v>2</v>
      </c>
      <c r="J2" s="18">
        <v>1</v>
      </c>
      <c r="K2" s="18">
        <v>1</v>
      </c>
      <c r="L2" s="28">
        <v>1</v>
      </c>
      <c r="M2" s="28">
        <v>1</v>
      </c>
      <c r="N2" s="18">
        <v>1</v>
      </c>
      <c r="O2" s="28">
        <v>1</v>
      </c>
      <c r="P2" s="18">
        <v>1</v>
      </c>
      <c r="Q2" s="18">
        <v>1</v>
      </c>
      <c r="R2" s="18">
        <v>1</v>
      </c>
      <c r="S2" s="28"/>
      <c r="T2" s="18"/>
      <c r="U2" s="18"/>
      <c r="V2" s="18"/>
      <c r="W2" s="18"/>
      <c r="X2" s="18"/>
      <c r="Y2" s="18"/>
      <c r="Z2" s="18"/>
      <c r="AA2" s="18"/>
      <c r="AB2" s="18">
        <f>1+1+1+1+1+1</f>
        <v>6</v>
      </c>
      <c r="AC2" s="18">
        <f>6+8+8</f>
        <v>22</v>
      </c>
      <c r="AD2" s="18">
        <f>SUM(F3:AA3)+SUM(AB2,AC2)</f>
        <v>339</v>
      </c>
      <c r="AE2" s="18">
        <f>SUM(F3:AA3)</f>
        <v>311</v>
      </c>
    </row>
    <row r="3" spans="1:31" x14ac:dyDescent="0.25">
      <c r="A3" s="19"/>
      <c r="B3" s="19"/>
      <c r="C3" s="19"/>
      <c r="D3" s="19"/>
      <c r="E3" s="19"/>
      <c r="F3" s="19">
        <f t="shared" ref="F3:AA3" si="0">IF(F2=1,25,IF(F2=2,18,IF(F2=3,15,IF(F2=4,12,IF(F2=5,10,IF(F2=6,8,IF(F2=7,6,IF(F2=8,4,IF(F2=9,2,IF(F2=10,1,0))))))))))</f>
        <v>25</v>
      </c>
      <c r="G3" s="19">
        <f t="shared" si="0"/>
        <v>18</v>
      </c>
      <c r="H3" s="19">
        <f t="shared" si="0"/>
        <v>25</v>
      </c>
      <c r="I3" s="19">
        <f t="shared" si="0"/>
        <v>18</v>
      </c>
      <c r="J3" s="19">
        <f t="shared" si="0"/>
        <v>25</v>
      </c>
      <c r="K3" s="19">
        <f t="shared" si="0"/>
        <v>25</v>
      </c>
      <c r="L3" s="19">
        <f t="shared" si="0"/>
        <v>25</v>
      </c>
      <c r="M3" s="19">
        <f t="shared" si="0"/>
        <v>25</v>
      </c>
      <c r="N3" s="19">
        <f t="shared" si="0"/>
        <v>25</v>
      </c>
      <c r="O3" s="19">
        <f t="shared" si="0"/>
        <v>25</v>
      </c>
      <c r="P3" s="19">
        <f t="shared" si="0"/>
        <v>25</v>
      </c>
      <c r="Q3" s="19">
        <f t="shared" si="0"/>
        <v>25</v>
      </c>
      <c r="R3" s="19">
        <f t="shared" si="0"/>
        <v>25</v>
      </c>
      <c r="S3" s="19">
        <f t="shared" si="0"/>
        <v>0</v>
      </c>
      <c r="T3" s="19">
        <f t="shared" si="0"/>
        <v>0</v>
      </c>
      <c r="U3" s="19">
        <f t="shared" si="0"/>
        <v>0</v>
      </c>
      <c r="V3" s="19">
        <f t="shared" si="0"/>
        <v>0</v>
      </c>
      <c r="W3" s="19">
        <f t="shared" si="0"/>
        <v>0</v>
      </c>
      <c r="X3" s="19">
        <f t="shared" si="0"/>
        <v>0</v>
      </c>
      <c r="Y3" s="19">
        <f t="shared" si="0"/>
        <v>0</v>
      </c>
      <c r="Z3" s="19">
        <f t="shared" si="0"/>
        <v>0</v>
      </c>
      <c r="AA3" s="19">
        <f t="shared" si="0"/>
        <v>0</v>
      </c>
      <c r="AB3" s="19"/>
      <c r="AC3" s="19"/>
      <c r="AD3" s="19"/>
      <c r="AE3" s="19"/>
    </row>
    <row r="4" spans="1:31" x14ac:dyDescent="0.25">
      <c r="A4" s="42" t="s">
        <v>30</v>
      </c>
      <c r="B4" s="42">
        <v>11</v>
      </c>
      <c r="C4" s="42" t="s">
        <v>31</v>
      </c>
      <c r="D4" s="42" t="s">
        <v>77</v>
      </c>
      <c r="E4" s="42" t="s">
        <v>108</v>
      </c>
      <c r="F4" s="42">
        <v>2</v>
      </c>
      <c r="G4" s="32">
        <v>1</v>
      </c>
      <c r="H4" s="42">
        <v>5</v>
      </c>
      <c r="I4" s="42">
        <v>1</v>
      </c>
      <c r="J4" s="42">
        <v>2</v>
      </c>
      <c r="K4" s="42">
        <v>16</v>
      </c>
      <c r="L4" s="42">
        <v>4</v>
      </c>
      <c r="M4" s="42">
        <v>6</v>
      </c>
      <c r="N4" s="42">
        <v>3</v>
      </c>
      <c r="O4" s="42">
        <v>6</v>
      </c>
      <c r="P4" s="32">
        <v>3</v>
      </c>
      <c r="Q4" s="42">
        <v>2</v>
      </c>
      <c r="R4" s="42">
        <v>4</v>
      </c>
      <c r="S4" s="42"/>
      <c r="T4" s="32"/>
      <c r="U4" s="42"/>
      <c r="V4" s="42"/>
      <c r="W4" s="32"/>
      <c r="X4" s="42"/>
      <c r="Y4" s="42"/>
      <c r="Z4" s="42"/>
      <c r="AA4" s="42"/>
      <c r="AB4" s="42">
        <f>1+1</f>
        <v>2</v>
      </c>
      <c r="AC4" s="42">
        <f>8+7</f>
        <v>15</v>
      </c>
      <c r="AD4" s="42">
        <f>SUM(F5:AA5)+SUM(AB4,AC4)</f>
        <v>201</v>
      </c>
      <c r="AE4" s="42">
        <f>SUM(F5:AA5)</f>
        <v>184</v>
      </c>
    </row>
    <row r="5" spans="1:31" x14ac:dyDescent="0.25">
      <c r="A5" s="19"/>
      <c r="B5" s="19"/>
      <c r="C5" s="19"/>
      <c r="D5" s="19"/>
      <c r="E5" s="19"/>
      <c r="F5" s="19">
        <f t="shared" ref="F5:AA5" si="1">IF(F4=1,25,IF(F4=2,18,IF(F4=3,15,IF(F4=4,12,IF(F4=5,10,IF(F4=6,8,IF(F4=7,6,IF(F4=8,4,IF(F4=9,2,IF(F4=10,1,0))))))))))</f>
        <v>18</v>
      </c>
      <c r="G5" s="19">
        <f t="shared" si="1"/>
        <v>25</v>
      </c>
      <c r="H5" s="19">
        <f t="shared" si="1"/>
        <v>10</v>
      </c>
      <c r="I5" s="19">
        <f t="shared" si="1"/>
        <v>25</v>
      </c>
      <c r="J5" s="19">
        <f t="shared" si="1"/>
        <v>18</v>
      </c>
      <c r="K5" s="19">
        <f t="shared" si="1"/>
        <v>0</v>
      </c>
      <c r="L5" s="19">
        <f t="shared" si="1"/>
        <v>12</v>
      </c>
      <c r="M5" s="19">
        <f t="shared" si="1"/>
        <v>8</v>
      </c>
      <c r="N5" s="19">
        <f t="shared" si="1"/>
        <v>15</v>
      </c>
      <c r="O5" s="19">
        <f t="shared" si="1"/>
        <v>8</v>
      </c>
      <c r="P5" s="19">
        <f t="shared" si="1"/>
        <v>15</v>
      </c>
      <c r="Q5" s="19">
        <f t="shared" si="1"/>
        <v>18</v>
      </c>
      <c r="R5" s="19">
        <f t="shared" si="1"/>
        <v>12</v>
      </c>
      <c r="S5" s="19">
        <f t="shared" si="1"/>
        <v>0</v>
      </c>
      <c r="T5" s="19">
        <f t="shared" si="1"/>
        <v>0</v>
      </c>
      <c r="U5" s="19">
        <f t="shared" si="1"/>
        <v>0</v>
      </c>
      <c r="V5" s="19">
        <f t="shared" si="1"/>
        <v>0</v>
      </c>
      <c r="W5" s="19">
        <f t="shared" si="1"/>
        <v>0</v>
      </c>
      <c r="X5" s="19">
        <f t="shared" si="1"/>
        <v>0</v>
      </c>
      <c r="Y5" s="19">
        <f t="shared" si="1"/>
        <v>0</v>
      </c>
      <c r="Z5" s="19">
        <f t="shared" si="1"/>
        <v>0</v>
      </c>
      <c r="AA5" s="19">
        <f t="shared" si="1"/>
        <v>0</v>
      </c>
      <c r="AB5" s="19"/>
      <c r="AC5" s="19"/>
      <c r="AD5" s="19"/>
      <c r="AE5" s="19"/>
    </row>
    <row r="6" spans="1:31" x14ac:dyDescent="0.25">
      <c r="A6" s="43" t="s">
        <v>32</v>
      </c>
      <c r="B6" s="30">
        <v>14</v>
      </c>
      <c r="C6" s="43" t="s">
        <v>27</v>
      </c>
      <c r="D6" s="43" t="s">
        <v>105</v>
      </c>
      <c r="E6" s="43" t="s">
        <v>20</v>
      </c>
      <c r="F6" s="43">
        <v>3</v>
      </c>
      <c r="G6" s="43">
        <v>3</v>
      </c>
      <c r="H6" s="43">
        <v>3</v>
      </c>
      <c r="I6" s="43">
        <v>4</v>
      </c>
      <c r="J6" s="43">
        <v>3</v>
      </c>
      <c r="K6" s="43">
        <v>2</v>
      </c>
      <c r="L6" s="43">
        <v>7</v>
      </c>
      <c r="M6" s="43">
        <v>2</v>
      </c>
      <c r="N6" s="43">
        <v>5</v>
      </c>
      <c r="O6" s="43">
        <v>7</v>
      </c>
      <c r="P6" s="43">
        <v>9</v>
      </c>
      <c r="Q6" s="43">
        <v>5</v>
      </c>
      <c r="R6" s="43">
        <v>2</v>
      </c>
      <c r="S6" s="43"/>
      <c r="T6" s="30"/>
      <c r="U6" s="43"/>
      <c r="V6" s="43"/>
      <c r="W6" s="30"/>
      <c r="X6" s="43"/>
      <c r="Y6" s="43"/>
      <c r="Z6" s="43"/>
      <c r="AA6" s="43"/>
      <c r="AB6" s="43">
        <f>1</f>
        <v>1</v>
      </c>
      <c r="AC6" s="43">
        <f>3+4</f>
        <v>7</v>
      </c>
      <c r="AD6" s="43">
        <f>SUM(F7:AA7)+SUM(AB6,AC6)</f>
        <v>168</v>
      </c>
      <c r="AE6" s="43">
        <f>SUM(F7:AA7)</f>
        <v>160</v>
      </c>
    </row>
    <row r="7" spans="1:31" x14ac:dyDescent="0.25">
      <c r="A7" s="19"/>
      <c r="B7" s="19"/>
      <c r="C7" s="19"/>
      <c r="D7" s="19"/>
      <c r="E7" s="19"/>
      <c r="F7" s="19">
        <f t="shared" ref="F7:AA7" si="2">IF(F6=1,25,IF(F6=2,18,IF(F6=3,15,IF(F6=4,12,IF(F6=5,10,IF(F6=6,8,IF(F6=7,6,IF(F6=8,4,IF(F6=9,2,IF(F6=10,1,0))))))))))</f>
        <v>15</v>
      </c>
      <c r="G7" s="19">
        <f t="shared" si="2"/>
        <v>15</v>
      </c>
      <c r="H7" s="19">
        <f t="shared" si="2"/>
        <v>15</v>
      </c>
      <c r="I7" s="19">
        <f t="shared" si="2"/>
        <v>12</v>
      </c>
      <c r="J7" s="19">
        <f t="shared" si="2"/>
        <v>15</v>
      </c>
      <c r="K7" s="19">
        <f t="shared" si="2"/>
        <v>18</v>
      </c>
      <c r="L7" s="19">
        <f t="shared" si="2"/>
        <v>6</v>
      </c>
      <c r="M7" s="19">
        <f t="shared" si="2"/>
        <v>18</v>
      </c>
      <c r="N7" s="19">
        <f t="shared" si="2"/>
        <v>10</v>
      </c>
      <c r="O7" s="19">
        <f t="shared" si="2"/>
        <v>6</v>
      </c>
      <c r="P7" s="19">
        <f t="shared" si="2"/>
        <v>2</v>
      </c>
      <c r="Q7" s="19">
        <f t="shared" si="2"/>
        <v>10</v>
      </c>
      <c r="R7" s="19">
        <f t="shared" si="2"/>
        <v>18</v>
      </c>
      <c r="S7" s="19">
        <f t="shared" si="2"/>
        <v>0</v>
      </c>
      <c r="T7" s="19">
        <f t="shared" si="2"/>
        <v>0</v>
      </c>
      <c r="U7" s="19">
        <f t="shared" si="2"/>
        <v>0</v>
      </c>
      <c r="V7" s="19">
        <f t="shared" si="2"/>
        <v>0</v>
      </c>
      <c r="W7" s="19">
        <f t="shared" si="2"/>
        <v>0</v>
      </c>
      <c r="X7" s="19">
        <f t="shared" si="2"/>
        <v>0</v>
      </c>
      <c r="Y7" s="19">
        <f t="shared" si="2"/>
        <v>0</v>
      </c>
      <c r="Z7" s="19">
        <f t="shared" si="2"/>
        <v>0</v>
      </c>
      <c r="AA7" s="19">
        <f t="shared" si="2"/>
        <v>0</v>
      </c>
      <c r="AB7" s="19"/>
      <c r="AC7" s="19"/>
      <c r="AD7" s="19"/>
      <c r="AE7" s="19"/>
    </row>
    <row r="8" spans="1:31" x14ac:dyDescent="0.25">
      <c r="A8" s="44" t="s">
        <v>18</v>
      </c>
      <c r="B8" s="44">
        <v>44</v>
      </c>
      <c r="C8" s="44" t="s">
        <v>19</v>
      </c>
      <c r="D8" s="44" t="s">
        <v>20</v>
      </c>
      <c r="E8" s="44" t="s">
        <v>20</v>
      </c>
      <c r="F8" s="44">
        <v>5</v>
      </c>
      <c r="G8" s="44">
        <v>5</v>
      </c>
      <c r="H8" s="44">
        <v>2</v>
      </c>
      <c r="I8" s="44">
        <v>6</v>
      </c>
      <c r="J8" s="44">
        <v>6</v>
      </c>
      <c r="K8" s="44">
        <v>4</v>
      </c>
      <c r="L8" s="44">
        <v>2</v>
      </c>
      <c r="M8" s="44">
        <v>3</v>
      </c>
      <c r="N8" s="44">
        <v>8</v>
      </c>
      <c r="O8" s="44">
        <v>3</v>
      </c>
      <c r="P8" s="44">
        <v>4</v>
      </c>
      <c r="Q8" s="44">
        <v>4</v>
      </c>
      <c r="R8" s="44">
        <v>6</v>
      </c>
      <c r="S8" s="44"/>
      <c r="T8" s="37"/>
      <c r="U8" s="44"/>
      <c r="V8" s="44"/>
      <c r="W8" s="37"/>
      <c r="X8" s="44"/>
      <c r="Y8" s="44"/>
      <c r="Z8" s="44"/>
      <c r="AA8" s="44"/>
      <c r="AB8" s="44">
        <f>1+1</f>
        <v>2</v>
      </c>
      <c r="AC8" s="44">
        <f>2+2</f>
        <v>4</v>
      </c>
      <c r="AD8" s="44">
        <f>SUM(F9:AA9)+SUM(AB8,AC8)</f>
        <v>156</v>
      </c>
      <c r="AE8" s="44">
        <f>SUM(F9:AA9)</f>
        <v>150</v>
      </c>
    </row>
    <row r="9" spans="1:31" x14ac:dyDescent="0.25">
      <c r="A9" s="19"/>
      <c r="B9" s="19"/>
      <c r="C9" s="19"/>
      <c r="D9" s="19"/>
      <c r="E9" s="19"/>
      <c r="F9" s="19">
        <f t="shared" ref="F9:AA9" si="3">IF(F8=1,25,IF(F8=2,18,IF(F8=3,15,IF(F8=4,12,IF(F8=5,10,IF(F8=6,8,IF(F8=7,6,IF(F8=8,4,IF(F8=9,2,IF(F8=10,1,0))))))))))</f>
        <v>10</v>
      </c>
      <c r="G9" s="19">
        <f t="shared" si="3"/>
        <v>10</v>
      </c>
      <c r="H9" s="19">
        <f t="shared" si="3"/>
        <v>18</v>
      </c>
      <c r="I9" s="19">
        <f t="shared" si="3"/>
        <v>8</v>
      </c>
      <c r="J9" s="19">
        <f t="shared" si="3"/>
        <v>8</v>
      </c>
      <c r="K9" s="19">
        <f t="shared" si="3"/>
        <v>12</v>
      </c>
      <c r="L9" s="19">
        <f t="shared" si="3"/>
        <v>18</v>
      </c>
      <c r="M9" s="19">
        <f t="shared" si="3"/>
        <v>15</v>
      </c>
      <c r="N9" s="19">
        <f t="shared" si="3"/>
        <v>4</v>
      </c>
      <c r="O9" s="19">
        <f t="shared" si="3"/>
        <v>15</v>
      </c>
      <c r="P9" s="19">
        <f t="shared" si="3"/>
        <v>12</v>
      </c>
      <c r="Q9" s="19">
        <f t="shared" si="3"/>
        <v>12</v>
      </c>
      <c r="R9" s="19">
        <f t="shared" si="3"/>
        <v>8</v>
      </c>
      <c r="S9" s="19">
        <f t="shared" si="3"/>
        <v>0</v>
      </c>
      <c r="T9" s="19">
        <f t="shared" si="3"/>
        <v>0</v>
      </c>
      <c r="U9" s="19">
        <f t="shared" si="3"/>
        <v>0</v>
      </c>
      <c r="V9" s="19">
        <f t="shared" si="3"/>
        <v>0</v>
      </c>
      <c r="W9" s="19">
        <f t="shared" si="3"/>
        <v>0</v>
      </c>
      <c r="X9" s="19">
        <f t="shared" si="3"/>
        <v>0</v>
      </c>
      <c r="Y9" s="19">
        <f t="shared" si="3"/>
        <v>0</v>
      </c>
      <c r="Z9" s="19">
        <f t="shared" si="3"/>
        <v>0</v>
      </c>
      <c r="AA9" s="19">
        <f t="shared" si="3"/>
        <v>0</v>
      </c>
      <c r="AB9" s="19"/>
      <c r="AC9" s="19"/>
      <c r="AD9" s="19"/>
      <c r="AE9" s="19"/>
    </row>
    <row r="10" spans="1:31" x14ac:dyDescent="0.25">
      <c r="A10" s="45" t="s">
        <v>26</v>
      </c>
      <c r="B10" s="45">
        <v>55</v>
      </c>
      <c r="C10" s="45" t="s">
        <v>27</v>
      </c>
      <c r="D10" s="45" t="s">
        <v>25</v>
      </c>
      <c r="E10" s="45" t="s">
        <v>25</v>
      </c>
      <c r="F10" s="45">
        <v>4</v>
      </c>
      <c r="G10" s="45">
        <v>6</v>
      </c>
      <c r="H10" s="45">
        <v>12</v>
      </c>
      <c r="I10" s="45">
        <v>5</v>
      </c>
      <c r="J10" s="45">
        <v>5</v>
      </c>
      <c r="K10" s="45">
        <v>8</v>
      </c>
      <c r="L10" s="45">
        <v>5</v>
      </c>
      <c r="M10" s="45">
        <v>5</v>
      </c>
      <c r="N10" s="45">
        <v>6</v>
      </c>
      <c r="O10" s="45">
        <v>10</v>
      </c>
      <c r="P10" s="45">
        <v>8</v>
      </c>
      <c r="Q10" s="45" t="s">
        <v>124</v>
      </c>
      <c r="R10" s="45">
        <v>5</v>
      </c>
      <c r="S10" s="45"/>
      <c r="T10" s="34"/>
      <c r="U10" s="45"/>
      <c r="V10" s="45"/>
      <c r="W10" s="34"/>
      <c r="X10" s="45"/>
      <c r="Y10" s="45"/>
      <c r="Z10" s="45"/>
      <c r="AA10" s="45"/>
      <c r="AB10" s="45"/>
      <c r="AC10" s="45">
        <f>4+6+5</f>
        <v>15</v>
      </c>
      <c r="AD10" s="45">
        <f>SUM(F11:AA11)+SUM(AB10,AC10)</f>
        <v>102</v>
      </c>
      <c r="AE10" s="45">
        <f>SUM(F11:AA11)</f>
        <v>87</v>
      </c>
    </row>
    <row r="11" spans="1:31" x14ac:dyDescent="0.25">
      <c r="A11" s="19"/>
      <c r="B11" s="19"/>
      <c r="C11" s="19"/>
      <c r="D11" s="19"/>
      <c r="E11" s="19"/>
      <c r="F11" s="19">
        <f t="shared" ref="F11:AA11" si="4">IF(F10=1,25,IF(F10=2,18,IF(F10=3,15,IF(F10=4,12,IF(F10=5,10,IF(F10=6,8,IF(F10=7,6,IF(F10=8,4,IF(F10=9,2,IF(F10=10,1,0))))))))))</f>
        <v>12</v>
      </c>
      <c r="G11" s="19">
        <f t="shared" si="4"/>
        <v>8</v>
      </c>
      <c r="H11" s="19">
        <f t="shared" si="4"/>
        <v>0</v>
      </c>
      <c r="I11" s="19">
        <f t="shared" si="4"/>
        <v>10</v>
      </c>
      <c r="J11" s="19">
        <f t="shared" si="4"/>
        <v>10</v>
      </c>
      <c r="K11" s="19">
        <f t="shared" si="4"/>
        <v>4</v>
      </c>
      <c r="L11" s="19">
        <f t="shared" si="4"/>
        <v>10</v>
      </c>
      <c r="M11" s="19">
        <f t="shared" si="4"/>
        <v>10</v>
      </c>
      <c r="N11" s="19">
        <f t="shared" si="4"/>
        <v>8</v>
      </c>
      <c r="O11" s="19">
        <f t="shared" si="4"/>
        <v>1</v>
      </c>
      <c r="P11" s="19">
        <f t="shared" si="4"/>
        <v>4</v>
      </c>
      <c r="Q11" s="19">
        <f t="shared" si="4"/>
        <v>0</v>
      </c>
      <c r="R11" s="19">
        <f t="shared" si="4"/>
        <v>10</v>
      </c>
      <c r="S11" s="19">
        <f t="shared" si="4"/>
        <v>0</v>
      </c>
      <c r="T11" s="19">
        <f t="shared" si="4"/>
        <v>0</v>
      </c>
      <c r="U11" s="19">
        <f t="shared" si="4"/>
        <v>0</v>
      </c>
      <c r="V11" s="19">
        <f t="shared" si="4"/>
        <v>0</v>
      </c>
      <c r="W11" s="19">
        <f t="shared" si="4"/>
        <v>0</v>
      </c>
      <c r="X11" s="19">
        <f t="shared" si="4"/>
        <v>0</v>
      </c>
      <c r="Y11" s="19">
        <f t="shared" si="4"/>
        <v>0</v>
      </c>
      <c r="Z11" s="19">
        <f t="shared" si="4"/>
        <v>0</v>
      </c>
      <c r="AA11" s="19">
        <f t="shared" si="4"/>
        <v>0</v>
      </c>
      <c r="AB11" s="19"/>
      <c r="AC11" s="19"/>
      <c r="AD11" s="19"/>
      <c r="AE11" s="19"/>
    </row>
    <row r="12" spans="1:31" x14ac:dyDescent="0.25">
      <c r="A12" s="21" t="s">
        <v>51</v>
      </c>
      <c r="B12" s="21">
        <v>63</v>
      </c>
      <c r="C12" s="21" t="s">
        <v>52</v>
      </c>
      <c r="D12" s="21" t="s">
        <v>88</v>
      </c>
      <c r="E12" s="21" t="s">
        <v>20</v>
      </c>
      <c r="F12" s="21">
        <v>7</v>
      </c>
      <c r="G12" s="21">
        <v>4</v>
      </c>
      <c r="H12" s="21" t="s">
        <v>110</v>
      </c>
      <c r="I12" s="21">
        <v>8</v>
      </c>
      <c r="J12" s="21">
        <v>4</v>
      </c>
      <c r="K12" s="21">
        <v>5</v>
      </c>
      <c r="L12" s="21">
        <v>3</v>
      </c>
      <c r="M12" s="21" t="s">
        <v>113</v>
      </c>
      <c r="N12" s="21">
        <v>7</v>
      </c>
      <c r="O12" s="21">
        <v>5</v>
      </c>
      <c r="P12" s="21">
        <v>6</v>
      </c>
      <c r="Q12" s="21">
        <v>6</v>
      </c>
      <c r="R12" s="21">
        <v>17</v>
      </c>
      <c r="S12" s="21"/>
      <c r="T12" s="21"/>
      <c r="U12" s="21"/>
      <c r="V12" s="21"/>
      <c r="W12" s="21"/>
      <c r="X12" s="21"/>
      <c r="Y12" s="21"/>
      <c r="Z12" s="21"/>
      <c r="AA12" s="21"/>
      <c r="AB12" s="21">
        <f>1</f>
        <v>1</v>
      </c>
      <c r="AC12" s="21">
        <f>5+1+1</f>
        <v>7</v>
      </c>
      <c r="AD12" s="21">
        <f>SUM(F13:AA13)+SUM(AB12,AC12)</f>
        <v>99</v>
      </c>
      <c r="AE12" s="21">
        <f>SUM(F13:AA13)</f>
        <v>91</v>
      </c>
    </row>
    <row r="13" spans="1:31" x14ac:dyDescent="0.25">
      <c r="A13" s="19"/>
      <c r="B13" s="19"/>
      <c r="C13" s="19"/>
      <c r="D13" s="19"/>
      <c r="E13" s="19"/>
      <c r="F13" s="19">
        <f t="shared" ref="F13:AA13" si="5">IF(F12=1,25,IF(F12=2,18,IF(F12=3,15,IF(F12=4,12,IF(F12=5,10,IF(F12=6,8,IF(F12=7,6,IF(F12=8,4,IF(F12=9,2,IF(F12=10,1,0))))))))))</f>
        <v>6</v>
      </c>
      <c r="G13" s="19">
        <f t="shared" si="5"/>
        <v>12</v>
      </c>
      <c r="H13" s="19">
        <f t="shared" si="5"/>
        <v>0</v>
      </c>
      <c r="I13" s="19">
        <f t="shared" si="5"/>
        <v>4</v>
      </c>
      <c r="J13" s="19">
        <f t="shared" si="5"/>
        <v>12</v>
      </c>
      <c r="K13" s="19">
        <f t="shared" si="5"/>
        <v>10</v>
      </c>
      <c r="L13" s="19">
        <f t="shared" si="5"/>
        <v>15</v>
      </c>
      <c r="M13" s="19">
        <f t="shared" si="5"/>
        <v>0</v>
      </c>
      <c r="N13" s="19">
        <f t="shared" si="5"/>
        <v>6</v>
      </c>
      <c r="O13" s="19">
        <f t="shared" si="5"/>
        <v>10</v>
      </c>
      <c r="P13" s="19">
        <f t="shared" si="5"/>
        <v>8</v>
      </c>
      <c r="Q13" s="19">
        <f t="shared" si="5"/>
        <v>8</v>
      </c>
      <c r="R13" s="19">
        <f t="shared" si="5"/>
        <v>0</v>
      </c>
      <c r="S13" s="19">
        <f t="shared" si="5"/>
        <v>0</v>
      </c>
      <c r="T13" s="19">
        <f t="shared" si="5"/>
        <v>0</v>
      </c>
      <c r="U13" s="19">
        <f t="shared" si="5"/>
        <v>0</v>
      </c>
      <c r="V13" s="19">
        <f t="shared" si="5"/>
        <v>0</v>
      </c>
      <c r="W13" s="19">
        <f t="shared" si="5"/>
        <v>0</v>
      </c>
      <c r="X13" s="19">
        <f t="shared" si="5"/>
        <v>0</v>
      </c>
      <c r="Y13" s="19">
        <f t="shared" si="5"/>
        <v>0</v>
      </c>
      <c r="Z13" s="19">
        <f t="shared" si="5"/>
        <v>0</v>
      </c>
      <c r="AA13" s="19">
        <f t="shared" si="5"/>
        <v>0</v>
      </c>
      <c r="AB13" s="19"/>
      <c r="AC13" s="19"/>
      <c r="AD13" s="19"/>
      <c r="AE13" s="19"/>
    </row>
    <row r="14" spans="1:31" x14ac:dyDescent="0.25">
      <c r="A14" s="20" t="s">
        <v>23</v>
      </c>
      <c r="B14" s="20">
        <v>16</v>
      </c>
      <c r="C14" s="20" t="s">
        <v>24</v>
      </c>
      <c r="D14" s="20" t="s">
        <v>25</v>
      </c>
      <c r="E14" s="20" t="s">
        <v>25</v>
      </c>
      <c r="F14" s="20" t="s">
        <v>106</v>
      </c>
      <c r="G14" s="20">
        <v>7</v>
      </c>
      <c r="H14" s="20" t="s">
        <v>107</v>
      </c>
      <c r="I14" s="20">
        <v>3</v>
      </c>
      <c r="J14" s="20">
        <v>7</v>
      </c>
      <c r="K14" s="20">
        <v>6</v>
      </c>
      <c r="L14" s="20">
        <v>11</v>
      </c>
      <c r="M14" s="20">
        <v>4</v>
      </c>
      <c r="N14" s="20">
        <v>2</v>
      </c>
      <c r="O14" s="20">
        <v>9</v>
      </c>
      <c r="P14" s="20">
        <v>7</v>
      </c>
      <c r="Q14" s="20">
        <v>3</v>
      </c>
      <c r="R14" s="20" t="s">
        <v>129</v>
      </c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>
        <f>7+4</f>
        <v>11</v>
      </c>
      <c r="AD14" s="20">
        <f>SUM(F15:AA15)+SUM(AB14,AC14)</f>
        <v>99</v>
      </c>
      <c r="AE14" s="20">
        <f>SUM(F15:AA15)</f>
        <v>88</v>
      </c>
    </row>
    <row r="15" spans="1:31" x14ac:dyDescent="0.25">
      <c r="A15" s="19"/>
      <c r="B15" s="19"/>
      <c r="C15" s="19"/>
      <c r="D15" s="19"/>
      <c r="E15" s="19"/>
      <c r="F15" s="19">
        <f t="shared" ref="F15:AA15" si="6">IF(F14=1,25,IF(F14=2,18,IF(F14=3,15,IF(F14=4,12,IF(F14=5,10,IF(F14=6,8,IF(F14=7,6,IF(F14=8,4,IF(F14=9,2,IF(F14=10,1,0))))))))))</f>
        <v>0</v>
      </c>
      <c r="G15" s="19">
        <f t="shared" si="6"/>
        <v>6</v>
      </c>
      <c r="H15" s="19">
        <f t="shared" si="6"/>
        <v>0</v>
      </c>
      <c r="I15" s="19">
        <f t="shared" si="6"/>
        <v>15</v>
      </c>
      <c r="J15" s="19">
        <f t="shared" si="6"/>
        <v>6</v>
      </c>
      <c r="K15" s="19">
        <f t="shared" si="6"/>
        <v>8</v>
      </c>
      <c r="L15" s="19">
        <f t="shared" si="6"/>
        <v>0</v>
      </c>
      <c r="M15" s="19">
        <f t="shared" si="6"/>
        <v>12</v>
      </c>
      <c r="N15" s="19">
        <f t="shared" si="6"/>
        <v>18</v>
      </c>
      <c r="O15" s="19">
        <f t="shared" si="6"/>
        <v>2</v>
      </c>
      <c r="P15" s="19">
        <f t="shared" si="6"/>
        <v>6</v>
      </c>
      <c r="Q15" s="19">
        <f t="shared" si="6"/>
        <v>15</v>
      </c>
      <c r="R15" s="19">
        <f t="shared" si="6"/>
        <v>0</v>
      </c>
      <c r="S15" s="19">
        <f t="shared" si="6"/>
        <v>0</v>
      </c>
      <c r="T15" s="19">
        <f t="shared" si="6"/>
        <v>0</v>
      </c>
      <c r="U15" s="19">
        <f t="shared" si="6"/>
        <v>0</v>
      </c>
      <c r="V15" s="19">
        <f t="shared" si="6"/>
        <v>0</v>
      </c>
      <c r="W15" s="19">
        <f t="shared" si="6"/>
        <v>0</v>
      </c>
      <c r="X15" s="19">
        <f t="shared" si="6"/>
        <v>0</v>
      </c>
      <c r="Y15" s="19">
        <f t="shared" si="6"/>
        <v>0</v>
      </c>
      <c r="Z15" s="19">
        <f t="shared" si="6"/>
        <v>0</v>
      </c>
      <c r="AA15" s="19">
        <f t="shared" si="6"/>
        <v>0</v>
      </c>
      <c r="AB15" s="19"/>
      <c r="AC15" s="19"/>
      <c r="AD15" s="19"/>
      <c r="AE15" s="19"/>
    </row>
    <row r="16" spans="1:31" x14ac:dyDescent="0.25">
      <c r="A16" s="46" t="s">
        <v>43</v>
      </c>
      <c r="B16" s="46">
        <v>4</v>
      </c>
      <c r="C16" s="46" t="s">
        <v>44</v>
      </c>
      <c r="D16" s="46" t="s">
        <v>42</v>
      </c>
      <c r="E16" s="46" t="s">
        <v>20</v>
      </c>
      <c r="F16" s="46">
        <v>17</v>
      </c>
      <c r="G16" s="46">
        <v>17</v>
      </c>
      <c r="H16" s="46">
        <v>6</v>
      </c>
      <c r="I16" s="46">
        <v>9</v>
      </c>
      <c r="J16" s="46">
        <v>17</v>
      </c>
      <c r="K16" s="46">
        <v>9</v>
      </c>
      <c r="L16" s="46">
        <v>17</v>
      </c>
      <c r="M16" s="46">
        <v>13</v>
      </c>
      <c r="N16" s="46">
        <v>4</v>
      </c>
      <c r="O16" s="46">
        <v>2</v>
      </c>
      <c r="P16" s="46">
        <v>2</v>
      </c>
      <c r="Q16" s="46">
        <v>7</v>
      </c>
      <c r="R16" s="46">
        <v>7</v>
      </c>
      <c r="S16" s="46"/>
      <c r="T16" s="36"/>
      <c r="U16" s="46"/>
      <c r="V16" s="46"/>
      <c r="W16" s="36"/>
      <c r="X16" s="46"/>
      <c r="Y16" s="46"/>
      <c r="Z16" s="46"/>
      <c r="AA16" s="46"/>
      <c r="AB16" s="46"/>
      <c r="AC16" s="46">
        <f>3</f>
        <v>3</v>
      </c>
      <c r="AD16" s="46">
        <f>SUM(F17:AA17)+SUM(AB16,AC16)</f>
        <v>75</v>
      </c>
      <c r="AE16" s="46">
        <f>SUM(F17:AA17)</f>
        <v>72</v>
      </c>
    </row>
    <row r="17" spans="1:31" x14ac:dyDescent="0.25">
      <c r="A17" s="19"/>
      <c r="B17" s="19"/>
      <c r="C17" s="19"/>
      <c r="D17" s="19"/>
      <c r="E17" s="19"/>
      <c r="F17" s="19">
        <f t="shared" ref="F17:AA17" si="7">IF(F16=1,25,IF(F16=2,18,IF(F16=3,15,IF(F16=4,12,IF(F16=5,10,IF(F16=6,8,IF(F16=7,6,IF(F16=8,4,IF(F16=9,2,IF(F16=10,1,0))))))))))</f>
        <v>0</v>
      </c>
      <c r="G17" s="19">
        <f t="shared" si="7"/>
        <v>0</v>
      </c>
      <c r="H17" s="19">
        <f t="shared" si="7"/>
        <v>8</v>
      </c>
      <c r="I17" s="19">
        <f t="shared" si="7"/>
        <v>2</v>
      </c>
      <c r="J17" s="19">
        <f t="shared" si="7"/>
        <v>0</v>
      </c>
      <c r="K17" s="19">
        <f t="shared" si="7"/>
        <v>2</v>
      </c>
      <c r="L17" s="19">
        <f t="shared" si="7"/>
        <v>0</v>
      </c>
      <c r="M17" s="19">
        <f t="shared" si="7"/>
        <v>0</v>
      </c>
      <c r="N17" s="19">
        <f t="shared" si="7"/>
        <v>12</v>
      </c>
      <c r="O17" s="19">
        <f t="shared" si="7"/>
        <v>18</v>
      </c>
      <c r="P17" s="19">
        <f t="shared" si="7"/>
        <v>18</v>
      </c>
      <c r="Q17" s="19">
        <f t="shared" si="7"/>
        <v>6</v>
      </c>
      <c r="R17" s="19">
        <f t="shared" si="7"/>
        <v>6</v>
      </c>
      <c r="S17" s="19">
        <f t="shared" si="7"/>
        <v>0</v>
      </c>
      <c r="T17" s="19">
        <f t="shared" si="7"/>
        <v>0</v>
      </c>
      <c r="U17" s="19">
        <f t="shared" si="7"/>
        <v>0</v>
      </c>
      <c r="V17" s="19">
        <f t="shared" si="7"/>
        <v>0</v>
      </c>
      <c r="W17" s="19">
        <f t="shared" si="7"/>
        <v>0</v>
      </c>
      <c r="X17" s="19">
        <f t="shared" si="7"/>
        <v>0</v>
      </c>
      <c r="Y17" s="19">
        <f t="shared" si="7"/>
        <v>0</v>
      </c>
      <c r="Z17" s="19">
        <f t="shared" si="7"/>
        <v>0</v>
      </c>
      <c r="AA17" s="19">
        <f t="shared" si="7"/>
        <v>0</v>
      </c>
      <c r="AB17" s="19"/>
      <c r="AC17" s="19"/>
      <c r="AD17" s="19"/>
      <c r="AE17" s="19"/>
    </row>
    <row r="18" spans="1:31" x14ac:dyDescent="0.25">
      <c r="A18" s="26" t="s">
        <v>46</v>
      </c>
      <c r="B18" s="26">
        <v>18</v>
      </c>
      <c r="C18" s="26" t="s">
        <v>45</v>
      </c>
      <c r="D18" s="26" t="s">
        <v>105</v>
      </c>
      <c r="E18" s="26" t="s">
        <v>20</v>
      </c>
      <c r="F18" s="26">
        <v>6</v>
      </c>
      <c r="G18" s="26" t="s">
        <v>107</v>
      </c>
      <c r="H18" s="26">
        <v>4</v>
      </c>
      <c r="I18" s="26">
        <v>7</v>
      </c>
      <c r="J18" s="26">
        <v>12</v>
      </c>
      <c r="K18" s="26" t="s">
        <v>107</v>
      </c>
      <c r="L18" s="26">
        <v>6</v>
      </c>
      <c r="M18" s="26">
        <v>9</v>
      </c>
      <c r="N18" s="26">
        <v>9</v>
      </c>
      <c r="O18" s="26">
        <v>14</v>
      </c>
      <c r="P18" s="26">
        <v>10</v>
      </c>
      <c r="Q18" s="26">
        <v>9</v>
      </c>
      <c r="R18" s="26">
        <v>11</v>
      </c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>
        <f>1+5</f>
        <v>6</v>
      </c>
      <c r="AD18" s="26">
        <f>SUM(F19:AA19)+SUM(AB18,AC18)</f>
        <v>47</v>
      </c>
      <c r="AE18" s="26">
        <f>SUM(F19:AA19)</f>
        <v>41</v>
      </c>
    </row>
    <row r="19" spans="1:31" x14ac:dyDescent="0.25">
      <c r="A19" s="19"/>
      <c r="B19" s="19"/>
      <c r="C19" s="19"/>
      <c r="D19" s="19"/>
      <c r="E19" s="19"/>
      <c r="F19" s="19">
        <f t="shared" ref="F19:AA19" si="8">IF(F18=1,25,IF(F18=2,18,IF(F18=3,15,IF(F18=4,12,IF(F18=5,10,IF(F18=6,8,IF(F18=7,6,IF(F18=8,4,IF(F18=9,2,IF(F18=10,1,0))))))))))</f>
        <v>8</v>
      </c>
      <c r="G19" s="19">
        <f t="shared" si="8"/>
        <v>0</v>
      </c>
      <c r="H19" s="19">
        <f t="shared" si="8"/>
        <v>12</v>
      </c>
      <c r="I19" s="19">
        <f t="shared" si="8"/>
        <v>6</v>
      </c>
      <c r="J19" s="19">
        <f t="shared" si="8"/>
        <v>0</v>
      </c>
      <c r="K19" s="19">
        <f t="shared" si="8"/>
        <v>0</v>
      </c>
      <c r="L19" s="19">
        <f t="shared" si="8"/>
        <v>8</v>
      </c>
      <c r="M19" s="19">
        <f t="shared" si="8"/>
        <v>2</v>
      </c>
      <c r="N19" s="19">
        <f t="shared" si="8"/>
        <v>2</v>
      </c>
      <c r="O19" s="19">
        <f t="shared" si="8"/>
        <v>0</v>
      </c>
      <c r="P19" s="19">
        <f t="shared" si="8"/>
        <v>1</v>
      </c>
      <c r="Q19" s="19">
        <f t="shared" si="8"/>
        <v>2</v>
      </c>
      <c r="R19" s="19">
        <f t="shared" si="8"/>
        <v>0</v>
      </c>
      <c r="S19" s="19">
        <f t="shared" si="8"/>
        <v>0</v>
      </c>
      <c r="T19" s="19">
        <f t="shared" si="8"/>
        <v>0</v>
      </c>
      <c r="U19" s="19">
        <f t="shared" si="8"/>
        <v>0</v>
      </c>
      <c r="V19" s="19">
        <f t="shared" si="8"/>
        <v>0</v>
      </c>
      <c r="W19" s="19">
        <f t="shared" si="8"/>
        <v>0</v>
      </c>
      <c r="X19" s="19">
        <f t="shared" si="8"/>
        <v>0</v>
      </c>
      <c r="Y19" s="19">
        <f t="shared" si="8"/>
        <v>0</v>
      </c>
      <c r="Z19" s="19">
        <f t="shared" si="8"/>
        <v>0</v>
      </c>
      <c r="AA19" s="19">
        <f t="shared" si="8"/>
        <v>0</v>
      </c>
      <c r="AB19" s="19"/>
      <c r="AC19" s="19"/>
      <c r="AD19" s="19"/>
      <c r="AE19" s="19"/>
    </row>
    <row r="20" spans="1:31" x14ac:dyDescent="0.25">
      <c r="A20" s="47" t="s">
        <v>48</v>
      </c>
      <c r="B20" s="47">
        <v>10</v>
      </c>
      <c r="C20" s="47" t="s">
        <v>35</v>
      </c>
      <c r="D20" s="47" t="s">
        <v>33</v>
      </c>
      <c r="E20" s="47" t="s">
        <v>34</v>
      </c>
      <c r="F20" s="47">
        <v>9</v>
      </c>
      <c r="G20" s="47">
        <v>9</v>
      </c>
      <c r="H20" s="47" t="s">
        <v>106</v>
      </c>
      <c r="I20" s="47">
        <v>14</v>
      </c>
      <c r="J20" s="47">
        <v>8</v>
      </c>
      <c r="K20" s="47">
        <v>7</v>
      </c>
      <c r="L20" s="47">
        <v>10</v>
      </c>
      <c r="M20" s="47">
        <v>12</v>
      </c>
      <c r="N20" s="47">
        <v>10</v>
      </c>
      <c r="O20" s="47" t="s">
        <v>120</v>
      </c>
      <c r="P20" s="47" t="s">
        <v>107</v>
      </c>
      <c r="Q20" s="47">
        <v>11</v>
      </c>
      <c r="R20" s="47">
        <v>3</v>
      </c>
      <c r="S20" s="47"/>
      <c r="T20" s="33"/>
      <c r="U20" s="47"/>
      <c r="V20" s="47"/>
      <c r="W20" s="33"/>
      <c r="X20" s="47"/>
      <c r="Y20" s="47"/>
      <c r="Z20" s="47"/>
      <c r="AA20" s="47"/>
      <c r="AB20" s="47"/>
      <c r="AC20" s="47">
        <f>6</f>
        <v>6</v>
      </c>
      <c r="AD20" s="47">
        <f>SUM(F21:AA21)+SUM(AB20,AC20)</f>
        <v>37</v>
      </c>
      <c r="AE20" s="47">
        <f>SUM(F21:AA21)</f>
        <v>31</v>
      </c>
    </row>
    <row r="21" spans="1:31" x14ac:dyDescent="0.25">
      <c r="A21" s="19"/>
      <c r="B21" s="19"/>
      <c r="C21" s="19"/>
      <c r="D21" s="19"/>
      <c r="E21" s="19"/>
      <c r="F21" s="19">
        <f t="shared" ref="F21:AA21" si="9">IF(F20=1,25,IF(F20=2,18,IF(F20=3,15,IF(F20=4,12,IF(F20=5,10,IF(F20=6,8,IF(F20=7,6,IF(F20=8,4,IF(F20=9,2,IF(F20=10,1,0))))))))))</f>
        <v>2</v>
      </c>
      <c r="G21" s="19">
        <f t="shared" si="9"/>
        <v>2</v>
      </c>
      <c r="H21" s="19">
        <f t="shared" si="9"/>
        <v>0</v>
      </c>
      <c r="I21" s="19">
        <f t="shared" si="9"/>
        <v>0</v>
      </c>
      <c r="J21" s="19">
        <f t="shared" si="9"/>
        <v>4</v>
      </c>
      <c r="K21" s="19">
        <f t="shared" si="9"/>
        <v>6</v>
      </c>
      <c r="L21" s="19">
        <f t="shared" si="9"/>
        <v>1</v>
      </c>
      <c r="M21" s="19">
        <f t="shared" si="9"/>
        <v>0</v>
      </c>
      <c r="N21" s="19">
        <f t="shared" si="9"/>
        <v>1</v>
      </c>
      <c r="O21" s="19">
        <f t="shared" si="9"/>
        <v>0</v>
      </c>
      <c r="P21" s="19">
        <f t="shared" si="9"/>
        <v>0</v>
      </c>
      <c r="Q21" s="19">
        <f t="shared" si="9"/>
        <v>0</v>
      </c>
      <c r="R21" s="19">
        <f t="shared" si="9"/>
        <v>15</v>
      </c>
      <c r="S21" s="19">
        <f t="shared" si="9"/>
        <v>0</v>
      </c>
      <c r="T21" s="19">
        <f t="shared" si="9"/>
        <v>0</v>
      </c>
      <c r="U21" s="19">
        <f t="shared" si="9"/>
        <v>0</v>
      </c>
      <c r="V21" s="19">
        <f t="shared" si="9"/>
        <v>0</v>
      </c>
      <c r="W21" s="19">
        <f t="shared" si="9"/>
        <v>0</v>
      </c>
      <c r="X21" s="19">
        <f t="shared" si="9"/>
        <v>0</v>
      </c>
      <c r="Y21" s="19">
        <f t="shared" si="9"/>
        <v>0</v>
      </c>
      <c r="Z21" s="19">
        <f t="shared" si="9"/>
        <v>0</v>
      </c>
      <c r="AA21" s="19">
        <f t="shared" si="9"/>
        <v>0</v>
      </c>
      <c r="AB21" s="19"/>
      <c r="AC21" s="19"/>
      <c r="AD21" s="19"/>
      <c r="AE21" s="19"/>
    </row>
    <row r="22" spans="1:31" x14ac:dyDescent="0.25">
      <c r="A22" s="23" t="s">
        <v>36</v>
      </c>
      <c r="B22" s="23">
        <v>31</v>
      </c>
      <c r="C22" s="23" t="s">
        <v>35</v>
      </c>
      <c r="D22" s="23" t="s">
        <v>33</v>
      </c>
      <c r="E22" s="23" t="s">
        <v>34</v>
      </c>
      <c r="F22" s="23" t="s">
        <v>106</v>
      </c>
      <c r="G22" s="23">
        <v>8</v>
      </c>
      <c r="H22" s="23" t="s">
        <v>106</v>
      </c>
      <c r="I22" s="23">
        <v>15</v>
      </c>
      <c r="J22" s="23">
        <v>9</v>
      </c>
      <c r="K22" s="23">
        <v>3</v>
      </c>
      <c r="L22" s="23">
        <v>8</v>
      </c>
      <c r="M22" s="23">
        <v>8</v>
      </c>
      <c r="N22" s="23">
        <v>14</v>
      </c>
      <c r="O22" s="23" t="s">
        <v>119</v>
      </c>
      <c r="P22" s="23" t="s">
        <v>107</v>
      </c>
      <c r="Q22" s="23">
        <v>8</v>
      </c>
      <c r="R22" s="23">
        <v>10</v>
      </c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>
        <f>2</f>
        <v>2</v>
      </c>
      <c r="AD22" s="23">
        <f>SUM(F23:AA23)+SUM(AB22,AC22)</f>
        <v>36</v>
      </c>
      <c r="AE22" s="23">
        <f>SUM(F23:AA23)</f>
        <v>34</v>
      </c>
    </row>
    <row r="23" spans="1:31" x14ac:dyDescent="0.25">
      <c r="A23" s="19"/>
      <c r="B23" s="19"/>
      <c r="C23" s="19"/>
      <c r="D23" s="19"/>
      <c r="E23" s="19"/>
      <c r="F23" s="19">
        <f t="shared" ref="F23:AA23" si="10">IF(F22=1,25,IF(F22=2,18,IF(F22=3,15,IF(F22=4,12,IF(F22=5,10,IF(F22=6,8,IF(F22=7,6,IF(F22=8,4,IF(F22=9,2,IF(F22=10,1,0))))))))))</f>
        <v>0</v>
      </c>
      <c r="G23" s="19">
        <f t="shared" si="10"/>
        <v>4</v>
      </c>
      <c r="H23" s="19">
        <f t="shared" si="10"/>
        <v>0</v>
      </c>
      <c r="I23" s="19">
        <f t="shared" si="10"/>
        <v>0</v>
      </c>
      <c r="J23" s="19">
        <f t="shared" si="10"/>
        <v>2</v>
      </c>
      <c r="K23" s="19">
        <f t="shared" si="10"/>
        <v>15</v>
      </c>
      <c r="L23" s="19">
        <f t="shared" si="10"/>
        <v>4</v>
      </c>
      <c r="M23" s="19">
        <f t="shared" si="10"/>
        <v>4</v>
      </c>
      <c r="N23" s="19">
        <f t="shared" si="10"/>
        <v>0</v>
      </c>
      <c r="O23" s="19">
        <f t="shared" si="10"/>
        <v>0</v>
      </c>
      <c r="P23" s="19">
        <f t="shared" si="10"/>
        <v>0</v>
      </c>
      <c r="Q23" s="19">
        <f t="shared" si="10"/>
        <v>4</v>
      </c>
      <c r="R23" s="19">
        <f t="shared" si="10"/>
        <v>1</v>
      </c>
      <c r="S23" s="19">
        <f t="shared" si="10"/>
        <v>0</v>
      </c>
      <c r="T23" s="19">
        <f t="shared" si="10"/>
        <v>0</v>
      </c>
      <c r="U23" s="19">
        <f t="shared" si="10"/>
        <v>0</v>
      </c>
      <c r="V23" s="19">
        <f t="shared" si="10"/>
        <v>0</v>
      </c>
      <c r="W23" s="19">
        <f t="shared" si="10"/>
        <v>0</v>
      </c>
      <c r="X23" s="19">
        <f t="shared" si="10"/>
        <v>0</v>
      </c>
      <c r="Y23" s="19">
        <f t="shared" si="10"/>
        <v>0</v>
      </c>
      <c r="Z23" s="19">
        <f t="shared" si="10"/>
        <v>0</v>
      </c>
      <c r="AA23" s="19">
        <f t="shared" si="10"/>
        <v>0</v>
      </c>
      <c r="AB23" s="19"/>
      <c r="AC23" s="19"/>
      <c r="AD23" s="19"/>
      <c r="AE23" s="19"/>
    </row>
    <row r="24" spans="1:31" x14ac:dyDescent="0.25">
      <c r="A24" s="22" t="s">
        <v>101</v>
      </c>
      <c r="B24" s="22">
        <v>81</v>
      </c>
      <c r="C24" s="22" t="s">
        <v>41</v>
      </c>
      <c r="D24" s="22" t="s">
        <v>42</v>
      </c>
      <c r="E24" s="22" t="s">
        <v>20</v>
      </c>
      <c r="F24" s="22" t="s">
        <v>107</v>
      </c>
      <c r="G24" s="22">
        <v>15</v>
      </c>
      <c r="H24" s="22">
        <v>8</v>
      </c>
      <c r="I24" s="22">
        <v>11</v>
      </c>
      <c r="J24" s="22">
        <v>19</v>
      </c>
      <c r="K24" s="22">
        <v>10</v>
      </c>
      <c r="L24" s="22">
        <v>13</v>
      </c>
      <c r="M24" s="22">
        <v>11</v>
      </c>
      <c r="N24" s="22">
        <v>16</v>
      </c>
      <c r="O24" s="22">
        <v>4</v>
      </c>
      <c r="P24" s="22">
        <v>5</v>
      </c>
      <c r="Q24" s="22" t="s">
        <v>125</v>
      </c>
      <c r="R24" s="22">
        <v>9</v>
      </c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>
        <f>7</f>
        <v>7</v>
      </c>
      <c r="AD24" s="22">
        <f>SUM(F25:AA25)+SUM(AB24,AC24)</f>
        <v>36</v>
      </c>
      <c r="AE24" s="22">
        <f>SUM(F25:AA25)</f>
        <v>29</v>
      </c>
    </row>
    <row r="25" spans="1:31" x14ac:dyDescent="0.25">
      <c r="A25" s="19"/>
      <c r="B25" s="19"/>
      <c r="C25" s="19"/>
      <c r="D25" s="19"/>
      <c r="E25" s="19"/>
      <c r="F25" s="19">
        <f t="shared" ref="F25:AA25" si="11">IF(F24=1,25,IF(F24=2,18,IF(F24=3,15,IF(F24=4,12,IF(F24=5,10,IF(F24=6,8,IF(F24=7,6,IF(F24=8,4,IF(F24=9,2,IF(F24=10,1,0))))))))))</f>
        <v>0</v>
      </c>
      <c r="G25" s="19">
        <f t="shared" si="11"/>
        <v>0</v>
      </c>
      <c r="H25" s="19">
        <f t="shared" si="11"/>
        <v>4</v>
      </c>
      <c r="I25" s="19">
        <f t="shared" si="11"/>
        <v>0</v>
      </c>
      <c r="J25" s="19">
        <f t="shared" si="11"/>
        <v>0</v>
      </c>
      <c r="K25" s="19">
        <f t="shared" si="11"/>
        <v>1</v>
      </c>
      <c r="L25" s="19">
        <f t="shared" si="11"/>
        <v>0</v>
      </c>
      <c r="M25" s="19">
        <f t="shared" si="11"/>
        <v>0</v>
      </c>
      <c r="N25" s="19">
        <f t="shared" si="11"/>
        <v>0</v>
      </c>
      <c r="O25" s="19">
        <f t="shared" si="11"/>
        <v>12</v>
      </c>
      <c r="P25" s="19">
        <f t="shared" si="11"/>
        <v>10</v>
      </c>
      <c r="Q25" s="19">
        <f t="shared" si="11"/>
        <v>0</v>
      </c>
      <c r="R25" s="19">
        <f t="shared" si="11"/>
        <v>2</v>
      </c>
      <c r="S25" s="19">
        <f t="shared" si="11"/>
        <v>0</v>
      </c>
      <c r="T25" s="19">
        <f t="shared" si="11"/>
        <v>0</v>
      </c>
      <c r="U25" s="19">
        <f t="shared" si="11"/>
        <v>0</v>
      </c>
      <c r="V25" s="19">
        <f t="shared" si="11"/>
        <v>0</v>
      </c>
      <c r="W25" s="19">
        <f t="shared" si="11"/>
        <v>0</v>
      </c>
      <c r="X25" s="19">
        <f t="shared" si="11"/>
        <v>0</v>
      </c>
      <c r="Y25" s="19">
        <f t="shared" si="11"/>
        <v>0</v>
      </c>
      <c r="Z25" s="19">
        <f t="shared" si="11"/>
        <v>0</v>
      </c>
      <c r="AA25" s="19">
        <f t="shared" si="11"/>
        <v>0</v>
      </c>
      <c r="AB25" s="19"/>
      <c r="AC25" s="19"/>
      <c r="AD25" s="19"/>
      <c r="AE25" s="19"/>
    </row>
    <row r="26" spans="1:31" x14ac:dyDescent="0.25">
      <c r="A26" s="27" t="s">
        <v>87</v>
      </c>
      <c r="B26" s="27">
        <v>23</v>
      </c>
      <c r="C26" s="27" t="s">
        <v>89</v>
      </c>
      <c r="D26" s="27" t="s">
        <v>53</v>
      </c>
      <c r="E26" s="27" t="s">
        <v>20</v>
      </c>
      <c r="F26" s="27">
        <v>10</v>
      </c>
      <c r="G26" s="27" t="s">
        <v>109</v>
      </c>
      <c r="H26" s="27" t="s">
        <v>106</v>
      </c>
      <c r="I26" s="27">
        <v>12</v>
      </c>
      <c r="J26" s="27">
        <v>14</v>
      </c>
      <c r="K26" s="27">
        <v>14</v>
      </c>
      <c r="L26" s="27">
        <v>16</v>
      </c>
      <c r="M26" s="27">
        <v>7</v>
      </c>
      <c r="N26" s="27">
        <v>11</v>
      </c>
      <c r="O26" s="27">
        <v>8</v>
      </c>
      <c r="P26" s="27">
        <v>11</v>
      </c>
      <c r="Q26" s="27">
        <v>14</v>
      </c>
      <c r="R26" s="27">
        <v>8</v>
      </c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>
        <f>SUM(F27:AA27)+SUM(AB26,AC26)</f>
        <v>15</v>
      </c>
      <c r="AE26" s="27">
        <f>SUM(F27:AA27)</f>
        <v>15</v>
      </c>
    </row>
    <row r="27" spans="1:31" x14ac:dyDescent="0.25">
      <c r="A27" s="19"/>
      <c r="B27" s="19"/>
      <c r="C27" s="19"/>
      <c r="D27" s="19"/>
      <c r="E27" s="19"/>
      <c r="F27" s="19">
        <f t="shared" ref="F27:AA27" si="12">IF(F26=1,25,IF(F26=2,18,IF(F26=3,15,IF(F26=4,12,IF(F26=5,10,IF(F26=6,8,IF(F26=7,6,IF(F26=8,4,IF(F26=9,2,IF(F26=10,1,0))))))))))</f>
        <v>1</v>
      </c>
      <c r="G27" s="19">
        <f t="shared" si="12"/>
        <v>0</v>
      </c>
      <c r="H27" s="19">
        <f t="shared" si="12"/>
        <v>0</v>
      </c>
      <c r="I27" s="19">
        <f t="shared" si="12"/>
        <v>0</v>
      </c>
      <c r="J27" s="19">
        <f t="shared" si="12"/>
        <v>0</v>
      </c>
      <c r="K27" s="19">
        <f t="shared" si="12"/>
        <v>0</v>
      </c>
      <c r="L27" s="19">
        <f t="shared" si="12"/>
        <v>0</v>
      </c>
      <c r="M27" s="19">
        <f t="shared" si="12"/>
        <v>6</v>
      </c>
      <c r="N27" s="19">
        <f t="shared" si="12"/>
        <v>0</v>
      </c>
      <c r="O27" s="19">
        <f t="shared" si="12"/>
        <v>4</v>
      </c>
      <c r="P27" s="19">
        <f t="shared" si="12"/>
        <v>0</v>
      </c>
      <c r="Q27" s="19">
        <f t="shared" si="12"/>
        <v>0</v>
      </c>
      <c r="R27" s="19">
        <f t="shared" si="12"/>
        <v>4</v>
      </c>
      <c r="S27" s="19">
        <f t="shared" si="12"/>
        <v>0</v>
      </c>
      <c r="T27" s="19">
        <f t="shared" si="12"/>
        <v>0</v>
      </c>
      <c r="U27" s="19">
        <f t="shared" si="12"/>
        <v>0</v>
      </c>
      <c r="V27" s="19">
        <f t="shared" si="12"/>
        <v>0</v>
      </c>
      <c r="W27" s="19">
        <f t="shared" si="12"/>
        <v>0</v>
      </c>
      <c r="X27" s="19">
        <f t="shared" si="12"/>
        <v>0</v>
      </c>
      <c r="Y27" s="19">
        <f t="shared" si="12"/>
        <v>0</v>
      </c>
      <c r="Z27" s="19">
        <f t="shared" si="12"/>
        <v>0</v>
      </c>
      <c r="AA27" s="19">
        <f t="shared" si="12"/>
        <v>0</v>
      </c>
      <c r="AB27" s="19"/>
      <c r="AC27" s="19"/>
      <c r="AD27" s="19"/>
      <c r="AE27" s="19"/>
    </row>
    <row r="28" spans="1:31" x14ac:dyDescent="0.25">
      <c r="A28" s="48" t="s">
        <v>97</v>
      </c>
      <c r="B28" s="48">
        <v>27</v>
      </c>
      <c r="C28" s="48" t="s">
        <v>38</v>
      </c>
      <c r="D28" s="48" t="s">
        <v>39</v>
      </c>
      <c r="E28" s="48" t="s">
        <v>40</v>
      </c>
      <c r="F28" s="48">
        <v>15</v>
      </c>
      <c r="G28" s="48">
        <v>12</v>
      </c>
      <c r="H28" s="48">
        <v>7</v>
      </c>
      <c r="I28" s="48">
        <v>17</v>
      </c>
      <c r="J28" s="48">
        <v>15</v>
      </c>
      <c r="K28" s="48">
        <v>17</v>
      </c>
      <c r="L28" s="48">
        <v>15</v>
      </c>
      <c r="M28" s="48">
        <v>15</v>
      </c>
      <c r="N28" s="48" t="s">
        <v>117</v>
      </c>
      <c r="O28" s="48">
        <v>13</v>
      </c>
      <c r="P28" s="48">
        <v>14</v>
      </c>
      <c r="Q28" s="48">
        <v>18</v>
      </c>
      <c r="R28" s="48">
        <v>12</v>
      </c>
      <c r="S28" s="48"/>
      <c r="T28" s="35"/>
      <c r="U28" s="48"/>
      <c r="V28" s="48"/>
      <c r="W28" s="35"/>
      <c r="X28" s="48"/>
      <c r="Y28" s="48"/>
      <c r="Z28" s="48"/>
      <c r="AA28" s="48"/>
      <c r="AB28" s="48"/>
      <c r="AC28" s="48">
        <f>3</f>
        <v>3</v>
      </c>
      <c r="AD28" s="48">
        <f>SUM(F29:AA29)+SUM(AB28,AC28)</f>
        <v>9</v>
      </c>
      <c r="AE28" s="48">
        <f>SUM(F29:AA29)</f>
        <v>6</v>
      </c>
    </row>
    <row r="29" spans="1:31" x14ac:dyDescent="0.25">
      <c r="A29" s="19"/>
      <c r="B29" s="19"/>
      <c r="C29" s="19"/>
      <c r="D29" s="19"/>
      <c r="E29" s="19"/>
      <c r="F29" s="19">
        <f t="shared" ref="F29:AA29" si="13">IF(F28=1,25,IF(F28=2,18,IF(F28=3,15,IF(F28=4,12,IF(F28=5,10,IF(F28=6,8,IF(F28=7,6,IF(F28=8,4,IF(F28=9,2,IF(F28=10,1,0))))))))))</f>
        <v>0</v>
      </c>
      <c r="G29" s="19">
        <f t="shared" si="13"/>
        <v>0</v>
      </c>
      <c r="H29" s="19">
        <f t="shared" si="13"/>
        <v>6</v>
      </c>
      <c r="I29" s="19">
        <f t="shared" si="13"/>
        <v>0</v>
      </c>
      <c r="J29" s="19">
        <f t="shared" si="13"/>
        <v>0</v>
      </c>
      <c r="K29" s="19">
        <f t="shared" si="13"/>
        <v>0</v>
      </c>
      <c r="L29" s="19">
        <f t="shared" si="13"/>
        <v>0</v>
      </c>
      <c r="M29" s="19">
        <f t="shared" si="13"/>
        <v>0</v>
      </c>
      <c r="N29" s="19">
        <f t="shared" si="13"/>
        <v>0</v>
      </c>
      <c r="O29" s="19">
        <f t="shared" si="13"/>
        <v>0</v>
      </c>
      <c r="P29" s="19">
        <f t="shared" si="13"/>
        <v>0</v>
      </c>
      <c r="Q29" s="19">
        <f t="shared" si="13"/>
        <v>0</v>
      </c>
      <c r="R29" s="19">
        <f t="shared" si="13"/>
        <v>0</v>
      </c>
      <c r="S29" s="19">
        <f t="shared" si="13"/>
        <v>0</v>
      </c>
      <c r="T29" s="19">
        <f t="shared" si="13"/>
        <v>0</v>
      </c>
      <c r="U29" s="19">
        <f t="shared" si="13"/>
        <v>0</v>
      </c>
      <c r="V29" s="19">
        <f t="shared" si="13"/>
        <v>0</v>
      </c>
      <c r="W29" s="19">
        <f t="shared" si="13"/>
        <v>0</v>
      </c>
      <c r="X29" s="19">
        <f t="shared" si="13"/>
        <v>0</v>
      </c>
      <c r="Y29" s="19">
        <f t="shared" si="13"/>
        <v>0</v>
      </c>
      <c r="Z29" s="19">
        <f t="shared" si="13"/>
        <v>0</v>
      </c>
      <c r="AA29" s="19">
        <f t="shared" si="13"/>
        <v>0</v>
      </c>
      <c r="AB29" s="19"/>
      <c r="AC29" s="19"/>
      <c r="AD29" s="19"/>
      <c r="AE29" s="19"/>
    </row>
    <row r="30" spans="1:31" x14ac:dyDescent="0.25">
      <c r="A30" s="24" t="s">
        <v>21</v>
      </c>
      <c r="B30" s="24">
        <v>77</v>
      </c>
      <c r="C30" s="24" t="s">
        <v>22</v>
      </c>
      <c r="D30" s="24" t="s">
        <v>104</v>
      </c>
      <c r="E30" s="24" t="s">
        <v>25</v>
      </c>
      <c r="F30" s="24">
        <v>8</v>
      </c>
      <c r="G30" s="24">
        <v>18</v>
      </c>
      <c r="H30" s="24">
        <v>11</v>
      </c>
      <c r="I30" s="24">
        <v>18</v>
      </c>
      <c r="J30" s="24">
        <v>13</v>
      </c>
      <c r="K30" s="24">
        <v>11</v>
      </c>
      <c r="L30" s="24">
        <v>19</v>
      </c>
      <c r="M30" s="24">
        <v>10</v>
      </c>
      <c r="N30" s="24">
        <v>15</v>
      </c>
      <c r="O30" s="24">
        <v>12</v>
      </c>
      <c r="P30" s="24">
        <v>12</v>
      </c>
      <c r="Q30" s="24">
        <v>12</v>
      </c>
      <c r="R30" s="24">
        <v>14</v>
      </c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>
        <f>SUM(F31:AA31)+SUM(AB30,AC30)</f>
        <v>5</v>
      </c>
      <c r="AE30" s="24">
        <f>SUM(F31:AA31)</f>
        <v>5</v>
      </c>
    </row>
    <row r="31" spans="1:31" x14ac:dyDescent="0.25">
      <c r="A31" s="19"/>
      <c r="B31" s="19"/>
      <c r="C31" s="19"/>
      <c r="D31" s="19"/>
      <c r="E31" s="19"/>
      <c r="F31" s="19">
        <f t="shared" ref="F31:AA31" si="14">IF(F30=1,25,IF(F30=2,18,IF(F30=3,15,IF(F30=4,12,IF(F30=5,10,IF(F30=6,8,IF(F30=7,6,IF(F30=8,4,IF(F30=9,2,IF(F30=10,1,0))))))))))</f>
        <v>4</v>
      </c>
      <c r="G31" s="19">
        <f t="shared" si="14"/>
        <v>0</v>
      </c>
      <c r="H31" s="19">
        <f t="shared" si="14"/>
        <v>0</v>
      </c>
      <c r="I31" s="19">
        <f t="shared" si="14"/>
        <v>0</v>
      </c>
      <c r="J31" s="19">
        <f t="shared" si="14"/>
        <v>0</v>
      </c>
      <c r="K31" s="19">
        <f t="shared" si="14"/>
        <v>0</v>
      </c>
      <c r="L31" s="19">
        <f t="shared" si="14"/>
        <v>0</v>
      </c>
      <c r="M31" s="19">
        <f t="shared" si="14"/>
        <v>1</v>
      </c>
      <c r="N31" s="19">
        <f t="shared" si="14"/>
        <v>0</v>
      </c>
      <c r="O31" s="19">
        <f t="shared" si="14"/>
        <v>0</v>
      </c>
      <c r="P31" s="19">
        <f t="shared" si="14"/>
        <v>0</v>
      </c>
      <c r="Q31" s="19">
        <f t="shared" si="14"/>
        <v>0</v>
      </c>
      <c r="R31" s="19">
        <f t="shared" si="14"/>
        <v>0</v>
      </c>
      <c r="S31" s="19">
        <f t="shared" si="14"/>
        <v>0</v>
      </c>
      <c r="T31" s="19">
        <f t="shared" si="14"/>
        <v>0</v>
      </c>
      <c r="U31" s="19">
        <f t="shared" si="14"/>
        <v>0</v>
      </c>
      <c r="V31" s="19">
        <f t="shared" si="14"/>
        <v>0</v>
      </c>
      <c r="W31" s="19">
        <f t="shared" si="14"/>
        <v>0</v>
      </c>
      <c r="X31" s="19">
        <f t="shared" si="14"/>
        <v>0</v>
      </c>
      <c r="Y31" s="19">
        <f t="shared" si="14"/>
        <v>0</v>
      </c>
      <c r="Z31" s="19">
        <f t="shared" si="14"/>
        <v>0</v>
      </c>
      <c r="AA31" s="19">
        <f t="shared" si="14"/>
        <v>0</v>
      </c>
      <c r="AB31" s="19"/>
      <c r="AC31" s="19"/>
      <c r="AD31" s="19"/>
      <c r="AE31" s="19"/>
    </row>
    <row r="32" spans="1:31" x14ac:dyDescent="0.25">
      <c r="A32" s="49" t="s">
        <v>94</v>
      </c>
      <c r="B32" s="49">
        <v>24</v>
      </c>
      <c r="C32" s="49" t="s">
        <v>86</v>
      </c>
      <c r="D32" s="49" t="s">
        <v>104</v>
      </c>
      <c r="E32" s="49" t="s">
        <v>40</v>
      </c>
      <c r="F32" s="49">
        <v>16</v>
      </c>
      <c r="G32" s="49">
        <v>13</v>
      </c>
      <c r="H32" s="49">
        <v>9</v>
      </c>
      <c r="I32" s="49" t="s">
        <v>116</v>
      </c>
      <c r="J32" s="49">
        <v>16</v>
      </c>
      <c r="K32" s="49">
        <v>13</v>
      </c>
      <c r="L32" s="49">
        <v>9</v>
      </c>
      <c r="M32" s="49">
        <v>16</v>
      </c>
      <c r="N32" s="49">
        <v>12</v>
      </c>
      <c r="O32" s="49">
        <v>15</v>
      </c>
      <c r="P32" s="49">
        <v>16</v>
      </c>
      <c r="Q32" s="49">
        <v>13</v>
      </c>
      <c r="R32" s="49" t="s">
        <v>129</v>
      </c>
      <c r="S32" s="49"/>
      <c r="T32" s="31"/>
      <c r="U32" s="49"/>
      <c r="V32" s="49"/>
      <c r="W32" s="31"/>
      <c r="X32" s="49"/>
      <c r="Y32" s="49"/>
      <c r="Z32" s="49"/>
      <c r="AA32" s="49"/>
      <c r="AB32" s="49"/>
      <c r="AC32" s="49"/>
      <c r="AD32" s="49">
        <f>SUM(F33:AA33)+SUM(AB32,AC32)</f>
        <v>4</v>
      </c>
      <c r="AE32" s="49">
        <f>SUM(F33:AA33)</f>
        <v>4</v>
      </c>
    </row>
    <row r="33" spans="1:31" x14ac:dyDescent="0.25">
      <c r="A33" s="19"/>
      <c r="B33" s="19"/>
      <c r="C33" s="19"/>
      <c r="D33" s="19"/>
      <c r="E33" s="19"/>
      <c r="F33" s="19">
        <f t="shared" ref="F33:AA33" si="15">IF(F32=1,25,IF(F32=2,18,IF(F32=3,15,IF(F32=4,12,IF(F32=5,10,IF(F32=6,8,IF(F32=7,6,IF(F32=8,4,IF(F32=9,2,IF(F32=10,1,0))))))))))</f>
        <v>0</v>
      </c>
      <c r="G33" s="19">
        <f t="shared" si="15"/>
        <v>0</v>
      </c>
      <c r="H33" s="19">
        <f t="shared" si="15"/>
        <v>2</v>
      </c>
      <c r="I33" s="19">
        <f t="shared" si="15"/>
        <v>0</v>
      </c>
      <c r="J33" s="19">
        <f t="shared" si="15"/>
        <v>0</v>
      </c>
      <c r="K33" s="19">
        <f t="shared" si="15"/>
        <v>0</v>
      </c>
      <c r="L33" s="19">
        <f t="shared" si="15"/>
        <v>2</v>
      </c>
      <c r="M33" s="19">
        <f t="shared" si="15"/>
        <v>0</v>
      </c>
      <c r="N33" s="19">
        <f t="shared" si="15"/>
        <v>0</v>
      </c>
      <c r="O33" s="19">
        <f t="shared" si="15"/>
        <v>0</v>
      </c>
      <c r="P33" s="19">
        <f t="shared" si="15"/>
        <v>0</v>
      </c>
      <c r="Q33" s="19">
        <f t="shared" si="15"/>
        <v>0</v>
      </c>
      <c r="R33" s="19">
        <f t="shared" si="15"/>
        <v>0</v>
      </c>
      <c r="S33" s="19">
        <f t="shared" si="15"/>
        <v>0</v>
      </c>
      <c r="T33" s="19">
        <f t="shared" si="15"/>
        <v>0</v>
      </c>
      <c r="U33" s="19">
        <f t="shared" si="15"/>
        <v>0</v>
      </c>
      <c r="V33" s="19">
        <f t="shared" si="15"/>
        <v>0</v>
      </c>
      <c r="W33" s="19">
        <f t="shared" si="15"/>
        <v>0</v>
      </c>
      <c r="X33" s="19">
        <f t="shared" si="15"/>
        <v>0</v>
      </c>
      <c r="Y33" s="19">
        <f t="shared" si="15"/>
        <v>0</v>
      </c>
      <c r="Z33" s="19">
        <f t="shared" si="15"/>
        <v>0</v>
      </c>
      <c r="AA33" s="19">
        <f t="shared" si="15"/>
        <v>0</v>
      </c>
      <c r="AB33" s="19"/>
      <c r="AC33" s="19"/>
      <c r="AD33" s="19"/>
      <c r="AE33" s="19"/>
    </row>
    <row r="34" spans="1:31" x14ac:dyDescent="0.25">
      <c r="A34" s="42" t="s">
        <v>50</v>
      </c>
      <c r="B34" s="42">
        <v>22</v>
      </c>
      <c r="C34" s="42" t="s">
        <v>49</v>
      </c>
      <c r="D34" s="42" t="s">
        <v>76</v>
      </c>
      <c r="E34" s="42" t="s">
        <v>108</v>
      </c>
      <c r="F34" s="42">
        <v>11</v>
      </c>
      <c r="G34" s="42">
        <v>11</v>
      </c>
      <c r="H34" s="42">
        <v>10</v>
      </c>
      <c r="I34" s="42">
        <v>10</v>
      </c>
      <c r="J34" s="42">
        <v>11</v>
      </c>
      <c r="K34" s="42">
        <v>15</v>
      </c>
      <c r="L34" s="42">
        <v>12</v>
      </c>
      <c r="M34" s="42">
        <v>14</v>
      </c>
      <c r="N34" s="42">
        <v>19</v>
      </c>
      <c r="O34" s="42">
        <v>16</v>
      </c>
      <c r="P34" s="42">
        <v>15</v>
      </c>
      <c r="Q34" s="42">
        <v>10</v>
      </c>
      <c r="R34" s="32">
        <v>15</v>
      </c>
      <c r="S34" s="32"/>
      <c r="T34" s="32"/>
      <c r="U34" s="42"/>
      <c r="V34" s="42"/>
      <c r="W34" s="32"/>
      <c r="X34" s="32"/>
      <c r="Y34" s="42"/>
      <c r="Z34" s="42"/>
      <c r="AA34" s="42"/>
      <c r="AB34" s="42"/>
      <c r="AC34" s="42"/>
      <c r="AD34" s="42">
        <f>SUM(F35:AA35)+SUM(AB34,AC34)</f>
        <v>3</v>
      </c>
      <c r="AE34" s="42">
        <f>SUM(F35:AA35)</f>
        <v>3</v>
      </c>
    </row>
    <row r="35" spans="1:31" x14ac:dyDescent="0.25">
      <c r="A35" s="19"/>
      <c r="B35" s="19"/>
      <c r="C35" s="19"/>
      <c r="D35" s="19"/>
      <c r="E35" s="19"/>
      <c r="F35" s="19">
        <f t="shared" ref="F35:AA35" si="16">IF(F34=1,25,IF(F34=2,18,IF(F34=3,15,IF(F34=4,12,IF(F34=5,10,IF(F34=6,8,IF(F34=7,6,IF(F34=8,4,IF(F34=9,2,IF(F34=10,1,0))))))))))</f>
        <v>0</v>
      </c>
      <c r="G35" s="19">
        <f t="shared" si="16"/>
        <v>0</v>
      </c>
      <c r="H35" s="19">
        <f t="shared" si="16"/>
        <v>1</v>
      </c>
      <c r="I35" s="19">
        <f t="shared" si="16"/>
        <v>1</v>
      </c>
      <c r="J35" s="19">
        <f t="shared" si="16"/>
        <v>0</v>
      </c>
      <c r="K35" s="19">
        <f t="shared" si="16"/>
        <v>0</v>
      </c>
      <c r="L35" s="19">
        <f t="shared" si="16"/>
        <v>0</v>
      </c>
      <c r="M35" s="19">
        <f t="shared" si="16"/>
        <v>0</v>
      </c>
      <c r="N35" s="19">
        <f t="shared" si="16"/>
        <v>0</v>
      </c>
      <c r="O35" s="19">
        <f t="shared" si="16"/>
        <v>0</v>
      </c>
      <c r="P35" s="19">
        <f t="shared" si="16"/>
        <v>0</v>
      </c>
      <c r="Q35" s="19">
        <f t="shared" si="16"/>
        <v>1</v>
      </c>
      <c r="R35" s="19">
        <f t="shared" si="16"/>
        <v>0</v>
      </c>
      <c r="S35" s="19">
        <f t="shared" si="16"/>
        <v>0</v>
      </c>
      <c r="T35" s="19">
        <f t="shared" si="16"/>
        <v>0</v>
      </c>
      <c r="U35" s="19">
        <f t="shared" si="16"/>
        <v>0</v>
      </c>
      <c r="V35" s="19">
        <f t="shared" si="16"/>
        <v>0</v>
      </c>
      <c r="W35" s="19">
        <f t="shared" si="16"/>
        <v>0</v>
      </c>
      <c r="X35" s="19">
        <f t="shared" si="16"/>
        <v>0</v>
      </c>
      <c r="Y35" s="19">
        <f t="shared" si="16"/>
        <v>0</v>
      </c>
      <c r="Z35" s="19">
        <f t="shared" si="16"/>
        <v>0</v>
      </c>
      <c r="AA35" s="19">
        <f t="shared" si="16"/>
        <v>0</v>
      </c>
      <c r="AB35" s="19"/>
      <c r="AC35" s="19"/>
      <c r="AD35" s="19"/>
      <c r="AE35" s="19"/>
    </row>
    <row r="36" spans="1:31" x14ac:dyDescent="0.25">
      <c r="A36" s="25" t="s">
        <v>95</v>
      </c>
      <c r="B36" s="25">
        <v>20</v>
      </c>
      <c r="C36" s="25" t="s">
        <v>96</v>
      </c>
      <c r="D36" s="25" t="s">
        <v>39</v>
      </c>
      <c r="E36" s="25" t="s">
        <v>40</v>
      </c>
      <c r="F36" s="25">
        <v>13</v>
      </c>
      <c r="G36" s="25">
        <v>10</v>
      </c>
      <c r="H36" s="25" t="s">
        <v>106</v>
      </c>
      <c r="I36" s="25">
        <v>13</v>
      </c>
      <c r="J36" s="25">
        <v>10</v>
      </c>
      <c r="K36" s="25">
        <v>19</v>
      </c>
      <c r="L36" s="25">
        <v>18</v>
      </c>
      <c r="M36" s="25">
        <v>17</v>
      </c>
      <c r="N36" s="25">
        <v>18</v>
      </c>
      <c r="O36" s="25" t="s">
        <v>119</v>
      </c>
      <c r="P36" s="25">
        <v>17</v>
      </c>
      <c r="Q36" s="25">
        <v>15</v>
      </c>
      <c r="R36" s="25">
        <v>16</v>
      </c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>
        <f>SUM(F37:AA37)+SUM(AB36,AC36)</f>
        <v>2</v>
      </c>
      <c r="AE36" s="25">
        <f>SUM(F37:AA37)</f>
        <v>2</v>
      </c>
    </row>
    <row r="37" spans="1:31" x14ac:dyDescent="0.25">
      <c r="A37" s="19"/>
      <c r="B37" s="19"/>
      <c r="C37" s="19"/>
      <c r="D37" s="19"/>
      <c r="E37" s="19"/>
      <c r="F37" s="19">
        <f t="shared" ref="F37:AA37" si="17">IF(F36=1,25,IF(F36=2,18,IF(F36=3,15,IF(F36=4,12,IF(F36=5,10,IF(F36=6,8,IF(F36=7,6,IF(F36=8,4,IF(F36=9,2,IF(F36=10,1,0))))))))))</f>
        <v>0</v>
      </c>
      <c r="G37" s="19">
        <f t="shared" si="17"/>
        <v>1</v>
      </c>
      <c r="H37" s="19">
        <f t="shared" si="17"/>
        <v>0</v>
      </c>
      <c r="I37" s="19">
        <f t="shared" si="17"/>
        <v>0</v>
      </c>
      <c r="J37" s="19">
        <f t="shared" si="17"/>
        <v>1</v>
      </c>
      <c r="K37" s="19">
        <f t="shared" si="17"/>
        <v>0</v>
      </c>
      <c r="L37" s="19">
        <f t="shared" si="17"/>
        <v>0</v>
      </c>
      <c r="M37" s="19">
        <f t="shared" si="17"/>
        <v>0</v>
      </c>
      <c r="N37" s="19">
        <f t="shared" si="17"/>
        <v>0</v>
      </c>
      <c r="O37" s="19">
        <f t="shared" si="17"/>
        <v>0</v>
      </c>
      <c r="P37" s="19">
        <f t="shared" si="17"/>
        <v>0</v>
      </c>
      <c r="Q37" s="19">
        <f t="shared" si="17"/>
        <v>0</v>
      </c>
      <c r="R37" s="19">
        <f t="shared" si="17"/>
        <v>0</v>
      </c>
      <c r="S37" s="19">
        <f t="shared" si="17"/>
        <v>0</v>
      </c>
      <c r="T37" s="19">
        <f t="shared" si="17"/>
        <v>0</v>
      </c>
      <c r="U37" s="19">
        <f t="shared" si="17"/>
        <v>0</v>
      </c>
      <c r="V37" s="19">
        <f t="shared" si="17"/>
        <v>0</v>
      </c>
      <c r="W37" s="19">
        <f t="shared" si="17"/>
        <v>0</v>
      </c>
      <c r="X37" s="19">
        <f t="shared" si="17"/>
        <v>0</v>
      </c>
      <c r="Y37" s="19">
        <f t="shared" si="17"/>
        <v>0</v>
      </c>
      <c r="Z37" s="19">
        <f t="shared" si="17"/>
        <v>0</v>
      </c>
      <c r="AA37" s="19">
        <f t="shared" si="17"/>
        <v>0</v>
      </c>
      <c r="AB37" s="19"/>
      <c r="AC37" s="19"/>
      <c r="AD37" s="19"/>
      <c r="AE37" s="19"/>
    </row>
    <row r="38" spans="1:31" x14ac:dyDescent="0.25">
      <c r="A38" s="50" t="s">
        <v>102</v>
      </c>
      <c r="B38" s="50">
        <v>2</v>
      </c>
      <c r="C38" s="50" t="s">
        <v>103</v>
      </c>
      <c r="D38" s="50" t="s">
        <v>53</v>
      </c>
      <c r="E38" s="50" t="s">
        <v>20</v>
      </c>
      <c r="F38" s="50">
        <v>12</v>
      </c>
      <c r="G38" s="50">
        <v>16</v>
      </c>
      <c r="H38" s="50" t="s">
        <v>106</v>
      </c>
      <c r="I38" s="50">
        <v>16</v>
      </c>
      <c r="J38" s="50">
        <v>20</v>
      </c>
      <c r="K38" s="50">
        <v>18</v>
      </c>
      <c r="L38" s="50">
        <v>20</v>
      </c>
      <c r="M38" s="50" t="s">
        <v>114</v>
      </c>
      <c r="N38" s="50">
        <v>13</v>
      </c>
      <c r="O38" s="50">
        <v>11</v>
      </c>
      <c r="P38" s="50">
        <v>18</v>
      </c>
      <c r="Q38" s="50">
        <v>17</v>
      </c>
      <c r="R38" s="50" t="s">
        <v>129</v>
      </c>
      <c r="S38" s="50"/>
      <c r="T38" s="38"/>
      <c r="U38" s="50"/>
      <c r="V38" s="50"/>
      <c r="W38" s="38"/>
      <c r="X38" s="50"/>
      <c r="Y38" s="50"/>
      <c r="Z38" s="50"/>
      <c r="AA38" s="50"/>
      <c r="AB38" s="50"/>
      <c r="AC38" s="50"/>
      <c r="AD38" s="50">
        <f>SUM(F39:AA39)+SUM(AB38,AC38)</f>
        <v>0</v>
      </c>
      <c r="AE38" s="50">
        <f>SUM(F39:AA39)</f>
        <v>0</v>
      </c>
    </row>
    <row r="39" spans="1:31" x14ac:dyDescent="0.25">
      <c r="A39" s="19"/>
      <c r="B39" s="19"/>
      <c r="C39" s="19"/>
      <c r="D39" s="19"/>
      <c r="E39" s="19"/>
      <c r="F39" s="19">
        <f t="shared" ref="F39:AA39" si="18">IF(F38=1,25,IF(F38=2,18,IF(F38=3,15,IF(F38=4,12,IF(F38=5,10,IF(F38=6,8,IF(F38=7,6,IF(F38=8,4,IF(F38=9,2,IF(F38=10,1,0))))))))))</f>
        <v>0</v>
      </c>
      <c r="G39" s="19">
        <f t="shared" si="18"/>
        <v>0</v>
      </c>
      <c r="H39" s="19">
        <f t="shared" si="18"/>
        <v>0</v>
      </c>
      <c r="I39" s="19">
        <f t="shared" si="18"/>
        <v>0</v>
      </c>
      <c r="J39" s="19">
        <f t="shared" si="18"/>
        <v>0</v>
      </c>
      <c r="K39" s="19">
        <f t="shared" si="18"/>
        <v>0</v>
      </c>
      <c r="L39" s="19">
        <f t="shared" si="18"/>
        <v>0</v>
      </c>
      <c r="M39" s="19">
        <f t="shared" si="18"/>
        <v>0</v>
      </c>
      <c r="N39" s="19">
        <f t="shared" si="18"/>
        <v>0</v>
      </c>
      <c r="O39" s="19">
        <f t="shared" si="18"/>
        <v>0</v>
      </c>
      <c r="P39" s="19">
        <f t="shared" si="18"/>
        <v>0</v>
      </c>
      <c r="Q39" s="19">
        <f t="shared" si="18"/>
        <v>0</v>
      </c>
      <c r="R39" s="19">
        <f t="shared" si="18"/>
        <v>0</v>
      </c>
      <c r="S39" s="19">
        <f t="shared" si="18"/>
        <v>0</v>
      </c>
      <c r="T39" s="19">
        <f t="shared" si="18"/>
        <v>0</v>
      </c>
      <c r="U39" s="19">
        <f t="shared" si="18"/>
        <v>0</v>
      </c>
      <c r="V39" s="19">
        <f t="shared" si="18"/>
        <v>0</v>
      </c>
      <c r="W39" s="19">
        <f t="shared" si="18"/>
        <v>0</v>
      </c>
      <c r="X39" s="19">
        <f t="shared" si="18"/>
        <v>0</v>
      </c>
      <c r="Y39" s="19">
        <f t="shared" si="18"/>
        <v>0</v>
      </c>
      <c r="Z39" s="19">
        <f t="shared" si="18"/>
        <v>0</v>
      </c>
      <c r="AA39" s="19">
        <f t="shared" si="18"/>
        <v>0</v>
      </c>
      <c r="AB39" s="19"/>
      <c r="AC39" s="19"/>
      <c r="AD39" s="19"/>
      <c r="AE39" s="19"/>
    </row>
    <row r="40" spans="1:31" x14ac:dyDescent="0.25">
      <c r="A40" s="18" t="s">
        <v>98</v>
      </c>
      <c r="B40" s="18">
        <v>21</v>
      </c>
      <c r="C40" s="18" t="s">
        <v>29</v>
      </c>
      <c r="D40" s="18" t="s">
        <v>76</v>
      </c>
      <c r="E40" s="18" t="s">
        <v>108</v>
      </c>
      <c r="F40" s="18">
        <v>14</v>
      </c>
      <c r="G40" s="18">
        <v>14</v>
      </c>
      <c r="H40" s="18" t="s">
        <v>106</v>
      </c>
      <c r="I40" s="18" t="s">
        <v>112</v>
      </c>
      <c r="J40" s="18">
        <v>18</v>
      </c>
      <c r="K40" s="18">
        <v>12</v>
      </c>
      <c r="L40" s="18">
        <v>14</v>
      </c>
      <c r="M40" s="18">
        <v>18</v>
      </c>
      <c r="N40" s="18">
        <v>17</v>
      </c>
      <c r="O40" s="18">
        <v>17</v>
      </c>
      <c r="P40" s="52"/>
      <c r="Q40" s="52"/>
      <c r="R40" s="52"/>
      <c r="S40" s="53"/>
      <c r="T40" s="52"/>
      <c r="U40" s="52"/>
      <c r="V40" s="52"/>
      <c r="W40" s="53"/>
      <c r="X40" s="52"/>
      <c r="Y40" s="52"/>
      <c r="Z40" s="52"/>
      <c r="AA40" s="52"/>
      <c r="AB40" s="18"/>
      <c r="AC40" s="18"/>
      <c r="AD40" s="18">
        <f>SUM(F41:AA41)+SUM(AB40,AC40)</f>
        <v>0</v>
      </c>
      <c r="AE40" s="18">
        <f>SUM(F41:AA41)</f>
        <v>0</v>
      </c>
    </row>
    <row r="41" spans="1:31" x14ac:dyDescent="0.25">
      <c r="A41" s="19"/>
      <c r="B41" s="19"/>
      <c r="C41" s="19"/>
      <c r="D41" s="19"/>
      <c r="E41" s="19"/>
      <c r="F41" s="19">
        <f t="shared" ref="F41:AA41" si="19">IF(F40=1,25,IF(F40=2,18,IF(F40=3,15,IF(F40=4,12,IF(F40=5,10,IF(F40=6,8,IF(F40=7,6,IF(F40=8,4,IF(F40=9,2,IF(F40=10,1,0))))))))))</f>
        <v>0</v>
      </c>
      <c r="G41" s="19">
        <f t="shared" si="19"/>
        <v>0</v>
      </c>
      <c r="H41" s="19">
        <f t="shared" si="19"/>
        <v>0</v>
      </c>
      <c r="I41" s="19">
        <f t="shared" si="19"/>
        <v>0</v>
      </c>
      <c r="J41" s="19">
        <f t="shared" si="19"/>
        <v>0</v>
      </c>
      <c r="K41" s="19">
        <f t="shared" si="19"/>
        <v>0</v>
      </c>
      <c r="L41" s="19">
        <f t="shared" si="19"/>
        <v>0</v>
      </c>
      <c r="M41" s="19">
        <f t="shared" si="19"/>
        <v>0</v>
      </c>
      <c r="N41" s="19">
        <f t="shared" si="19"/>
        <v>0</v>
      </c>
      <c r="O41" s="19">
        <f t="shared" si="19"/>
        <v>0</v>
      </c>
      <c r="P41" s="19">
        <f t="shared" si="19"/>
        <v>0</v>
      </c>
      <c r="Q41" s="19">
        <f t="shared" si="19"/>
        <v>0</v>
      </c>
      <c r="R41" s="19">
        <f t="shared" si="19"/>
        <v>0</v>
      </c>
      <c r="S41" s="19">
        <f t="shared" si="19"/>
        <v>0</v>
      </c>
      <c r="T41" s="19">
        <f t="shared" si="19"/>
        <v>0</v>
      </c>
      <c r="U41" s="19">
        <f t="shared" si="19"/>
        <v>0</v>
      </c>
      <c r="V41" s="19">
        <f t="shared" si="19"/>
        <v>0</v>
      </c>
      <c r="W41" s="19">
        <f t="shared" si="19"/>
        <v>0</v>
      </c>
      <c r="X41" s="19">
        <f t="shared" si="19"/>
        <v>0</v>
      </c>
      <c r="Y41" s="19">
        <f t="shared" si="19"/>
        <v>0</v>
      </c>
      <c r="Z41" s="19">
        <f t="shared" si="19"/>
        <v>0</v>
      </c>
      <c r="AA41" s="19">
        <f t="shared" si="19"/>
        <v>0</v>
      </c>
      <c r="AB41" s="19"/>
      <c r="AC41" s="19"/>
      <c r="AD41" s="19"/>
      <c r="AE41" s="19"/>
    </row>
    <row r="42" spans="1:31" x14ac:dyDescent="0.25">
      <c r="A42" s="18" t="s">
        <v>122</v>
      </c>
      <c r="B42" s="18">
        <v>3</v>
      </c>
      <c r="C42" s="18" t="s">
        <v>121</v>
      </c>
      <c r="D42" s="18" t="s">
        <v>76</v>
      </c>
      <c r="E42" s="18" t="s">
        <v>108</v>
      </c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18">
        <v>13</v>
      </c>
      <c r="Q42" s="18">
        <v>16</v>
      </c>
      <c r="R42" s="52"/>
      <c r="S42" s="52"/>
      <c r="T42" s="18"/>
      <c r="U42" s="18"/>
      <c r="V42" s="18"/>
      <c r="W42" s="28"/>
      <c r="X42" s="18"/>
      <c r="Y42" s="18"/>
      <c r="Z42" s="18"/>
      <c r="AA42" s="18"/>
      <c r="AB42" s="18"/>
      <c r="AC42" s="18"/>
      <c r="AD42" s="18">
        <f>SUM(F43:AA43)+SUM(AB42,AC42)</f>
        <v>0</v>
      </c>
      <c r="AE42" s="18">
        <f>SUM(F43:AA43)</f>
        <v>0</v>
      </c>
    </row>
    <row r="43" spans="1:31" x14ac:dyDescent="0.25">
      <c r="A43" s="19"/>
      <c r="B43" s="19"/>
      <c r="C43" s="19"/>
      <c r="D43" s="19"/>
      <c r="E43" s="19"/>
      <c r="F43" s="19">
        <f t="shared" ref="F43:AA43" si="20">IF(F42=1,25,IF(F42=2,18,IF(F42=3,15,IF(F42=4,12,IF(F42=5,10,IF(F42=6,8,IF(F42=7,6,IF(F42=8,4,IF(F42=9,2,IF(F42=10,1,0))))))))))</f>
        <v>0</v>
      </c>
      <c r="G43" s="19">
        <f t="shared" si="20"/>
        <v>0</v>
      </c>
      <c r="H43" s="19">
        <f t="shared" si="20"/>
        <v>0</v>
      </c>
      <c r="I43" s="19">
        <f t="shared" si="20"/>
        <v>0</v>
      </c>
      <c r="J43" s="19">
        <f t="shared" si="20"/>
        <v>0</v>
      </c>
      <c r="K43" s="19">
        <f t="shared" si="20"/>
        <v>0</v>
      </c>
      <c r="L43" s="19">
        <f t="shared" si="20"/>
        <v>0</v>
      </c>
      <c r="M43" s="19">
        <f t="shared" si="20"/>
        <v>0</v>
      </c>
      <c r="N43" s="19">
        <f t="shared" si="20"/>
        <v>0</v>
      </c>
      <c r="O43" s="19">
        <f t="shared" si="20"/>
        <v>0</v>
      </c>
      <c r="P43" s="19">
        <f t="shared" si="20"/>
        <v>0</v>
      </c>
      <c r="Q43" s="19">
        <f t="shared" si="20"/>
        <v>0</v>
      </c>
      <c r="R43" s="19">
        <f t="shared" si="20"/>
        <v>0</v>
      </c>
      <c r="S43" s="19">
        <f t="shared" si="20"/>
        <v>0</v>
      </c>
      <c r="T43" s="19">
        <f t="shared" si="20"/>
        <v>0</v>
      </c>
      <c r="U43" s="19">
        <f t="shared" si="20"/>
        <v>0</v>
      </c>
      <c r="V43" s="19">
        <f t="shared" si="20"/>
        <v>0</v>
      </c>
      <c r="W43" s="19">
        <f t="shared" si="20"/>
        <v>0</v>
      </c>
      <c r="X43" s="19">
        <f t="shared" si="20"/>
        <v>0</v>
      </c>
      <c r="Y43" s="19">
        <f t="shared" si="20"/>
        <v>0</v>
      </c>
      <c r="Z43" s="19">
        <f t="shared" si="20"/>
        <v>0</v>
      </c>
      <c r="AA43" s="19">
        <f t="shared" si="20"/>
        <v>0</v>
      </c>
      <c r="AB43" s="19"/>
      <c r="AC43" s="19"/>
      <c r="AD43" s="19"/>
      <c r="AE43" s="19"/>
    </row>
    <row r="44" spans="1:31" x14ac:dyDescent="0.25">
      <c r="A44" s="18" t="s">
        <v>127</v>
      </c>
      <c r="B44" s="18">
        <v>40</v>
      </c>
      <c r="C44" s="18" t="s">
        <v>128</v>
      </c>
      <c r="D44" s="18" t="s">
        <v>76</v>
      </c>
      <c r="E44" s="18" t="s">
        <v>108</v>
      </c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18">
        <v>13</v>
      </c>
      <c r="S44" s="18"/>
      <c r="T44" s="52"/>
      <c r="U44" s="52"/>
      <c r="V44" s="52"/>
      <c r="W44" s="52"/>
      <c r="X44" s="52"/>
      <c r="Y44" s="52"/>
      <c r="Z44" s="52"/>
      <c r="AA44" s="52"/>
      <c r="AB44" s="18"/>
      <c r="AC44" s="18"/>
      <c r="AD44" s="18">
        <f>SUM(F45:AA45)+SUM(AB44,AC44)</f>
        <v>0</v>
      </c>
      <c r="AE44" s="18">
        <f>SUM(F45:AA45)</f>
        <v>0</v>
      </c>
    </row>
    <row r="45" spans="1:31" x14ac:dyDescent="0.25">
      <c r="A45" s="19"/>
      <c r="B45" s="19"/>
      <c r="C45" s="19"/>
      <c r="D45" s="19"/>
      <c r="E45" s="19"/>
      <c r="F45" s="19">
        <f t="shared" ref="F45:AA45" si="21">IF(F44=1,25,IF(F44=2,18,IF(F44=3,15,IF(F44=4,12,IF(F44=5,10,IF(F44=6,8,IF(F44=7,6,IF(F44=8,4,IF(F44=9,2,IF(F44=10,1,0))))))))))</f>
        <v>0</v>
      </c>
      <c r="G45" s="19">
        <f t="shared" si="21"/>
        <v>0</v>
      </c>
      <c r="H45" s="19">
        <f t="shared" si="21"/>
        <v>0</v>
      </c>
      <c r="I45" s="19">
        <f t="shared" si="21"/>
        <v>0</v>
      </c>
      <c r="J45" s="19">
        <f t="shared" si="21"/>
        <v>0</v>
      </c>
      <c r="K45" s="19">
        <f t="shared" si="21"/>
        <v>0</v>
      </c>
      <c r="L45" s="19">
        <f t="shared" si="21"/>
        <v>0</v>
      </c>
      <c r="M45" s="19">
        <f t="shared" si="21"/>
        <v>0</v>
      </c>
      <c r="N45" s="19">
        <f t="shared" si="21"/>
        <v>0</v>
      </c>
      <c r="O45" s="19">
        <f t="shared" si="21"/>
        <v>0</v>
      </c>
      <c r="P45" s="19">
        <f t="shared" si="21"/>
        <v>0</v>
      </c>
      <c r="Q45" s="19">
        <f t="shared" si="21"/>
        <v>0</v>
      </c>
      <c r="R45" s="19">
        <f t="shared" si="21"/>
        <v>0</v>
      </c>
      <c r="S45" s="19">
        <f t="shared" si="21"/>
        <v>0</v>
      </c>
      <c r="T45" s="19">
        <f t="shared" si="21"/>
        <v>0</v>
      </c>
      <c r="U45" s="19">
        <f t="shared" si="21"/>
        <v>0</v>
      </c>
      <c r="V45" s="19">
        <f t="shared" si="21"/>
        <v>0</v>
      </c>
      <c r="W45" s="19">
        <f t="shared" si="21"/>
        <v>0</v>
      </c>
      <c r="X45" s="19">
        <f t="shared" si="21"/>
        <v>0</v>
      </c>
      <c r="Y45" s="19">
        <f t="shared" si="21"/>
        <v>0</v>
      </c>
      <c r="Z45" s="19">
        <f t="shared" si="21"/>
        <v>0</v>
      </c>
      <c r="AA45" s="19">
        <f t="shared" si="21"/>
        <v>0</v>
      </c>
      <c r="AB45" s="19"/>
      <c r="AC45" s="19"/>
      <c r="AD45" s="19"/>
      <c r="AE45" s="19"/>
    </row>
  </sheetData>
  <autoFilter ref="A1:AE45">
    <sortState ref="A2:AE44">
      <sortCondition descending="1" ref="AD1:AD45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"/>
  <sheetViews>
    <sheetView workbookViewId="0"/>
  </sheetViews>
  <sheetFormatPr defaultColWidth="9" defaultRowHeight="18.75" x14ac:dyDescent="0.25"/>
  <cols>
    <col min="1" max="1" width="23" style="1" bestFit="1" customWidth="1"/>
    <col min="2" max="2" width="12.5" style="1" bestFit="1" customWidth="1"/>
    <col min="3" max="3" width="18.875" style="1" bestFit="1" customWidth="1"/>
    <col min="4" max="4" width="27.125" style="1" bestFit="1" customWidth="1"/>
    <col min="5" max="5" width="14.625" style="1" bestFit="1" customWidth="1"/>
    <col min="6" max="6" width="20.25" style="1" bestFit="1" customWidth="1"/>
    <col min="7" max="7" width="19.5" style="1" bestFit="1" customWidth="1"/>
    <col min="8" max="9" width="20.25" style="1" bestFit="1" customWidth="1"/>
    <col min="10" max="10" width="10" style="1" bestFit="1" customWidth="1"/>
    <col min="11" max="11" width="20.25" style="1" bestFit="1" customWidth="1"/>
    <col min="12" max="12" width="10" style="1" bestFit="1" customWidth="1"/>
    <col min="13" max="14" width="20.25" style="1" bestFit="1" customWidth="1"/>
    <col min="15" max="15" width="20.875" style="1" bestFit="1" customWidth="1"/>
    <col min="16" max="18" width="20.25" style="1" bestFit="1" customWidth="1"/>
    <col min="19" max="19" width="10" style="1" bestFit="1" customWidth="1"/>
    <col min="20" max="20" width="15.25" style="1" bestFit="1" customWidth="1"/>
    <col min="21" max="22" width="10" style="29" bestFit="1" customWidth="1"/>
    <col min="23" max="23" width="7.5" style="29" bestFit="1" customWidth="1"/>
    <col min="24" max="24" width="11.25" style="1" bestFit="1" customWidth="1"/>
    <col min="25" max="25" width="11.25" style="29" bestFit="1" customWidth="1"/>
    <col min="26" max="26" width="15.25" style="29" bestFit="1" customWidth="1"/>
    <col min="27" max="27" width="15.25" style="1" bestFit="1" customWidth="1"/>
    <col min="28" max="28" width="19.5" style="1" bestFit="1" customWidth="1"/>
    <col min="29" max="16384" width="9" style="1"/>
  </cols>
  <sheetData>
    <row r="1" spans="1:28" x14ac:dyDescent="0.25">
      <c r="A1" s="39" t="s">
        <v>0</v>
      </c>
      <c r="B1" s="39" t="s">
        <v>37</v>
      </c>
      <c r="C1" s="39" t="s">
        <v>8</v>
      </c>
      <c r="D1" s="39" t="s">
        <v>80</v>
      </c>
      <c r="E1" s="39" t="s">
        <v>2</v>
      </c>
      <c r="F1" s="17" t="s">
        <v>3</v>
      </c>
      <c r="G1" s="17" t="s">
        <v>16</v>
      </c>
      <c r="H1" s="17" t="s">
        <v>90</v>
      </c>
      <c r="I1" s="17" t="s">
        <v>6</v>
      </c>
      <c r="J1" s="17" t="s">
        <v>91</v>
      </c>
      <c r="K1" s="17" t="s">
        <v>5</v>
      </c>
      <c r="L1" s="17" t="s">
        <v>4</v>
      </c>
      <c r="M1" s="17" t="s">
        <v>92</v>
      </c>
      <c r="N1" s="17" t="s">
        <v>9</v>
      </c>
      <c r="O1" s="17" t="s">
        <v>57</v>
      </c>
      <c r="P1" s="17" t="s">
        <v>10</v>
      </c>
      <c r="Q1" s="17" t="s">
        <v>11</v>
      </c>
      <c r="R1" s="17" t="s">
        <v>78</v>
      </c>
      <c r="S1" s="17" t="s">
        <v>12</v>
      </c>
      <c r="T1" s="17" t="s">
        <v>93</v>
      </c>
      <c r="U1" s="17" t="s">
        <v>81</v>
      </c>
      <c r="V1" s="17" t="s">
        <v>100</v>
      </c>
      <c r="W1" s="17" t="s">
        <v>79</v>
      </c>
      <c r="X1" s="17" t="s">
        <v>13</v>
      </c>
      <c r="Y1" s="17" t="s">
        <v>14</v>
      </c>
      <c r="Z1" s="17" t="s">
        <v>99</v>
      </c>
      <c r="AA1" s="17" t="s">
        <v>15</v>
      </c>
      <c r="AB1" s="23" t="s">
        <v>17</v>
      </c>
    </row>
    <row r="2" spans="1:28" x14ac:dyDescent="0.25">
      <c r="A2" s="18" t="s">
        <v>28</v>
      </c>
      <c r="B2" s="18">
        <v>1</v>
      </c>
      <c r="C2" s="18" t="s">
        <v>29</v>
      </c>
      <c r="D2" s="18" t="s">
        <v>77</v>
      </c>
      <c r="E2" s="18" t="s">
        <v>108</v>
      </c>
      <c r="F2" s="18">
        <v>1</v>
      </c>
      <c r="G2" s="18">
        <v>2</v>
      </c>
      <c r="H2" s="18">
        <v>1</v>
      </c>
      <c r="I2" s="18">
        <v>2</v>
      </c>
      <c r="J2" s="18">
        <v>1</v>
      </c>
      <c r="K2" s="18">
        <v>1</v>
      </c>
      <c r="L2" s="18">
        <v>1</v>
      </c>
      <c r="M2" s="18">
        <v>1</v>
      </c>
      <c r="N2" s="28">
        <v>1</v>
      </c>
      <c r="O2" s="18">
        <v>1</v>
      </c>
      <c r="P2" s="18">
        <v>1</v>
      </c>
      <c r="Q2" s="18">
        <v>1</v>
      </c>
      <c r="R2" s="28">
        <v>1</v>
      </c>
      <c r="S2" s="18"/>
      <c r="T2" s="18"/>
      <c r="U2" s="18"/>
      <c r="V2" s="18"/>
      <c r="W2" s="18"/>
      <c r="X2" s="18"/>
      <c r="Y2" s="18"/>
      <c r="Z2" s="18"/>
      <c r="AA2" s="18"/>
      <c r="AB2" s="18">
        <f>SUM(F3:AA3)</f>
        <v>126</v>
      </c>
    </row>
    <row r="3" spans="1:28" x14ac:dyDescent="0.25">
      <c r="A3" s="19"/>
      <c r="B3" s="19"/>
      <c r="C3" s="19"/>
      <c r="D3" s="19"/>
      <c r="E3" s="19"/>
      <c r="F3" s="19">
        <f t="shared" ref="F3:AA3" si="0">IF(F2=1,10,IF(F2=2,8,IF(F2=3,6,IF(F2=4,5,IF(F2=5,4,IF(F2=6,3,IF(F2=7,2,IF(F2=8,1,0))))))))</f>
        <v>10</v>
      </c>
      <c r="G3" s="19">
        <f t="shared" si="0"/>
        <v>8</v>
      </c>
      <c r="H3" s="19">
        <f t="shared" si="0"/>
        <v>10</v>
      </c>
      <c r="I3" s="19">
        <f t="shared" si="0"/>
        <v>8</v>
      </c>
      <c r="J3" s="19">
        <f t="shared" si="0"/>
        <v>10</v>
      </c>
      <c r="K3" s="19">
        <f t="shared" si="0"/>
        <v>10</v>
      </c>
      <c r="L3" s="19">
        <f t="shared" si="0"/>
        <v>10</v>
      </c>
      <c r="M3" s="19">
        <f t="shared" si="0"/>
        <v>10</v>
      </c>
      <c r="N3" s="19">
        <f t="shared" si="0"/>
        <v>10</v>
      </c>
      <c r="O3" s="19">
        <f t="shared" si="0"/>
        <v>10</v>
      </c>
      <c r="P3" s="19">
        <f t="shared" si="0"/>
        <v>10</v>
      </c>
      <c r="Q3" s="19">
        <f t="shared" si="0"/>
        <v>10</v>
      </c>
      <c r="R3" s="19">
        <f t="shared" si="0"/>
        <v>10</v>
      </c>
      <c r="S3" s="19">
        <f t="shared" si="0"/>
        <v>0</v>
      </c>
      <c r="T3" s="19">
        <f t="shared" si="0"/>
        <v>0</v>
      </c>
      <c r="U3" s="19">
        <f t="shared" si="0"/>
        <v>0</v>
      </c>
      <c r="V3" s="19">
        <f t="shared" si="0"/>
        <v>0</v>
      </c>
      <c r="W3" s="19">
        <f t="shared" si="0"/>
        <v>0</v>
      </c>
      <c r="X3" s="19">
        <f t="shared" si="0"/>
        <v>0</v>
      </c>
      <c r="Y3" s="19">
        <f t="shared" si="0"/>
        <v>0</v>
      </c>
      <c r="Z3" s="19">
        <f t="shared" si="0"/>
        <v>0</v>
      </c>
      <c r="AA3" s="19">
        <f t="shared" si="0"/>
        <v>0</v>
      </c>
      <c r="AB3" s="19"/>
    </row>
    <row r="4" spans="1:28" x14ac:dyDescent="0.25">
      <c r="A4" s="42" t="s">
        <v>30</v>
      </c>
      <c r="B4" s="42">
        <v>11</v>
      </c>
      <c r="C4" s="42" t="s">
        <v>31</v>
      </c>
      <c r="D4" s="42" t="s">
        <v>77</v>
      </c>
      <c r="E4" s="42" t="s">
        <v>108</v>
      </c>
      <c r="F4" s="42">
        <v>2</v>
      </c>
      <c r="G4" s="42">
        <v>1</v>
      </c>
      <c r="H4" s="42">
        <v>5</v>
      </c>
      <c r="I4" s="42">
        <v>1</v>
      </c>
      <c r="J4" s="42">
        <v>2</v>
      </c>
      <c r="K4" s="42">
        <v>16</v>
      </c>
      <c r="L4" s="42">
        <v>4</v>
      </c>
      <c r="M4" s="42">
        <v>6</v>
      </c>
      <c r="N4" s="42">
        <v>3</v>
      </c>
      <c r="O4" s="32">
        <v>6</v>
      </c>
      <c r="P4" s="42">
        <v>3</v>
      </c>
      <c r="Q4" s="42">
        <v>2</v>
      </c>
      <c r="R4" s="42">
        <v>4</v>
      </c>
      <c r="S4" s="42"/>
      <c r="T4" s="42"/>
      <c r="U4" s="32"/>
      <c r="V4" s="32"/>
      <c r="W4" s="32"/>
      <c r="X4" s="32"/>
      <c r="Y4" s="32"/>
      <c r="Z4" s="32"/>
      <c r="AA4" s="42"/>
      <c r="AB4" s="42">
        <f>SUM(F5:AA5)</f>
        <v>76</v>
      </c>
    </row>
    <row r="5" spans="1:28" x14ac:dyDescent="0.25">
      <c r="A5" s="19"/>
      <c r="B5" s="19"/>
      <c r="C5" s="19"/>
      <c r="D5" s="19"/>
      <c r="E5" s="19"/>
      <c r="F5" s="19">
        <f t="shared" ref="F5:AA5" si="1">IF(F4=1,10,IF(F4=2,8,IF(F4=3,6,IF(F4=4,5,IF(F4=5,4,IF(F4=6,3,IF(F4=7,2,IF(F4=8,1,0))))))))</f>
        <v>8</v>
      </c>
      <c r="G5" s="19">
        <f t="shared" si="1"/>
        <v>10</v>
      </c>
      <c r="H5" s="19">
        <f t="shared" si="1"/>
        <v>4</v>
      </c>
      <c r="I5" s="19">
        <f t="shared" si="1"/>
        <v>10</v>
      </c>
      <c r="J5" s="19">
        <f t="shared" si="1"/>
        <v>8</v>
      </c>
      <c r="K5" s="19">
        <f t="shared" si="1"/>
        <v>0</v>
      </c>
      <c r="L5" s="19">
        <f t="shared" si="1"/>
        <v>5</v>
      </c>
      <c r="M5" s="19">
        <f t="shared" si="1"/>
        <v>3</v>
      </c>
      <c r="N5" s="19">
        <f t="shared" si="1"/>
        <v>6</v>
      </c>
      <c r="O5" s="19">
        <f t="shared" si="1"/>
        <v>3</v>
      </c>
      <c r="P5" s="19">
        <f t="shared" si="1"/>
        <v>6</v>
      </c>
      <c r="Q5" s="19">
        <f t="shared" si="1"/>
        <v>8</v>
      </c>
      <c r="R5" s="19">
        <f t="shared" si="1"/>
        <v>5</v>
      </c>
      <c r="S5" s="19">
        <f t="shared" si="1"/>
        <v>0</v>
      </c>
      <c r="T5" s="19">
        <f t="shared" si="1"/>
        <v>0</v>
      </c>
      <c r="U5" s="19">
        <f t="shared" si="1"/>
        <v>0</v>
      </c>
      <c r="V5" s="19">
        <f t="shared" si="1"/>
        <v>0</v>
      </c>
      <c r="W5" s="19">
        <f t="shared" si="1"/>
        <v>0</v>
      </c>
      <c r="X5" s="19">
        <f t="shared" si="1"/>
        <v>0</v>
      </c>
      <c r="Y5" s="19">
        <f t="shared" si="1"/>
        <v>0</v>
      </c>
      <c r="Z5" s="19">
        <f t="shared" si="1"/>
        <v>0</v>
      </c>
      <c r="AA5" s="19">
        <f t="shared" si="1"/>
        <v>0</v>
      </c>
      <c r="AB5" s="19"/>
    </row>
    <row r="6" spans="1:28" x14ac:dyDescent="0.25">
      <c r="A6" s="43" t="s">
        <v>32</v>
      </c>
      <c r="B6" s="30">
        <v>14</v>
      </c>
      <c r="C6" s="43" t="s">
        <v>27</v>
      </c>
      <c r="D6" s="43" t="s">
        <v>105</v>
      </c>
      <c r="E6" s="43" t="s">
        <v>20</v>
      </c>
      <c r="F6" s="43">
        <v>3</v>
      </c>
      <c r="G6" s="30">
        <v>3</v>
      </c>
      <c r="H6" s="30">
        <v>3</v>
      </c>
      <c r="I6" s="43">
        <v>4</v>
      </c>
      <c r="J6" s="30">
        <v>3</v>
      </c>
      <c r="K6" s="43">
        <v>2</v>
      </c>
      <c r="L6" s="43">
        <v>7</v>
      </c>
      <c r="M6" s="30">
        <v>2</v>
      </c>
      <c r="N6" s="30">
        <v>5</v>
      </c>
      <c r="O6" s="30">
        <v>7</v>
      </c>
      <c r="P6" s="43">
        <v>9</v>
      </c>
      <c r="Q6" s="43">
        <v>5</v>
      </c>
      <c r="R6" s="43">
        <v>2</v>
      </c>
      <c r="S6" s="43"/>
      <c r="T6" s="43"/>
      <c r="U6" s="30"/>
      <c r="V6" s="30"/>
      <c r="W6" s="30"/>
      <c r="X6" s="30"/>
      <c r="Y6" s="30"/>
      <c r="Z6" s="30"/>
      <c r="AA6" s="43"/>
      <c r="AB6" s="43">
        <f>SUM(F7:AA7)</f>
        <v>65</v>
      </c>
    </row>
    <row r="7" spans="1:28" x14ac:dyDescent="0.25">
      <c r="A7" s="19"/>
      <c r="B7" s="19"/>
      <c r="C7" s="19"/>
      <c r="D7" s="19"/>
      <c r="E7" s="19"/>
      <c r="F7" s="19">
        <f t="shared" ref="F7:AA7" si="2">IF(F6=1,10,IF(F6=2,8,IF(F6=3,6,IF(F6=4,5,IF(F6=5,4,IF(F6=6,3,IF(F6=7,2,IF(F6=8,1,0))))))))</f>
        <v>6</v>
      </c>
      <c r="G7" s="19">
        <f t="shared" si="2"/>
        <v>6</v>
      </c>
      <c r="H7" s="19">
        <f t="shared" si="2"/>
        <v>6</v>
      </c>
      <c r="I7" s="19">
        <f t="shared" si="2"/>
        <v>5</v>
      </c>
      <c r="J7" s="19">
        <f t="shared" si="2"/>
        <v>6</v>
      </c>
      <c r="K7" s="19">
        <f t="shared" si="2"/>
        <v>8</v>
      </c>
      <c r="L7" s="19">
        <f t="shared" si="2"/>
        <v>2</v>
      </c>
      <c r="M7" s="19">
        <f t="shared" si="2"/>
        <v>8</v>
      </c>
      <c r="N7" s="19">
        <f t="shared" si="2"/>
        <v>4</v>
      </c>
      <c r="O7" s="19">
        <f t="shared" si="2"/>
        <v>2</v>
      </c>
      <c r="P7" s="19">
        <f t="shared" si="2"/>
        <v>0</v>
      </c>
      <c r="Q7" s="19">
        <f t="shared" si="2"/>
        <v>4</v>
      </c>
      <c r="R7" s="19">
        <f t="shared" si="2"/>
        <v>8</v>
      </c>
      <c r="S7" s="19">
        <f t="shared" si="2"/>
        <v>0</v>
      </c>
      <c r="T7" s="19">
        <f t="shared" si="2"/>
        <v>0</v>
      </c>
      <c r="U7" s="19">
        <f t="shared" si="2"/>
        <v>0</v>
      </c>
      <c r="V7" s="19">
        <f t="shared" si="2"/>
        <v>0</v>
      </c>
      <c r="W7" s="19">
        <f t="shared" si="2"/>
        <v>0</v>
      </c>
      <c r="X7" s="19">
        <f t="shared" si="2"/>
        <v>0</v>
      </c>
      <c r="Y7" s="19">
        <f t="shared" si="2"/>
        <v>0</v>
      </c>
      <c r="Z7" s="19">
        <f t="shared" si="2"/>
        <v>0</v>
      </c>
      <c r="AA7" s="19">
        <f t="shared" si="2"/>
        <v>0</v>
      </c>
      <c r="AB7" s="19"/>
    </row>
    <row r="8" spans="1:28" x14ac:dyDescent="0.25">
      <c r="A8" s="44" t="s">
        <v>18</v>
      </c>
      <c r="B8" s="44">
        <v>44</v>
      </c>
      <c r="C8" s="44" t="s">
        <v>19</v>
      </c>
      <c r="D8" s="44" t="s">
        <v>20</v>
      </c>
      <c r="E8" s="44" t="s">
        <v>20</v>
      </c>
      <c r="F8" s="44">
        <v>5</v>
      </c>
      <c r="G8" s="44">
        <v>5</v>
      </c>
      <c r="H8" s="44">
        <v>2</v>
      </c>
      <c r="I8" s="44">
        <v>6</v>
      </c>
      <c r="J8" s="44">
        <v>6</v>
      </c>
      <c r="K8" s="44">
        <v>4</v>
      </c>
      <c r="L8" s="44">
        <v>2</v>
      </c>
      <c r="M8" s="44">
        <v>3</v>
      </c>
      <c r="N8" s="44">
        <v>8</v>
      </c>
      <c r="O8" s="44">
        <v>3</v>
      </c>
      <c r="P8" s="44">
        <v>4</v>
      </c>
      <c r="Q8" s="44">
        <v>4</v>
      </c>
      <c r="R8" s="37">
        <v>6</v>
      </c>
      <c r="S8" s="44"/>
      <c r="T8" s="44"/>
      <c r="U8" s="37"/>
      <c r="V8" s="37"/>
      <c r="W8" s="37"/>
      <c r="X8" s="44"/>
      <c r="Y8" s="37"/>
      <c r="Z8" s="37"/>
      <c r="AA8" s="44"/>
      <c r="AB8" s="44">
        <f>SUM(F9:AA9)</f>
        <v>61</v>
      </c>
    </row>
    <row r="9" spans="1:28" x14ac:dyDescent="0.25">
      <c r="A9" s="19"/>
      <c r="B9" s="19"/>
      <c r="C9" s="19"/>
      <c r="D9" s="19"/>
      <c r="E9" s="19"/>
      <c r="F9" s="19">
        <f t="shared" ref="F9:AA9" si="3">IF(F8=1,10,IF(F8=2,8,IF(F8=3,6,IF(F8=4,5,IF(F8=5,4,IF(F8=6,3,IF(F8=7,2,IF(F8=8,1,0))))))))</f>
        <v>4</v>
      </c>
      <c r="G9" s="19">
        <f t="shared" si="3"/>
        <v>4</v>
      </c>
      <c r="H9" s="19">
        <f t="shared" si="3"/>
        <v>8</v>
      </c>
      <c r="I9" s="19">
        <f t="shared" si="3"/>
        <v>3</v>
      </c>
      <c r="J9" s="19">
        <f t="shared" si="3"/>
        <v>3</v>
      </c>
      <c r="K9" s="19">
        <f t="shared" si="3"/>
        <v>5</v>
      </c>
      <c r="L9" s="19">
        <f t="shared" si="3"/>
        <v>8</v>
      </c>
      <c r="M9" s="19">
        <f t="shared" si="3"/>
        <v>6</v>
      </c>
      <c r="N9" s="19">
        <f t="shared" si="3"/>
        <v>1</v>
      </c>
      <c r="O9" s="19">
        <f t="shared" si="3"/>
        <v>6</v>
      </c>
      <c r="P9" s="19">
        <f t="shared" si="3"/>
        <v>5</v>
      </c>
      <c r="Q9" s="19">
        <f t="shared" si="3"/>
        <v>5</v>
      </c>
      <c r="R9" s="19">
        <f t="shared" si="3"/>
        <v>3</v>
      </c>
      <c r="S9" s="19">
        <f t="shared" si="3"/>
        <v>0</v>
      </c>
      <c r="T9" s="19">
        <f t="shared" si="3"/>
        <v>0</v>
      </c>
      <c r="U9" s="19">
        <f t="shared" si="3"/>
        <v>0</v>
      </c>
      <c r="V9" s="19">
        <f t="shared" si="3"/>
        <v>0</v>
      </c>
      <c r="W9" s="19">
        <f t="shared" si="3"/>
        <v>0</v>
      </c>
      <c r="X9" s="19">
        <f t="shared" si="3"/>
        <v>0</v>
      </c>
      <c r="Y9" s="19">
        <f t="shared" si="3"/>
        <v>0</v>
      </c>
      <c r="Z9" s="19">
        <f t="shared" si="3"/>
        <v>0</v>
      </c>
      <c r="AA9" s="19">
        <f t="shared" si="3"/>
        <v>0</v>
      </c>
      <c r="AB9" s="19"/>
    </row>
    <row r="10" spans="1:28" x14ac:dyDescent="0.25">
      <c r="A10" s="21" t="s">
        <v>51</v>
      </c>
      <c r="B10" s="21">
        <v>63</v>
      </c>
      <c r="C10" s="21" t="s">
        <v>19</v>
      </c>
      <c r="D10" s="21" t="s">
        <v>20</v>
      </c>
      <c r="E10" s="21" t="s">
        <v>20</v>
      </c>
      <c r="F10" s="21">
        <v>7</v>
      </c>
      <c r="G10" s="21">
        <v>4</v>
      </c>
      <c r="H10" s="21" t="s">
        <v>110</v>
      </c>
      <c r="I10" s="21">
        <v>8</v>
      </c>
      <c r="J10" s="21">
        <v>4</v>
      </c>
      <c r="K10" s="21">
        <v>5</v>
      </c>
      <c r="L10" s="21">
        <v>3</v>
      </c>
      <c r="M10" s="21" t="s">
        <v>113</v>
      </c>
      <c r="N10" s="21">
        <v>7</v>
      </c>
      <c r="O10" s="21">
        <v>5</v>
      </c>
      <c r="P10" s="21">
        <v>6</v>
      </c>
      <c r="Q10" s="21">
        <v>6</v>
      </c>
      <c r="R10" s="21">
        <v>17</v>
      </c>
      <c r="S10" s="21"/>
      <c r="T10" s="21"/>
      <c r="U10" s="21"/>
      <c r="V10" s="21"/>
      <c r="W10" s="21"/>
      <c r="X10" s="21"/>
      <c r="Y10" s="21"/>
      <c r="Z10" s="21"/>
      <c r="AA10" s="21"/>
      <c r="AB10" s="21">
        <f>SUM(F11:AA11)</f>
        <v>35</v>
      </c>
    </row>
    <row r="11" spans="1:28" x14ac:dyDescent="0.25">
      <c r="A11" s="19"/>
      <c r="B11" s="19"/>
      <c r="C11" s="19"/>
      <c r="D11" s="19"/>
      <c r="E11" s="19"/>
      <c r="F11" s="19">
        <f t="shared" ref="F11:AA11" si="4">IF(F10=1,10,IF(F10=2,8,IF(F10=3,6,IF(F10=4,5,IF(F10=5,4,IF(F10=6,3,IF(F10=7,2,IF(F10=8,1,0))))))))</f>
        <v>2</v>
      </c>
      <c r="G11" s="19">
        <f t="shared" si="4"/>
        <v>5</v>
      </c>
      <c r="H11" s="19">
        <f t="shared" si="4"/>
        <v>0</v>
      </c>
      <c r="I11" s="19">
        <f t="shared" si="4"/>
        <v>1</v>
      </c>
      <c r="J11" s="19">
        <f t="shared" si="4"/>
        <v>5</v>
      </c>
      <c r="K11" s="19">
        <f t="shared" si="4"/>
        <v>4</v>
      </c>
      <c r="L11" s="19">
        <f t="shared" si="4"/>
        <v>6</v>
      </c>
      <c r="M11" s="19">
        <f t="shared" si="4"/>
        <v>0</v>
      </c>
      <c r="N11" s="19">
        <f t="shared" si="4"/>
        <v>2</v>
      </c>
      <c r="O11" s="19">
        <f t="shared" si="4"/>
        <v>4</v>
      </c>
      <c r="P11" s="19">
        <f t="shared" si="4"/>
        <v>3</v>
      </c>
      <c r="Q11" s="19">
        <f t="shared" si="4"/>
        <v>3</v>
      </c>
      <c r="R11" s="19">
        <f t="shared" si="4"/>
        <v>0</v>
      </c>
      <c r="S11" s="19">
        <f t="shared" si="4"/>
        <v>0</v>
      </c>
      <c r="T11" s="19">
        <f t="shared" si="4"/>
        <v>0</v>
      </c>
      <c r="U11" s="19">
        <f t="shared" si="4"/>
        <v>0</v>
      </c>
      <c r="V11" s="19">
        <f t="shared" si="4"/>
        <v>0</v>
      </c>
      <c r="W11" s="19">
        <f t="shared" si="4"/>
        <v>0</v>
      </c>
      <c r="X11" s="19">
        <f t="shared" si="4"/>
        <v>0</v>
      </c>
      <c r="Y11" s="19">
        <f t="shared" si="4"/>
        <v>0</v>
      </c>
      <c r="Z11" s="19">
        <f t="shared" si="4"/>
        <v>0</v>
      </c>
      <c r="AA11" s="19">
        <f t="shared" si="4"/>
        <v>0</v>
      </c>
      <c r="AB11" s="19"/>
    </row>
    <row r="12" spans="1:28" x14ac:dyDescent="0.25">
      <c r="A12" s="20" t="s">
        <v>23</v>
      </c>
      <c r="B12" s="20">
        <v>16</v>
      </c>
      <c r="C12" s="20" t="s">
        <v>24</v>
      </c>
      <c r="D12" s="20" t="s">
        <v>25</v>
      </c>
      <c r="E12" s="20" t="s">
        <v>25</v>
      </c>
      <c r="F12" s="20" t="s">
        <v>107</v>
      </c>
      <c r="G12" s="20">
        <v>7</v>
      </c>
      <c r="H12" s="20" t="s">
        <v>112</v>
      </c>
      <c r="I12" s="20">
        <v>3</v>
      </c>
      <c r="J12" s="20">
        <v>7</v>
      </c>
      <c r="K12" s="20">
        <v>6</v>
      </c>
      <c r="L12" s="51">
        <v>11</v>
      </c>
      <c r="M12" s="20">
        <v>4</v>
      </c>
      <c r="N12" s="20">
        <v>2</v>
      </c>
      <c r="O12" s="20">
        <v>9</v>
      </c>
      <c r="P12" s="20">
        <v>7</v>
      </c>
      <c r="Q12" s="20">
        <v>3</v>
      </c>
      <c r="R12" s="20" t="s">
        <v>129</v>
      </c>
      <c r="S12" s="20"/>
      <c r="T12" s="20"/>
      <c r="U12" s="20"/>
      <c r="V12" s="20"/>
      <c r="W12" s="20"/>
      <c r="X12" s="20"/>
      <c r="Y12" s="20"/>
      <c r="Z12" s="20"/>
      <c r="AA12" s="20"/>
      <c r="AB12" s="20">
        <f>SUM(F13:AA13)</f>
        <v>34</v>
      </c>
    </row>
    <row r="13" spans="1:28" x14ac:dyDescent="0.25">
      <c r="A13" s="19"/>
      <c r="B13" s="19"/>
      <c r="C13" s="19"/>
      <c r="D13" s="19"/>
      <c r="E13" s="19"/>
      <c r="F13" s="19">
        <f t="shared" ref="F13:AA13" si="5">IF(F12=1,10,IF(F12=2,8,IF(F12=3,6,IF(F12=4,5,IF(F12=5,4,IF(F12=6,3,IF(F12=7,2,IF(F12=8,1,0))))))))</f>
        <v>0</v>
      </c>
      <c r="G13" s="19">
        <f t="shared" si="5"/>
        <v>2</v>
      </c>
      <c r="H13" s="19">
        <f t="shared" si="5"/>
        <v>0</v>
      </c>
      <c r="I13" s="19">
        <f t="shared" si="5"/>
        <v>6</v>
      </c>
      <c r="J13" s="19">
        <f t="shared" si="5"/>
        <v>2</v>
      </c>
      <c r="K13" s="19">
        <f t="shared" si="5"/>
        <v>3</v>
      </c>
      <c r="L13" s="19">
        <f t="shared" si="5"/>
        <v>0</v>
      </c>
      <c r="M13" s="19">
        <f t="shared" si="5"/>
        <v>5</v>
      </c>
      <c r="N13" s="19">
        <f t="shared" si="5"/>
        <v>8</v>
      </c>
      <c r="O13" s="19">
        <f t="shared" si="5"/>
        <v>0</v>
      </c>
      <c r="P13" s="19">
        <f t="shared" si="5"/>
        <v>2</v>
      </c>
      <c r="Q13" s="19">
        <f t="shared" si="5"/>
        <v>6</v>
      </c>
      <c r="R13" s="19">
        <f t="shared" si="5"/>
        <v>0</v>
      </c>
      <c r="S13" s="19">
        <f t="shared" si="5"/>
        <v>0</v>
      </c>
      <c r="T13" s="19">
        <f t="shared" si="5"/>
        <v>0</v>
      </c>
      <c r="U13" s="19">
        <f t="shared" si="5"/>
        <v>0</v>
      </c>
      <c r="V13" s="19">
        <f t="shared" si="5"/>
        <v>0</v>
      </c>
      <c r="W13" s="19">
        <f t="shared" si="5"/>
        <v>0</v>
      </c>
      <c r="X13" s="19">
        <f t="shared" si="5"/>
        <v>0</v>
      </c>
      <c r="Y13" s="19">
        <f t="shared" si="5"/>
        <v>0</v>
      </c>
      <c r="Z13" s="19">
        <f t="shared" si="5"/>
        <v>0</v>
      </c>
      <c r="AA13" s="19">
        <f t="shared" si="5"/>
        <v>0</v>
      </c>
      <c r="AB13" s="19"/>
    </row>
    <row r="14" spans="1:28" x14ac:dyDescent="0.25">
      <c r="A14" s="45" t="s">
        <v>26</v>
      </c>
      <c r="B14" s="45">
        <v>55</v>
      </c>
      <c r="C14" s="45" t="s">
        <v>27</v>
      </c>
      <c r="D14" s="45" t="s">
        <v>25</v>
      </c>
      <c r="E14" s="45" t="s">
        <v>25</v>
      </c>
      <c r="F14" s="45">
        <v>4</v>
      </c>
      <c r="G14" s="45">
        <v>6</v>
      </c>
      <c r="H14" s="34">
        <v>12</v>
      </c>
      <c r="I14" s="34">
        <v>5</v>
      </c>
      <c r="J14" s="45">
        <v>5</v>
      </c>
      <c r="K14" s="45">
        <v>8</v>
      </c>
      <c r="L14" s="34">
        <v>5</v>
      </c>
      <c r="M14" s="45">
        <v>5</v>
      </c>
      <c r="N14" s="45">
        <v>6</v>
      </c>
      <c r="O14" s="45">
        <v>10</v>
      </c>
      <c r="P14" s="45">
        <v>8</v>
      </c>
      <c r="Q14" s="45" t="s">
        <v>124</v>
      </c>
      <c r="R14" s="45">
        <v>5</v>
      </c>
      <c r="S14" s="45"/>
      <c r="T14" s="45"/>
      <c r="U14" s="34"/>
      <c r="V14" s="34"/>
      <c r="W14" s="34"/>
      <c r="X14" s="45"/>
      <c r="Y14" s="34"/>
      <c r="Z14" s="34"/>
      <c r="AA14" s="45"/>
      <c r="AB14" s="45">
        <f>SUM(F15:AA15)</f>
        <v>33</v>
      </c>
    </row>
    <row r="15" spans="1:28" x14ac:dyDescent="0.25">
      <c r="A15" s="19"/>
      <c r="B15" s="19"/>
      <c r="C15" s="19"/>
      <c r="D15" s="19"/>
      <c r="E15" s="19"/>
      <c r="F15" s="19">
        <f t="shared" ref="F15:AA15" si="6">IF(F14=1,10,IF(F14=2,8,IF(F14=3,6,IF(F14=4,5,IF(F14=5,4,IF(F14=6,3,IF(F14=7,2,IF(F14=8,1,0))))))))</f>
        <v>5</v>
      </c>
      <c r="G15" s="19">
        <f t="shared" si="6"/>
        <v>3</v>
      </c>
      <c r="H15" s="19">
        <f t="shared" si="6"/>
        <v>0</v>
      </c>
      <c r="I15" s="19">
        <f t="shared" si="6"/>
        <v>4</v>
      </c>
      <c r="J15" s="19">
        <f t="shared" si="6"/>
        <v>4</v>
      </c>
      <c r="K15" s="19">
        <f t="shared" si="6"/>
        <v>1</v>
      </c>
      <c r="L15" s="19">
        <f t="shared" si="6"/>
        <v>4</v>
      </c>
      <c r="M15" s="19">
        <f t="shared" si="6"/>
        <v>4</v>
      </c>
      <c r="N15" s="19">
        <f t="shared" si="6"/>
        <v>3</v>
      </c>
      <c r="O15" s="19">
        <f t="shared" si="6"/>
        <v>0</v>
      </c>
      <c r="P15" s="19">
        <f t="shared" si="6"/>
        <v>1</v>
      </c>
      <c r="Q15" s="19">
        <f t="shared" si="6"/>
        <v>0</v>
      </c>
      <c r="R15" s="19">
        <f t="shared" si="6"/>
        <v>4</v>
      </c>
      <c r="S15" s="19">
        <f t="shared" si="6"/>
        <v>0</v>
      </c>
      <c r="T15" s="19">
        <f t="shared" si="6"/>
        <v>0</v>
      </c>
      <c r="U15" s="19">
        <f t="shared" si="6"/>
        <v>0</v>
      </c>
      <c r="V15" s="19">
        <f t="shared" si="6"/>
        <v>0</v>
      </c>
      <c r="W15" s="19">
        <f t="shared" si="6"/>
        <v>0</v>
      </c>
      <c r="X15" s="19">
        <f t="shared" si="6"/>
        <v>0</v>
      </c>
      <c r="Y15" s="19">
        <f t="shared" si="6"/>
        <v>0</v>
      </c>
      <c r="Z15" s="19">
        <f t="shared" si="6"/>
        <v>0</v>
      </c>
      <c r="AA15" s="19">
        <f t="shared" si="6"/>
        <v>0</v>
      </c>
      <c r="AB15" s="19"/>
    </row>
    <row r="16" spans="1:28" x14ac:dyDescent="0.25">
      <c r="A16" s="46" t="s">
        <v>43</v>
      </c>
      <c r="B16" s="46">
        <v>4</v>
      </c>
      <c r="C16" s="46" t="s">
        <v>19</v>
      </c>
      <c r="D16" s="46" t="s">
        <v>42</v>
      </c>
      <c r="E16" s="46" t="s">
        <v>20</v>
      </c>
      <c r="F16" s="46">
        <v>17</v>
      </c>
      <c r="G16" s="46">
        <v>17</v>
      </c>
      <c r="H16" s="46">
        <v>6</v>
      </c>
      <c r="I16" s="46">
        <v>9</v>
      </c>
      <c r="J16" s="36">
        <v>17</v>
      </c>
      <c r="K16" s="46">
        <v>9</v>
      </c>
      <c r="L16" s="46">
        <v>17</v>
      </c>
      <c r="M16" s="46">
        <v>13</v>
      </c>
      <c r="N16" s="46">
        <v>4</v>
      </c>
      <c r="O16" s="36">
        <v>2</v>
      </c>
      <c r="P16" s="46">
        <v>2</v>
      </c>
      <c r="Q16" s="46">
        <v>7</v>
      </c>
      <c r="R16" s="46">
        <v>7</v>
      </c>
      <c r="S16" s="46"/>
      <c r="T16" s="46"/>
      <c r="U16" s="36"/>
      <c r="V16" s="36"/>
      <c r="W16" s="36"/>
      <c r="X16" s="46"/>
      <c r="Y16" s="36"/>
      <c r="Z16" s="36"/>
      <c r="AA16" s="46"/>
      <c r="AB16" s="46">
        <f>SUM(F17:AA17)</f>
        <v>28</v>
      </c>
    </row>
    <row r="17" spans="1:28" x14ac:dyDescent="0.25">
      <c r="A17" s="19"/>
      <c r="B17" s="19"/>
      <c r="C17" s="19"/>
      <c r="D17" s="19"/>
      <c r="E17" s="19"/>
      <c r="F17" s="19">
        <f t="shared" ref="F17:AA17" si="7">IF(F16=1,10,IF(F16=2,8,IF(F16=3,6,IF(F16=4,5,IF(F16=5,4,IF(F16=6,3,IF(F16=7,2,IF(F16=8,1,0))))))))</f>
        <v>0</v>
      </c>
      <c r="G17" s="19">
        <f t="shared" si="7"/>
        <v>0</v>
      </c>
      <c r="H17" s="19">
        <f t="shared" si="7"/>
        <v>3</v>
      </c>
      <c r="I17" s="19">
        <f t="shared" si="7"/>
        <v>0</v>
      </c>
      <c r="J17" s="19">
        <f t="shared" si="7"/>
        <v>0</v>
      </c>
      <c r="K17" s="19">
        <f t="shared" si="7"/>
        <v>0</v>
      </c>
      <c r="L17" s="19">
        <f t="shared" si="7"/>
        <v>0</v>
      </c>
      <c r="M17" s="19">
        <f t="shared" si="7"/>
        <v>0</v>
      </c>
      <c r="N17" s="19">
        <f t="shared" si="7"/>
        <v>5</v>
      </c>
      <c r="O17" s="19">
        <f t="shared" si="7"/>
        <v>8</v>
      </c>
      <c r="P17" s="19">
        <f t="shared" si="7"/>
        <v>8</v>
      </c>
      <c r="Q17" s="19">
        <f t="shared" si="7"/>
        <v>2</v>
      </c>
      <c r="R17" s="19">
        <f t="shared" si="7"/>
        <v>2</v>
      </c>
      <c r="S17" s="19">
        <f t="shared" si="7"/>
        <v>0</v>
      </c>
      <c r="T17" s="19">
        <f t="shared" si="7"/>
        <v>0</v>
      </c>
      <c r="U17" s="19">
        <f t="shared" si="7"/>
        <v>0</v>
      </c>
      <c r="V17" s="19">
        <f t="shared" si="7"/>
        <v>0</v>
      </c>
      <c r="W17" s="19">
        <f t="shared" si="7"/>
        <v>0</v>
      </c>
      <c r="X17" s="19">
        <f t="shared" si="7"/>
        <v>0</v>
      </c>
      <c r="Y17" s="19">
        <f t="shared" si="7"/>
        <v>0</v>
      </c>
      <c r="Z17" s="19">
        <f t="shared" si="7"/>
        <v>0</v>
      </c>
      <c r="AA17" s="19">
        <f t="shared" si="7"/>
        <v>0</v>
      </c>
      <c r="AB17" s="19"/>
    </row>
    <row r="18" spans="1:28" x14ac:dyDescent="0.25">
      <c r="A18" s="26" t="s">
        <v>46</v>
      </c>
      <c r="B18" s="26">
        <v>18</v>
      </c>
      <c r="C18" s="26" t="s">
        <v>45</v>
      </c>
      <c r="D18" s="26" t="s">
        <v>105</v>
      </c>
      <c r="E18" s="26" t="s">
        <v>20</v>
      </c>
      <c r="F18" s="26">
        <v>6</v>
      </c>
      <c r="G18" s="26" t="s">
        <v>109</v>
      </c>
      <c r="H18" s="26">
        <v>4</v>
      </c>
      <c r="I18" s="26">
        <v>7</v>
      </c>
      <c r="J18" s="26">
        <v>12</v>
      </c>
      <c r="K18" s="26" t="s">
        <v>107</v>
      </c>
      <c r="L18" s="26">
        <v>6</v>
      </c>
      <c r="M18" s="26">
        <v>9</v>
      </c>
      <c r="N18" s="26">
        <v>9</v>
      </c>
      <c r="O18" s="26">
        <v>14</v>
      </c>
      <c r="P18" s="26">
        <v>10</v>
      </c>
      <c r="Q18" s="26">
        <v>9</v>
      </c>
      <c r="R18" s="26">
        <v>11</v>
      </c>
      <c r="S18" s="26"/>
      <c r="T18" s="26"/>
      <c r="U18" s="26"/>
      <c r="V18" s="26"/>
      <c r="W18" s="26"/>
      <c r="X18" s="26"/>
      <c r="Y18" s="26"/>
      <c r="Z18" s="26"/>
      <c r="AA18" s="26"/>
      <c r="AB18" s="26">
        <f>SUM(F19:AA19)</f>
        <v>13</v>
      </c>
    </row>
    <row r="19" spans="1:28" x14ac:dyDescent="0.25">
      <c r="A19" s="19"/>
      <c r="B19" s="19"/>
      <c r="C19" s="19"/>
      <c r="D19" s="19"/>
      <c r="E19" s="19"/>
      <c r="F19" s="19">
        <f t="shared" ref="F19:AA19" si="8">IF(F18=1,10,IF(F18=2,8,IF(F18=3,6,IF(F18=4,5,IF(F18=5,4,IF(F18=6,3,IF(F18=7,2,IF(F18=8,1,0))))))))</f>
        <v>3</v>
      </c>
      <c r="G19" s="19">
        <f t="shared" si="8"/>
        <v>0</v>
      </c>
      <c r="H19" s="19">
        <f t="shared" si="8"/>
        <v>5</v>
      </c>
      <c r="I19" s="19">
        <f t="shared" si="8"/>
        <v>2</v>
      </c>
      <c r="J19" s="19">
        <f t="shared" si="8"/>
        <v>0</v>
      </c>
      <c r="K19" s="19">
        <f t="shared" si="8"/>
        <v>0</v>
      </c>
      <c r="L19" s="19">
        <f t="shared" si="8"/>
        <v>3</v>
      </c>
      <c r="M19" s="19">
        <f t="shared" si="8"/>
        <v>0</v>
      </c>
      <c r="N19" s="19">
        <f t="shared" si="8"/>
        <v>0</v>
      </c>
      <c r="O19" s="19">
        <f t="shared" si="8"/>
        <v>0</v>
      </c>
      <c r="P19" s="19">
        <f t="shared" si="8"/>
        <v>0</v>
      </c>
      <c r="Q19" s="19">
        <f t="shared" si="8"/>
        <v>0</v>
      </c>
      <c r="R19" s="19">
        <f t="shared" si="8"/>
        <v>0</v>
      </c>
      <c r="S19" s="19">
        <f t="shared" si="8"/>
        <v>0</v>
      </c>
      <c r="T19" s="19">
        <f t="shared" si="8"/>
        <v>0</v>
      </c>
      <c r="U19" s="19">
        <f t="shared" si="8"/>
        <v>0</v>
      </c>
      <c r="V19" s="19">
        <f t="shared" si="8"/>
        <v>0</v>
      </c>
      <c r="W19" s="19">
        <f t="shared" si="8"/>
        <v>0</v>
      </c>
      <c r="X19" s="19">
        <f t="shared" si="8"/>
        <v>0</v>
      </c>
      <c r="Y19" s="19">
        <f t="shared" si="8"/>
        <v>0</v>
      </c>
      <c r="Z19" s="19">
        <f t="shared" si="8"/>
        <v>0</v>
      </c>
      <c r="AA19" s="19">
        <f t="shared" si="8"/>
        <v>0</v>
      </c>
      <c r="AB19" s="19"/>
    </row>
    <row r="20" spans="1:28" x14ac:dyDescent="0.25">
      <c r="A20" s="22" t="s">
        <v>101</v>
      </c>
      <c r="B20" s="22">
        <v>81</v>
      </c>
      <c r="C20" s="22" t="s">
        <v>41</v>
      </c>
      <c r="D20" s="22" t="s">
        <v>42</v>
      </c>
      <c r="E20" s="22" t="s">
        <v>20</v>
      </c>
      <c r="F20" s="22" t="s">
        <v>107</v>
      </c>
      <c r="G20" s="41">
        <v>15</v>
      </c>
      <c r="H20" s="22">
        <v>8</v>
      </c>
      <c r="I20" s="22">
        <v>11</v>
      </c>
      <c r="J20" s="22">
        <v>19</v>
      </c>
      <c r="K20" s="22">
        <v>10</v>
      </c>
      <c r="L20" s="22">
        <v>13</v>
      </c>
      <c r="M20" s="22">
        <v>11</v>
      </c>
      <c r="N20" s="22">
        <v>16</v>
      </c>
      <c r="O20" s="22">
        <v>4</v>
      </c>
      <c r="P20" s="22">
        <v>5</v>
      </c>
      <c r="Q20" s="22" t="s">
        <v>124</v>
      </c>
      <c r="R20" s="22">
        <v>9</v>
      </c>
      <c r="S20" s="22"/>
      <c r="T20" s="22"/>
      <c r="U20" s="22"/>
      <c r="V20" s="22"/>
      <c r="W20" s="22"/>
      <c r="X20" s="22"/>
      <c r="Y20" s="22"/>
      <c r="Z20" s="22"/>
      <c r="AA20" s="22"/>
      <c r="AB20" s="22">
        <f>SUM(F21:AA21)</f>
        <v>10</v>
      </c>
    </row>
    <row r="21" spans="1:28" x14ac:dyDescent="0.25">
      <c r="A21" s="19"/>
      <c r="B21" s="19"/>
      <c r="C21" s="19"/>
      <c r="D21" s="19"/>
      <c r="E21" s="19"/>
      <c r="F21" s="19">
        <f t="shared" ref="F21:AA21" si="9">IF(F20=1,10,IF(F20=2,8,IF(F20=3,6,IF(F20=4,5,IF(F20=5,4,IF(F20=6,3,IF(F20=7,2,IF(F20=8,1,0))))))))</f>
        <v>0</v>
      </c>
      <c r="G21" s="19">
        <f t="shared" si="9"/>
        <v>0</v>
      </c>
      <c r="H21" s="19">
        <f t="shared" si="9"/>
        <v>1</v>
      </c>
      <c r="I21" s="19">
        <f t="shared" si="9"/>
        <v>0</v>
      </c>
      <c r="J21" s="19">
        <f t="shared" si="9"/>
        <v>0</v>
      </c>
      <c r="K21" s="19">
        <f t="shared" si="9"/>
        <v>0</v>
      </c>
      <c r="L21" s="19">
        <f t="shared" si="9"/>
        <v>0</v>
      </c>
      <c r="M21" s="19">
        <f t="shared" si="9"/>
        <v>0</v>
      </c>
      <c r="N21" s="19">
        <f t="shared" si="9"/>
        <v>0</v>
      </c>
      <c r="O21" s="19">
        <f t="shared" si="9"/>
        <v>5</v>
      </c>
      <c r="P21" s="19">
        <f t="shared" si="9"/>
        <v>4</v>
      </c>
      <c r="Q21" s="19">
        <f t="shared" si="9"/>
        <v>0</v>
      </c>
      <c r="R21" s="19">
        <f t="shared" si="9"/>
        <v>0</v>
      </c>
      <c r="S21" s="19">
        <f t="shared" si="9"/>
        <v>0</v>
      </c>
      <c r="T21" s="19">
        <f t="shared" si="9"/>
        <v>0</v>
      </c>
      <c r="U21" s="19">
        <f t="shared" si="9"/>
        <v>0</v>
      </c>
      <c r="V21" s="19">
        <f t="shared" si="9"/>
        <v>0</v>
      </c>
      <c r="W21" s="19">
        <f t="shared" si="9"/>
        <v>0</v>
      </c>
      <c r="X21" s="19">
        <f t="shared" si="9"/>
        <v>0</v>
      </c>
      <c r="Y21" s="19">
        <f t="shared" si="9"/>
        <v>0</v>
      </c>
      <c r="Z21" s="19">
        <f t="shared" si="9"/>
        <v>0</v>
      </c>
      <c r="AA21" s="19">
        <f t="shared" si="9"/>
        <v>0</v>
      </c>
      <c r="AB21" s="19"/>
    </row>
    <row r="22" spans="1:28" x14ac:dyDescent="0.25">
      <c r="A22" s="23" t="s">
        <v>36</v>
      </c>
      <c r="B22" s="23">
        <v>31</v>
      </c>
      <c r="C22" s="23" t="s">
        <v>35</v>
      </c>
      <c r="D22" s="23" t="s">
        <v>33</v>
      </c>
      <c r="E22" s="23" t="s">
        <v>34</v>
      </c>
      <c r="F22" s="23" t="s">
        <v>107</v>
      </c>
      <c r="G22" s="23">
        <v>8</v>
      </c>
      <c r="H22" s="23" t="s">
        <v>110</v>
      </c>
      <c r="I22" s="23">
        <v>15</v>
      </c>
      <c r="J22" s="23">
        <v>9</v>
      </c>
      <c r="K22" s="23">
        <v>3</v>
      </c>
      <c r="L22" s="23">
        <v>8</v>
      </c>
      <c r="M22" s="23">
        <v>8</v>
      </c>
      <c r="N22" s="23">
        <v>14</v>
      </c>
      <c r="O22" s="23" t="s">
        <v>119</v>
      </c>
      <c r="P22" s="23" t="s">
        <v>107</v>
      </c>
      <c r="Q22" s="23">
        <v>8</v>
      </c>
      <c r="R22" s="23">
        <v>10</v>
      </c>
      <c r="S22" s="23"/>
      <c r="T22" s="23"/>
      <c r="U22" s="23"/>
      <c r="V22" s="23"/>
      <c r="W22" s="23"/>
      <c r="X22" s="23"/>
      <c r="Y22" s="23"/>
      <c r="Z22" s="23"/>
      <c r="AA22" s="23"/>
      <c r="AB22" s="23">
        <f>SUM(F23:AA23)</f>
        <v>10</v>
      </c>
    </row>
    <row r="23" spans="1:28" x14ac:dyDescent="0.25">
      <c r="A23" s="19"/>
      <c r="B23" s="19"/>
      <c r="C23" s="19"/>
      <c r="D23" s="19"/>
      <c r="E23" s="19"/>
      <c r="F23" s="19">
        <f t="shared" ref="F23:AA23" si="10">IF(F22=1,10,IF(F22=2,8,IF(F22=3,6,IF(F22=4,5,IF(F22=5,4,IF(F22=6,3,IF(F22=7,2,IF(F22=8,1,0))))))))</f>
        <v>0</v>
      </c>
      <c r="G23" s="19">
        <f t="shared" si="10"/>
        <v>1</v>
      </c>
      <c r="H23" s="19">
        <f t="shared" si="10"/>
        <v>0</v>
      </c>
      <c r="I23" s="19">
        <f t="shared" si="10"/>
        <v>0</v>
      </c>
      <c r="J23" s="19">
        <f t="shared" si="10"/>
        <v>0</v>
      </c>
      <c r="K23" s="19">
        <f t="shared" si="10"/>
        <v>6</v>
      </c>
      <c r="L23" s="19">
        <f t="shared" si="10"/>
        <v>1</v>
      </c>
      <c r="M23" s="19">
        <f t="shared" si="10"/>
        <v>1</v>
      </c>
      <c r="N23" s="19">
        <f t="shared" si="10"/>
        <v>0</v>
      </c>
      <c r="O23" s="19">
        <f t="shared" si="10"/>
        <v>0</v>
      </c>
      <c r="P23" s="19">
        <f t="shared" si="10"/>
        <v>0</v>
      </c>
      <c r="Q23" s="19">
        <f t="shared" si="10"/>
        <v>1</v>
      </c>
      <c r="R23" s="19">
        <f t="shared" si="10"/>
        <v>0</v>
      </c>
      <c r="S23" s="19">
        <f t="shared" si="10"/>
        <v>0</v>
      </c>
      <c r="T23" s="19">
        <f t="shared" si="10"/>
        <v>0</v>
      </c>
      <c r="U23" s="19">
        <f t="shared" si="10"/>
        <v>0</v>
      </c>
      <c r="V23" s="19">
        <f t="shared" si="10"/>
        <v>0</v>
      </c>
      <c r="W23" s="19">
        <f t="shared" si="10"/>
        <v>0</v>
      </c>
      <c r="X23" s="19">
        <f t="shared" si="10"/>
        <v>0</v>
      </c>
      <c r="Y23" s="19">
        <f t="shared" si="10"/>
        <v>0</v>
      </c>
      <c r="Z23" s="19">
        <f t="shared" si="10"/>
        <v>0</v>
      </c>
      <c r="AA23" s="19">
        <f t="shared" si="10"/>
        <v>0</v>
      </c>
      <c r="AB23" s="19"/>
    </row>
    <row r="24" spans="1:28" x14ac:dyDescent="0.25">
      <c r="A24" s="47" t="s">
        <v>48</v>
      </c>
      <c r="B24" s="47">
        <v>10</v>
      </c>
      <c r="C24" s="47" t="s">
        <v>35</v>
      </c>
      <c r="D24" s="47" t="s">
        <v>33</v>
      </c>
      <c r="E24" s="47" t="s">
        <v>34</v>
      </c>
      <c r="F24" s="33">
        <v>9</v>
      </c>
      <c r="G24" s="47">
        <v>9</v>
      </c>
      <c r="H24" s="47" t="s">
        <v>106</v>
      </c>
      <c r="I24" s="47">
        <v>14</v>
      </c>
      <c r="J24" s="47">
        <v>8</v>
      </c>
      <c r="K24" s="47">
        <v>7</v>
      </c>
      <c r="L24" s="47">
        <v>10</v>
      </c>
      <c r="M24" s="47">
        <v>12</v>
      </c>
      <c r="N24" s="47">
        <v>10</v>
      </c>
      <c r="O24" s="47" t="s">
        <v>119</v>
      </c>
      <c r="P24" s="47" t="s">
        <v>107</v>
      </c>
      <c r="Q24" s="47">
        <v>11</v>
      </c>
      <c r="R24" s="47">
        <v>3</v>
      </c>
      <c r="S24" s="47"/>
      <c r="T24" s="47"/>
      <c r="U24" s="33"/>
      <c r="V24" s="33"/>
      <c r="W24" s="33"/>
      <c r="X24" s="47"/>
      <c r="Y24" s="33"/>
      <c r="Z24" s="33"/>
      <c r="AA24" s="47"/>
      <c r="AB24" s="47">
        <f>SUM(F25:AA25)</f>
        <v>9</v>
      </c>
    </row>
    <row r="25" spans="1:28" x14ac:dyDescent="0.25">
      <c r="A25" s="19"/>
      <c r="B25" s="19"/>
      <c r="C25" s="19"/>
      <c r="D25" s="19"/>
      <c r="E25" s="19"/>
      <c r="F25" s="19">
        <f t="shared" ref="F25:AA25" si="11">IF(F24=1,10,IF(F24=2,8,IF(F24=3,6,IF(F24=4,5,IF(F24=5,4,IF(F24=6,3,IF(F24=7,2,IF(F24=8,1,0))))))))</f>
        <v>0</v>
      </c>
      <c r="G25" s="19">
        <f t="shared" si="11"/>
        <v>0</v>
      </c>
      <c r="H25" s="19">
        <f t="shared" si="11"/>
        <v>0</v>
      </c>
      <c r="I25" s="19">
        <f t="shared" si="11"/>
        <v>0</v>
      </c>
      <c r="J25" s="19">
        <f t="shared" si="11"/>
        <v>1</v>
      </c>
      <c r="K25" s="19">
        <f t="shared" si="11"/>
        <v>2</v>
      </c>
      <c r="L25" s="19">
        <f t="shared" si="11"/>
        <v>0</v>
      </c>
      <c r="M25" s="19">
        <f t="shared" si="11"/>
        <v>0</v>
      </c>
      <c r="N25" s="19">
        <f t="shared" si="11"/>
        <v>0</v>
      </c>
      <c r="O25" s="19">
        <f t="shared" si="11"/>
        <v>0</v>
      </c>
      <c r="P25" s="19">
        <f t="shared" si="11"/>
        <v>0</v>
      </c>
      <c r="Q25" s="19">
        <f t="shared" si="11"/>
        <v>0</v>
      </c>
      <c r="R25" s="19">
        <f t="shared" si="11"/>
        <v>6</v>
      </c>
      <c r="S25" s="19">
        <f t="shared" si="11"/>
        <v>0</v>
      </c>
      <c r="T25" s="19">
        <f t="shared" si="11"/>
        <v>0</v>
      </c>
      <c r="U25" s="19">
        <f t="shared" si="11"/>
        <v>0</v>
      </c>
      <c r="V25" s="19">
        <f t="shared" si="11"/>
        <v>0</v>
      </c>
      <c r="W25" s="19">
        <f t="shared" si="11"/>
        <v>0</v>
      </c>
      <c r="X25" s="19">
        <f t="shared" si="11"/>
        <v>0</v>
      </c>
      <c r="Y25" s="19">
        <f t="shared" si="11"/>
        <v>0</v>
      </c>
      <c r="Z25" s="19">
        <f t="shared" si="11"/>
        <v>0</v>
      </c>
      <c r="AA25" s="19">
        <f t="shared" si="11"/>
        <v>0</v>
      </c>
      <c r="AB25" s="19"/>
    </row>
    <row r="26" spans="1:28" x14ac:dyDescent="0.25">
      <c r="A26" s="27" t="s">
        <v>87</v>
      </c>
      <c r="B26" s="27">
        <v>23</v>
      </c>
      <c r="C26" s="27" t="s">
        <v>89</v>
      </c>
      <c r="D26" s="27" t="s">
        <v>53</v>
      </c>
      <c r="E26" s="27" t="s">
        <v>20</v>
      </c>
      <c r="F26" s="27">
        <v>10</v>
      </c>
      <c r="G26" s="27" t="s">
        <v>109</v>
      </c>
      <c r="H26" s="27" t="s">
        <v>106</v>
      </c>
      <c r="I26" s="27">
        <v>12</v>
      </c>
      <c r="J26" s="27">
        <v>14</v>
      </c>
      <c r="K26" s="27">
        <v>14</v>
      </c>
      <c r="L26" s="27">
        <v>16</v>
      </c>
      <c r="M26" s="27">
        <v>7</v>
      </c>
      <c r="N26" s="27">
        <v>11</v>
      </c>
      <c r="O26" s="27">
        <v>8</v>
      </c>
      <c r="P26" s="27">
        <v>11</v>
      </c>
      <c r="Q26" s="27">
        <v>14</v>
      </c>
      <c r="R26" s="27">
        <v>8</v>
      </c>
      <c r="S26" s="27"/>
      <c r="T26" s="27"/>
      <c r="U26" s="27"/>
      <c r="V26" s="27"/>
      <c r="W26" s="27"/>
      <c r="X26" s="27"/>
      <c r="Y26" s="27"/>
      <c r="Z26" s="27"/>
      <c r="AA26" s="27"/>
      <c r="AB26" s="27">
        <f>SUM(F27:AA27)</f>
        <v>4</v>
      </c>
    </row>
    <row r="27" spans="1:28" x14ac:dyDescent="0.25">
      <c r="A27" s="19"/>
      <c r="B27" s="19"/>
      <c r="C27" s="19"/>
      <c r="D27" s="19"/>
      <c r="E27" s="19"/>
      <c r="F27" s="19">
        <f t="shared" ref="F27:AA27" si="12">IF(F26=1,10,IF(F26=2,8,IF(F26=3,6,IF(F26=4,5,IF(F26=5,4,IF(F26=6,3,IF(F26=7,2,IF(F26=8,1,0))))))))</f>
        <v>0</v>
      </c>
      <c r="G27" s="19">
        <f t="shared" si="12"/>
        <v>0</v>
      </c>
      <c r="H27" s="19">
        <f t="shared" si="12"/>
        <v>0</v>
      </c>
      <c r="I27" s="19">
        <f t="shared" si="12"/>
        <v>0</v>
      </c>
      <c r="J27" s="19">
        <f t="shared" si="12"/>
        <v>0</v>
      </c>
      <c r="K27" s="19">
        <f t="shared" si="12"/>
        <v>0</v>
      </c>
      <c r="L27" s="19">
        <f t="shared" si="12"/>
        <v>0</v>
      </c>
      <c r="M27" s="19">
        <f t="shared" si="12"/>
        <v>2</v>
      </c>
      <c r="N27" s="19">
        <f t="shared" si="12"/>
        <v>0</v>
      </c>
      <c r="O27" s="19">
        <f t="shared" si="12"/>
        <v>1</v>
      </c>
      <c r="P27" s="19">
        <f t="shared" si="12"/>
        <v>0</v>
      </c>
      <c r="Q27" s="19">
        <f t="shared" si="12"/>
        <v>0</v>
      </c>
      <c r="R27" s="19">
        <f t="shared" si="12"/>
        <v>1</v>
      </c>
      <c r="S27" s="19">
        <f t="shared" si="12"/>
        <v>0</v>
      </c>
      <c r="T27" s="19">
        <f t="shared" si="12"/>
        <v>0</v>
      </c>
      <c r="U27" s="19">
        <f t="shared" si="12"/>
        <v>0</v>
      </c>
      <c r="V27" s="19">
        <f t="shared" si="12"/>
        <v>0</v>
      </c>
      <c r="W27" s="19">
        <f t="shared" si="12"/>
        <v>0</v>
      </c>
      <c r="X27" s="19">
        <f t="shared" si="12"/>
        <v>0</v>
      </c>
      <c r="Y27" s="19">
        <f t="shared" si="12"/>
        <v>0</v>
      </c>
      <c r="Z27" s="19">
        <f t="shared" si="12"/>
        <v>0</v>
      </c>
      <c r="AA27" s="19">
        <f t="shared" si="12"/>
        <v>0</v>
      </c>
      <c r="AB27" s="19"/>
    </row>
    <row r="28" spans="1:28" x14ac:dyDescent="0.25">
      <c r="A28" s="48" t="s">
        <v>97</v>
      </c>
      <c r="B28" s="48">
        <v>27</v>
      </c>
      <c r="C28" s="48" t="s">
        <v>38</v>
      </c>
      <c r="D28" s="48" t="s">
        <v>39</v>
      </c>
      <c r="E28" s="48" t="s">
        <v>25</v>
      </c>
      <c r="F28" s="48">
        <v>15</v>
      </c>
      <c r="G28" s="48">
        <v>12</v>
      </c>
      <c r="H28" s="48">
        <v>7</v>
      </c>
      <c r="I28" s="48">
        <v>17</v>
      </c>
      <c r="J28" s="48">
        <v>15</v>
      </c>
      <c r="K28" s="48">
        <v>17</v>
      </c>
      <c r="L28" s="48">
        <v>15</v>
      </c>
      <c r="M28" s="48">
        <v>15</v>
      </c>
      <c r="N28" s="48" t="s">
        <v>117</v>
      </c>
      <c r="O28" s="48">
        <v>13</v>
      </c>
      <c r="P28" s="48">
        <v>14</v>
      </c>
      <c r="Q28" s="48">
        <v>18</v>
      </c>
      <c r="R28" s="48">
        <v>12</v>
      </c>
      <c r="S28" s="35"/>
      <c r="T28" s="48"/>
      <c r="U28" s="35"/>
      <c r="V28" s="35"/>
      <c r="W28" s="35"/>
      <c r="X28" s="35"/>
      <c r="Y28" s="35"/>
      <c r="Z28" s="35"/>
      <c r="AA28" s="48"/>
      <c r="AB28" s="48">
        <f>SUM(F29:AA29)</f>
        <v>2</v>
      </c>
    </row>
    <row r="29" spans="1:28" x14ac:dyDescent="0.25">
      <c r="A29" s="19"/>
      <c r="B29" s="19"/>
      <c r="C29" s="19"/>
      <c r="D29" s="19"/>
      <c r="E29" s="19"/>
      <c r="F29" s="19">
        <f t="shared" ref="F29:AA29" si="13">IF(F28=1,10,IF(F28=2,8,IF(F28=3,6,IF(F28=4,5,IF(F28=5,4,IF(F28=6,3,IF(F28=7,2,IF(F28=8,1,0))))))))</f>
        <v>0</v>
      </c>
      <c r="G29" s="19">
        <f t="shared" si="13"/>
        <v>0</v>
      </c>
      <c r="H29" s="19">
        <f t="shared" si="13"/>
        <v>2</v>
      </c>
      <c r="I29" s="19">
        <f t="shared" si="13"/>
        <v>0</v>
      </c>
      <c r="J29" s="19">
        <f t="shared" si="13"/>
        <v>0</v>
      </c>
      <c r="K29" s="19">
        <f t="shared" si="13"/>
        <v>0</v>
      </c>
      <c r="L29" s="19">
        <f t="shared" si="13"/>
        <v>0</v>
      </c>
      <c r="M29" s="19">
        <f t="shared" si="13"/>
        <v>0</v>
      </c>
      <c r="N29" s="19">
        <f t="shared" si="13"/>
        <v>0</v>
      </c>
      <c r="O29" s="19">
        <f t="shared" si="13"/>
        <v>0</v>
      </c>
      <c r="P29" s="19">
        <f t="shared" si="13"/>
        <v>0</v>
      </c>
      <c r="Q29" s="19">
        <f t="shared" si="13"/>
        <v>0</v>
      </c>
      <c r="R29" s="19">
        <f t="shared" si="13"/>
        <v>0</v>
      </c>
      <c r="S29" s="19">
        <f t="shared" si="13"/>
        <v>0</v>
      </c>
      <c r="T29" s="19">
        <f t="shared" si="13"/>
        <v>0</v>
      </c>
      <c r="U29" s="19">
        <f t="shared" si="13"/>
        <v>0</v>
      </c>
      <c r="V29" s="19">
        <f t="shared" si="13"/>
        <v>0</v>
      </c>
      <c r="W29" s="19">
        <f t="shared" si="13"/>
        <v>0</v>
      </c>
      <c r="X29" s="19">
        <f t="shared" si="13"/>
        <v>0</v>
      </c>
      <c r="Y29" s="19">
        <f t="shared" si="13"/>
        <v>0</v>
      </c>
      <c r="Z29" s="19">
        <f t="shared" si="13"/>
        <v>0</v>
      </c>
      <c r="AA29" s="19">
        <f t="shared" si="13"/>
        <v>0</v>
      </c>
      <c r="AB29" s="19"/>
    </row>
    <row r="30" spans="1:28" x14ac:dyDescent="0.25">
      <c r="A30" s="24" t="s">
        <v>21</v>
      </c>
      <c r="B30" s="24">
        <v>77</v>
      </c>
      <c r="C30" s="24" t="s">
        <v>22</v>
      </c>
      <c r="D30" s="24" t="s">
        <v>104</v>
      </c>
      <c r="E30" s="24" t="s">
        <v>25</v>
      </c>
      <c r="F30" s="24">
        <v>8</v>
      </c>
      <c r="G30" s="24">
        <v>18</v>
      </c>
      <c r="H30" s="24">
        <v>11</v>
      </c>
      <c r="I30" s="24">
        <v>18</v>
      </c>
      <c r="J30" s="24">
        <v>13</v>
      </c>
      <c r="K30" s="24">
        <v>11</v>
      </c>
      <c r="L30" s="24">
        <v>19</v>
      </c>
      <c r="M30" s="24">
        <v>10</v>
      </c>
      <c r="N30" s="24">
        <v>15</v>
      </c>
      <c r="O30" s="24">
        <v>12</v>
      </c>
      <c r="P30" s="24">
        <v>12</v>
      </c>
      <c r="Q30" s="24">
        <v>12</v>
      </c>
      <c r="R30" s="24">
        <v>14</v>
      </c>
      <c r="S30" s="24"/>
      <c r="T30" s="24"/>
      <c r="U30" s="24"/>
      <c r="V30" s="24"/>
      <c r="W30" s="24"/>
      <c r="X30" s="24"/>
      <c r="Y30" s="24"/>
      <c r="Z30" s="24"/>
      <c r="AA30" s="24"/>
      <c r="AB30" s="24">
        <f>SUM(F31:AA31)</f>
        <v>1</v>
      </c>
    </row>
    <row r="31" spans="1:28" x14ac:dyDescent="0.25">
      <c r="A31" s="19"/>
      <c r="B31" s="19"/>
      <c r="C31" s="19"/>
      <c r="D31" s="19"/>
      <c r="E31" s="19"/>
      <c r="F31" s="19">
        <f t="shared" ref="F31:AA31" si="14">IF(F30=1,10,IF(F30=2,8,IF(F30=3,6,IF(F30=4,5,IF(F30=5,4,IF(F30=6,3,IF(F30=7,2,IF(F30=8,1,0))))))))</f>
        <v>1</v>
      </c>
      <c r="G31" s="19">
        <f t="shared" si="14"/>
        <v>0</v>
      </c>
      <c r="H31" s="19">
        <f t="shared" si="14"/>
        <v>0</v>
      </c>
      <c r="I31" s="19">
        <f t="shared" si="14"/>
        <v>0</v>
      </c>
      <c r="J31" s="19">
        <f t="shared" si="14"/>
        <v>0</v>
      </c>
      <c r="K31" s="19">
        <f t="shared" si="14"/>
        <v>0</v>
      </c>
      <c r="L31" s="19">
        <f t="shared" si="14"/>
        <v>0</v>
      </c>
      <c r="M31" s="19">
        <f t="shared" si="14"/>
        <v>0</v>
      </c>
      <c r="N31" s="19">
        <f t="shared" si="14"/>
        <v>0</v>
      </c>
      <c r="O31" s="19">
        <f t="shared" si="14"/>
        <v>0</v>
      </c>
      <c r="P31" s="19">
        <f t="shared" si="14"/>
        <v>0</v>
      </c>
      <c r="Q31" s="19">
        <f t="shared" si="14"/>
        <v>0</v>
      </c>
      <c r="R31" s="19">
        <f t="shared" si="14"/>
        <v>0</v>
      </c>
      <c r="S31" s="19">
        <f t="shared" si="14"/>
        <v>0</v>
      </c>
      <c r="T31" s="19">
        <f t="shared" si="14"/>
        <v>0</v>
      </c>
      <c r="U31" s="19">
        <f t="shared" si="14"/>
        <v>0</v>
      </c>
      <c r="V31" s="19">
        <f t="shared" si="14"/>
        <v>0</v>
      </c>
      <c r="W31" s="19">
        <f t="shared" si="14"/>
        <v>0</v>
      </c>
      <c r="X31" s="19">
        <f t="shared" si="14"/>
        <v>0</v>
      </c>
      <c r="Y31" s="19">
        <f t="shared" si="14"/>
        <v>0</v>
      </c>
      <c r="Z31" s="19">
        <f t="shared" si="14"/>
        <v>0</v>
      </c>
      <c r="AA31" s="19">
        <f t="shared" si="14"/>
        <v>0</v>
      </c>
      <c r="AB31" s="19"/>
    </row>
    <row r="32" spans="1:28" x14ac:dyDescent="0.25">
      <c r="A32" s="50" t="s">
        <v>102</v>
      </c>
      <c r="B32" s="50">
        <v>2</v>
      </c>
      <c r="C32" s="50" t="s">
        <v>103</v>
      </c>
      <c r="D32" s="50" t="s">
        <v>53</v>
      </c>
      <c r="E32" s="50" t="s">
        <v>20</v>
      </c>
      <c r="F32" s="50">
        <v>12</v>
      </c>
      <c r="G32" s="50">
        <v>16</v>
      </c>
      <c r="H32" s="50" t="s">
        <v>106</v>
      </c>
      <c r="I32" s="50">
        <v>16</v>
      </c>
      <c r="J32" s="50">
        <v>20</v>
      </c>
      <c r="K32" s="50">
        <v>18</v>
      </c>
      <c r="L32" s="50">
        <v>20</v>
      </c>
      <c r="M32" s="50" t="s">
        <v>118</v>
      </c>
      <c r="N32" s="50">
        <v>13</v>
      </c>
      <c r="O32" s="50">
        <v>11</v>
      </c>
      <c r="P32" s="50">
        <v>18</v>
      </c>
      <c r="Q32" s="50">
        <v>17</v>
      </c>
      <c r="R32" s="50" t="s">
        <v>130</v>
      </c>
      <c r="S32" s="50"/>
      <c r="T32" s="50"/>
      <c r="U32" s="38"/>
      <c r="V32" s="38"/>
      <c r="W32" s="38"/>
      <c r="X32" s="50"/>
      <c r="Y32" s="38"/>
      <c r="Z32" s="38"/>
      <c r="AA32" s="38"/>
      <c r="AB32" s="38">
        <f>SUM(F33:AA33)</f>
        <v>0</v>
      </c>
    </row>
    <row r="33" spans="1:28" x14ac:dyDescent="0.25">
      <c r="A33" s="19"/>
      <c r="B33" s="19"/>
      <c r="C33" s="19"/>
      <c r="D33" s="19"/>
      <c r="E33" s="19"/>
      <c r="F33" s="19">
        <f t="shared" ref="F33:AA33" si="15">IF(F32=1,10,IF(F32=2,8,IF(F32=3,6,IF(F32=4,5,IF(F32=5,4,IF(F32=6,3,IF(F32=7,2,IF(F32=8,1,0))))))))</f>
        <v>0</v>
      </c>
      <c r="G33" s="19">
        <f t="shared" si="15"/>
        <v>0</v>
      </c>
      <c r="H33" s="19">
        <f t="shared" si="15"/>
        <v>0</v>
      </c>
      <c r="I33" s="19">
        <f t="shared" si="15"/>
        <v>0</v>
      </c>
      <c r="J33" s="19">
        <f t="shared" si="15"/>
        <v>0</v>
      </c>
      <c r="K33" s="19">
        <f t="shared" si="15"/>
        <v>0</v>
      </c>
      <c r="L33" s="19">
        <f t="shared" si="15"/>
        <v>0</v>
      </c>
      <c r="M33" s="19">
        <f t="shared" si="15"/>
        <v>0</v>
      </c>
      <c r="N33" s="19">
        <f t="shared" si="15"/>
        <v>0</v>
      </c>
      <c r="O33" s="19">
        <f t="shared" si="15"/>
        <v>0</v>
      </c>
      <c r="P33" s="19">
        <f t="shared" si="15"/>
        <v>0</v>
      </c>
      <c r="Q33" s="19">
        <f t="shared" si="15"/>
        <v>0</v>
      </c>
      <c r="R33" s="19">
        <f t="shared" si="15"/>
        <v>0</v>
      </c>
      <c r="S33" s="19">
        <f t="shared" si="15"/>
        <v>0</v>
      </c>
      <c r="T33" s="19">
        <f t="shared" si="15"/>
        <v>0</v>
      </c>
      <c r="U33" s="19">
        <f t="shared" si="15"/>
        <v>0</v>
      </c>
      <c r="V33" s="19">
        <f t="shared" si="15"/>
        <v>0</v>
      </c>
      <c r="W33" s="19">
        <f t="shared" si="15"/>
        <v>0</v>
      </c>
      <c r="X33" s="19">
        <f t="shared" si="15"/>
        <v>0</v>
      </c>
      <c r="Y33" s="19">
        <f t="shared" si="15"/>
        <v>0</v>
      </c>
      <c r="Z33" s="19">
        <f t="shared" si="15"/>
        <v>0</v>
      </c>
      <c r="AA33" s="19">
        <f t="shared" si="15"/>
        <v>0</v>
      </c>
      <c r="AB33" s="19"/>
    </row>
    <row r="34" spans="1:28" x14ac:dyDescent="0.25">
      <c r="A34" s="25" t="s">
        <v>95</v>
      </c>
      <c r="B34" s="25">
        <v>20</v>
      </c>
      <c r="C34" s="25" t="s">
        <v>96</v>
      </c>
      <c r="D34" s="25" t="s">
        <v>39</v>
      </c>
      <c r="E34" s="25" t="s">
        <v>25</v>
      </c>
      <c r="F34" s="25">
        <v>13</v>
      </c>
      <c r="G34" s="25">
        <v>10</v>
      </c>
      <c r="H34" s="25" t="s">
        <v>106</v>
      </c>
      <c r="I34" s="25">
        <v>13</v>
      </c>
      <c r="J34" s="25">
        <v>10</v>
      </c>
      <c r="K34" s="25">
        <v>19</v>
      </c>
      <c r="L34" s="25">
        <v>18</v>
      </c>
      <c r="M34" s="25">
        <v>17</v>
      </c>
      <c r="N34" s="25">
        <v>18</v>
      </c>
      <c r="O34" s="25" t="s">
        <v>119</v>
      </c>
      <c r="P34" s="25">
        <v>17</v>
      </c>
      <c r="Q34" s="25">
        <v>15</v>
      </c>
      <c r="R34" s="25">
        <v>16</v>
      </c>
      <c r="S34" s="25"/>
      <c r="T34" s="25"/>
      <c r="U34" s="25"/>
      <c r="V34" s="25"/>
      <c r="W34" s="25"/>
      <c r="X34" s="25"/>
      <c r="Y34" s="25"/>
      <c r="Z34" s="25"/>
      <c r="AA34" s="25"/>
      <c r="AB34" s="25">
        <f>SUM(F35:AA35)</f>
        <v>0</v>
      </c>
    </row>
    <row r="35" spans="1:28" x14ac:dyDescent="0.25">
      <c r="A35" s="19"/>
      <c r="B35" s="19"/>
      <c r="C35" s="19"/>
      <c r="D35" s="19"/>
      <c r="E35" s="19"/>
      <c r="F35" s="19">
        <f t="shared" ref="F35:AA35" si="16">IF(F34=1,10,IF(F34=2,8,IF(F34=3,6,IF(F34=4,5,IF(F34=5,4,IF(F34=6,3,IF(F34=7,2,IF(F34=8,1,0))))))))</f>
        <v>0</v>
      </c>
      <c r="G35" s="19">
        <f t="shared" si="16"/>
        <v>0</v>
      </c>
      <c r="H35" s="19">
        <f t="shared" si="16"/>
        <v>0</v>
      </c>
      <c r="I35" s="19">
        <f t="shared" si="16"/>
        <v>0</v>
      </c>
      <c r="J35" s="19">
        <f t="shared" si="16"/>
        <v>0</v>
      </c>
      <c r="K35" s="19">
        <f t="shared" si="16"/>
        <v>0</v>
      </c>
      <c r="L35" s="19">
        <f t="shared" si="16"/>
        <v>0</v>
      </c>
      <c r="M35" s="19">
        <f t="shared" si="16"/>
        <v>0</v>
      </c>
      <c r="N35" s="19">
        <f t="shared" si="16"/>
        <v>0</v>
      </c>
      <c r="O35" s="19">
        <f t="shared" si="16"/>
        <v>0</v>
      </c>
      <c r="P35" s="19">
        <f t="shared" si="16"/>
        <v>0</v>
      </c>
      <c r="Q35" s="19">
        <f t="shared" si="16"/>
        <v>0</v>
      </c>
      <c r="R35" s="19">
        <f t="shared" si="16"/>
        <v>0</v>
      </c>
      <c r="S35" s="19">
        <f t="shared" si="16"/>
        <v>0</v>
      </c>
      <c r="T35" s="19">
        <f t="shared" si="16"/>
        <v>0</v>
      </c>
      <c r="U35" s="19">
        <f t="shared" si="16"/>
        <v>0</v>
      </c>
      <c r="V35" s="19">
        <f t="shared" si="16"/>
        <v>0</v>
      </c>
      <c r="W35" s="19">
        <f t="shared" si="16"/>
        <v>0</v>
      </c>
      <c r="X35" s="19">
        <f t="shared" si="16"/>
        <v>0</v>
      </c>
      <c r="Y35" s="19">
        <f t="shared" si="16"/>
        <v>0</v>
      </c>
      <c r="Z35" s="19">
        <f t="shared" si="16"/>
        <v>0</v>
      </c>
      <c r="AA35" s="19">
        <f t="shared" si="16"/>
        <v>0</v>
      </c>
      <c r="AB35" s="19"/>
    </row>
    <row r="36" spans="1:28" x14ac:dyDescent="0.25">
      <c r="A36" s="42" t="s">
        <v>50</v>
      </c>
      <c r="B36" s="42">
        <v>22</v>
      </c>
      <c r="C36" s="42" t="s">
        <v>49</v>
      </c>
      <c r="D36" s="42" t="s">
        <v>76</v>
      </c>
      <c r="E36" s="42" t="s">
        <v>108</v>
      </c>
      <c r="F36" s="42">
        <v>11</v>
      </c>
      <c r="G36" s="42">
        <v>11</v>
      </c>
      <c r="H36" s="42">
        <v>10</v>
      </c>
      <c r="I36" s="32">
        <v>10</v>
      </c>
      <c r="J36" s="42">
        <v>11</v>
      </c>
      <c r="K36" s="42">
        <v>15</v>
      </c>
      <c r="L36" s="42">
        <v>12</v>
      </c>
      <c r="M36" s="42">
        <v>14</v>
      </c>
      <c r="N36" s="42">
        <v>19</v>
      </c>
      <c r="O36" s="42">
        <v>16</v>
      </c>
      <c r="P36" s="42">
        <v>15</v>
      </c>
      <c r="Q36" s="32">
        <v>10</v>
      </c>
      <c r="R36" s="32">
        <v>15</v>
      </c>
      <c r="S36" s="42"/>
      <c r="T36" s="42"/>
      <c r="U36" s="32"/>
      <c r="V36" s="32"/>
      <c r="W36" s="32"/>
      <c r="X36" s="42"/>
      <c r="Y36" s="32"/>
      <c r="Z36" s="32"/>
      <c r="AA36" s="42"/>
      <c r="AB36" s="42">
        <f>SUM(F37:AA37)</f>
        <v>0</v>
      </c>
    </row>
    <row r="37" spans="1:28" x14ac:dyDescent="0.25">
      <c r="A37" s="19"/>
      <c r="B37" s="19"/>
      <c r="C37" s="19"/>
      <c r="D37" s="19"/>
      <c r="E37" s="19"/>
      <c r="F37" s="19">
        <f t="shared" ref="F37:AA37" si="17">IF(F36=1,10,IF(F36=2,8,IF(F36=3,6,IF(F36=4,5,IF(F36=5,4,IF(F36=6,3,IF(F36=7,2,IF(F36=8,1,0))))))))</f>
        <v>0</v>
      </c>
      <c r="G37" s="19">
        <f t="shared" si="17"/>
        <v>0</v>
      </c>
      <c r="H37" s="19">
        <f t="shared" si="17"/>
        <v>0</v>
      </c>
      <c r="I37" s="19">
        <f t="shared" si="17"/>
        <v>0</v>
      </c>
      <c r="J37" s="19">
        <f t="shared" si="17"/>
        <v>0</v>
      </c>
      <c r="K37" s="19">
        <f t="shared" si="17"/>
        <v>0</v>
      </c>
      <c r="L37" s="19">
        <f t="shared" si="17"/>
        <v>0</v>
      </c>
      <c r="M37" s="19">
        <f t="shared" si="17"/>
        <v>0</v>
      </c>
      <c r="N37" s="19">
        <f t="shared" si="17"/>
        <v>0</v>
      </c>
      <c r="O37" s="19">
        <f t="shared" si="17"/>
        <v>0</v>
      </c>
      <c r="P37" s="19">
        <f t="shared" si="17"/>
        <v>0</v>
      </c>
      <c r="Q37" s="19">
        <f t="shared" si="17"/>
        <v>0</v>
      </c>
      <c r="R37" s="19">
        <f t="shared" si="17"/>
        <v>0</v>
      </c>
      <c r="S37" s="19">
        <f t="shared" si="17"/>
        <v>0</v>
      </c>
      <c r="T37" s="19">
        <f t="shared" si="17"/>
        <v>0</v>
      </c>
      <c r="U37" s="19">
        <f t="shared" si="17"/>
        <v>0</v>
      </c>
      <c r="V37" s="19">
        <f t="shared" si="17"/>
        <v>0</v>
      </c>
      <c r="W37" s="19">
        <f t="shared" si="17"/>
        <v>0</v>
      </c>
      <c r="X37" s="19">
        <f t="shared" si="17"/>
        <v>0</v>
      </c>
      <c r="Y37" s="19">
        <f t="shared" si="17"/>
        <v>0</v>
      </c>
      <c r="Z37" s="19">
        <f t="shared" si="17"/>
        <v>0</v>
      </c>
      <c r="AA37" s="19">
        <f t="shared" si="17"/>
        <v>0</v>
      </c>
      <c r="AB37" s="19"/>
    </row>
    <row r="38" spans="1:28" x14ac:dyDescent="0.25">
      <c r="A38" s="49" t="s">
        <v>94</v>
      </c>
      <c r="B38" s="49">
        <v>24</v>
      </c>
      <c r="C38" s="49" t="s">
        <v>86</v>
      </c>
      <c r="D38" s="49" t="s">
        <v>104</v>
      </c>
      <c r="E38" s="49" t="s">
        <v>25</v>
      </c>
      <c r="F38" s="49">
        <v>16</v>
      </c>
      <c r="G38" s="49">
        <v>13</v>
      </c>
      <c r="H38" s="49">
        <v>9</v>
      </c>
      <c r="I38" s="49" t="s">
        <v>112</v>
      </c>
      <c r="J38" s="49">
        <v>16</v>
      </c>
      <c r="K38" s="49">
        <v>13</v>
      </c>
      <c r="L38" s="49">
        <v>9</v>
      </c>
      <c r="M38" s="49">
        <v>16</v>
      </c>
      <c r="N38" s="49">
        <v>12</v>
      </c>
      <c r="O38" s="49">
        <v>15</v>
      </c>
      <c r="P38" s="49">
        <v>16</v>
      </c>
      <c r="Q38" s="49">
        <v>13</v>
      </c>
      <c r="R38" s="49" t="s">
        <v>129</v>
      </c>
      <c r="S38" s="49"/>
      <c r="T38" s="49"/>
      <c r="U38" s="31"/>
      <c r="V38" s="31"/>
      <c r="W38" s="31"/>
      <c r="X38" s="49"/>
      <c r="Y38" s="31"/>
      <c r="Z38" s="31"/>
      <c r="AA38" s="31"/>
      <c r="AB38" s="31">
        <f>SUM(F39:AA39)</f>
        <v>0</v>
      </c>
    </row>
    <row r="39" spans="1:28" x14ac:dyDescent="0.25">
      <c r="A39" s="19"/>
      <c r="B39" s="19"/>
      <c r="C39" s="19"/>
      <c r="D39" s="19"/>
      <c r="E39" s="19"/>
      <c r="F39" s="19">
        <f t="shared" ref="F39:AA39" si="18">IF(F38=1,10,IF(F38=2,8,IF(F38=3,6,IF(F38=4,5,IF(F38=5,4,IF(F38=6,3,IF(F38=7,2,IF(F38=8,1,0))))))))</f>
        <v>0</v>
      </c>
      <c r="G39" s="19">
        <f t="shared" si="18"/>
        <v>0</v>
      </c>
      <c r="H39" s="19">
        <f t="shared" si="18"/>
        <v>0</v>
      </c>
      <c r="I39" s="19">
        <f t="shared" si="18"/>
        <v>0</v>
      </c>
      <c r="J39" s="19">
        <f t="shared" si="18"/>
        <v>0</v>
      </c>
      <c r="K39" s="19">
        <f t="shared" si="18"/>
        <v>0</v>
      </c>
      <c r="L39" s="19">
        <f t="shared" si="18"/>
        <v>0</v>
      </c>
      <c r="M39" s="19">
        <f t="shared" si="18"/>
        <v>0</v>
      </c>
      <c r="N39" s="19">
        <f t="shared" si="18"/>
        <v>0</v>
      </c>
      <c r="O39" s="19">
        <f t="shared" si="18"/>
        <v>0</v>
      </c>
      <c r="P39" s="19">
        <f t="shared" si="18"/>
        <v>0</v>
      </c>
      <c r="Q39" s="19">
        <f t="shared" si="18"/>
        <v>0</v>
      </c>
      <c r="R39" s="19">
        <f t="shared" si="18"/>
        <v>0</v>
      </c>
      <c r="S39" s="19">
        <f t="shared" si="18"/>
        <v>0</v>
      </c>
      <c r="T39" s="19">
        <f t="shared" si="18"/>
        <v>0</v>
      </c>
      <c r="U39" s="19">
        <f t="shared" si="18"/>
        <v>0</v>
      </c>
      <c r="V39" s="19">
        <f t="shared" si="18"/>
        <v>0</v>
      </c>
      <c r="W39" s="19">
        <f t="shared" si="18"/>
        <v>0</v>
      </c>
      <c r="X39" s="19">
        <f t="shared" si="18"/>
        <v>0</v>
      </c>
      <c r="Y39" s="19">
        <f t="shared" si="18"/>
        <v>0</v>
      </c>
      <c r="Z39" s="19">
        <f t="shared" si="18"/>
        <v>0</v>
      </c>
      <c r="AA39" s="19">
        <f t="shared" si="18"/>
        <v>0</v>
      </c>
      <c r="AB39" s="19"/>
    </row>
    <row r="40" spans="1:28" x14ac:dyDescent="0.25">
      <c r="A40" s="18" t="s">
        <v>98</v>
      </c>
      <c r="B40" s="18">
        <v>21</v>
      </c>
      <c r="C40" s="18" t="s">
        <v>29</v>
      </c>
      <c r="D40" s="18" t="s">
        <v>76</v>
      </c>
      <c r="E40" s="18" t="s">
        <v>108</v>
      </c>
      <c r="F40" s="18">
        <v>14</v>
      </c>
      <c r="G40" s="18">
        <v>14</v>
      </c>
      <c r="H40" s="18" t="s">
        <v>106</v>
      </c>
      <c r="I40" s="18" t="s">
        <v>112</v>
      </c>
      <c r="J40" s="18">
        <v>18</v>
      </c>
      <c r="K40" s="18">
        <v>12</v>
      </c>
      <c r="L40" s="28">
        <v>14</v>
      </c>
      <c r="M40" s="18">
        <v>18</v>
      </c>
      <c r="N40" s="18">
        <v>17</v>
      </c>
      <c r="O40" s="18">
        <v>17</v>
      </c>
      <c r="P40" s="52"/>
      <c r="Q40" s="52"/>
      <c r="R40" s="53"/>
      <c r="S40" s="52"/>
      <c r="T40" s="52"/>
      <c r="U40" s="52"/>
      <c r="V40" s="52"/>
      <c r="W40" s="52"/>
      <c r="X40" s="52"/>
      <c r="Y40" s="52"/>
      <c r="Z40" s="52"/>
      <c r="AA40" s="52"/>
      <c r="AB40" s="18">
        <f>SUM(F41:AA41)</f>
        <v>0</v>
      </c>
    </row>
    <row r="41" spans="1:28" x14ac:dyDescent="0.25">
      <c r="A41" s="19"/>
      <c r="B41" s="19"/>
      <c r="C41" s="19"/>
      <c r="D41" s="19"/>
      <c r="E41" s="19"/>
      <c r="F41" s="19">
        <f t="shared" ref="F41:AA41" si="19">IF(F40=1,10,IF(F40=2,8,IF(F40=3,6,IF(F40=4,5,IF(F40=5,4,IF(F40=6,3,IF(F40=7,2,IF(F40=8,1,0))))))))</f>
        <v>0</v>
      </c>
      <c r="G41" s="19">
        <f t="shared" si="19"/>
        <v>0</v>
      </c>
      <c r="H41" s="19">
        <f t="shared" si="19"/>
        <v>0</v>
      </c>
      <c r="I41" s="19">
        <f t="shared" si="19"/>
        <v>0</v>
      </c>
      <c r="J41" s="19">
        <f t="shared" si="19"/>
        <v>0</v>
      </c>
      <c r="K41" s="19">
        <f t="shared" si="19"/>
        <v>0</v>
      </c>
      <c r="L41" s="19">
        <f t="shared" si="19"/>
        <v>0</v>
      </c>
      <c r="M41" s="19">
        <f t="shared" si="19"/>
        <v>0</v>
      </c>
      <c r="N41" s="19">
        <f t="shared" si="19"/>
        <v>0</v>
      </c>
      <c r="O41" s="19">
        <f t="shared" si="19"/>
        <v>0</v>
      </c>
      <c r="P41" s="19">
        <f t="shared" si="19"/>
        <v>0</v>
      </c>
      <c r="Q41" s="19">
        <f t="shared" si="19"/>
        <v>0</v>
      </c>
      <c r="R41" s="19">
        <f t="shared" si="19"/>
        <v>0</v>
      </c>
      <c r="S41" s="19">
        <f t="shared" si="19"/>
        <v>0</v>
      </c>
      <c r="T41" s="19">
        <f t="shared" si="19"/>
        <v>0</v>
      </c>
      <c r="U41" s="19">
        <f t="shared" si="19"/>
        <v>0</v>
      </c>
      <c r="V41" s="19">
        <f t="shared" si="19"/>
        <v>0</v>
      </c>
      <c r="W41" s="19">
        <f t="shared" si="19"/>
        <v>0</v>
      </c>
      <c r="X41" s="19">
        <f t="shared" si="19"/>
        <v>0</v>
      </c>
      <c r="Y41" s="19">
        <f t="shared" si="19"/>
        <v>0</v>
      </c>
      <c r="Z41" s="19">
        <f t="shared" si="19"/>
        <v>0</v>
      </c>
      <c r="AA41" s="19">
        <f t="shared" si="19"/>
        <v>0</v>
      </c>
      <c r="AB41" s="19"/>
    </row>
    <row r="42" spans="1:28" x14ac:dyDescent="0.25">
      <c r="A42" s="18" t="s">
        <v>123</v>
      </c>
      <c r="B42" s="18">
        <v>3</v>
      </c>
      <c r="C42" s="18" t="s">
        <v>121</v>
      </c>
      <c r="D42" s="18" t="s">
        <v>76</v>
      </c>
      <c r="E42" s="18" t="s">
        <v>108</v>
      </c>
      <c r="F42" s="52"/>
      <c r="G42" s="52"/>
      <c r="H42" s="52"/>
      <c r="I42" s="52"/>
      <c r="J42" s="52"/>
      <c r="K42" s="52"/>
      <c r="L42" s="53"/>
      <c r="M42" s="52"/>
      <c r="N42" s="52"/>
      <c r="O42" s="52"/>
      <c r="P42" s="18">
        <v>13</v>
      </c>
      <c r="Q42" s="18">
        <v>16</v>
      </c>
      <c r="R42" s="52"/>
      <c r="S42" s="52"/>
      <c r="T42" s="18"/>
      <c r="U42" s="18"/>
      <c r="V42" s="18"/>
      <c r="W42" s="18"/>
      <c r="X42" s="18"/>
      <c r="Y42" s="18"/>
      <c r="Z42" s="18"/>
      <c r="AA42" s="18"/>
      <c r="AB42" s="18">
        <f>SUM(F43:AA43)</f>
        <v>0</v>
      </c>
    </row>
    <row r="43" spans="1:28" x14ac:dyDescent="0.25">
      <c r="A43" s="19"/>
      <c r="B43" s="19"/>
      <c r="C43" s="19"/>
      <c r="D43" s="19"/>
      <c r="E43" s="19"/>
      <c r="F43" s="19">
        <f t="shared" ref="F43:AA43" si="20">IF(F42=1,10,IF(F42=2,8,IF(F42=3,6,IF(F42=4,5,IF(F42=5,4,IF(F42=6,3,IF(F42=7,2,IF(F42=8,1,0))))))))</f>
        <v>0</v>
      </c>
      <c r="G43" s="19">
        <f t="shared" si="20"/>
        <v>0</v>
      </c>
      <c r="H43" s="19">
        <f t="shared" si="20"/>
        <v>0</v>
      </c>
      <c r="I43" s="19">
        <f t="shared" si="20"/>
        <v>0</v>
      </c>
      <c r="J43" s="19">
        <f t="shared" si="20"/>
        <v>0</v>
      </c>
      <c r="K43" s="19">
        <f t="shared" si="20"/>
        <v>0</v>
      </c>
      <c r="L43" s="19">
        <f t="shared" si="20"/>
        <v>0</v>
      </c>
      <c r="M43" s="19">
        <f t="shared" si="20"/>
        <v>0</v>
      </c>
      <c r="N43" s="19">
        <f t="shared" si="20"/>
        <v>0</v>
      </c>
      <c r="O43" s="19">
        <f t="shared" si="20"/>
        <v>0</v>
      </c>
      <c r="P43" s="19">
        <f t="shared" si="20"/>
        <v>0</v>
      </c>
      <c r="Q43" s="19">
        <f t="shared" si="20"/>
        <v>0</v>
      </c>
      <c r="R43" s="19">
        <f t="shared" si="20"/>
        <v>0</v>
      </c>
      <c r="S43" s="19">
        <f t="shared" si="20"/>
        <v>0</v>
      </c>
      <c r="T43" s="19">
        <f t="shared" si="20"/>
        <v>0</v>
      </c>
      <c r="U43" s="19">
        <f t="shared" si="20"/>
        <v>0</v>
      </c>
      <c r="V43" s="19">
        <f t="shared" si="20"/>
        <v>0</v>
      </c>
      <c r="W43" s="19">
        <f t="shared" si="20"/>
        <v>0</v>
      </c>
      <c r="X43" s="19">
        <f t="shared" si="20"/>
        <v>0</v>
      </c>
      <c r="Y43" s="19">
        <f t="shared" si="20"/>
        <v>0</v>
      </c>
      <c r="Z43" s="19">
        <f t="shared" si="20"/>
        <v>0</v>
      </c>
      <c r="AA43" s="19">
        <f t="shared" si="20"/>
        <v>0</v>
      </c>
      <c r="AB43" s="19"/>
    </row>
    <row r="44" spans="1:28" x14ac:dyDescent="0.25">
      <c r="A44" s="18" t="s">
        <v>127</v>
      </c>
      <c r="B44" s="18">
        <v>40</v>
      </c>
      <c r="C44" s="18" t="s">
        <v>128</v>
      </c>
      <c r="D44" s="18" t="s">
        <v>76</v>
      </c>
      <c r="E44" s="18" t="s">
        <v>108</v>
      </c>
      <c r="F44" s="52"/>
      <c r="G44" s="52"/>
      <c r="H44" s="52"/>
      <c r="I44" s="52"/>
      <c r="J44" s="52"/>
      <c r="K44" s="52"/>
      <c r="L44" s="53"/>
      <c r="M44" s="52"/>
      <c r="N44" s="52"/>
      <c r="O44" s="52"/>
      <c r="P44" s="52"/>
      <c r="Q44" s="52"/>
      <c r="R44" s="18">
        <v>13</v>
      </c>
      <c r="S44" s="18"/>
      <c r="T44" s="52"/>
      <c r="U44" s="52"/>
      <c r="V44" s="52"/>
      <c r="W44" s="52"/>
      <c r="X44" s="52"/>
      <c r="Y44" s="52"/>
      <c r="Z44" s="52"/>
      <c r="AA44" s="52"/>
      <c r="AB44" s="18">
        <f>SUM(F45:AA45)</f>
        <v>0</v>
      </c>
    </row>
    <row r="45" spans="1:28" x14ac:dyDescent="0.25">
      <c r="A45" s="19"/>
      <c r="B45" s="19"/>
      <c r="C45" s="19"/>
      <c r="D45" s="19"/>
      <c r="E45" s="19"/>
      <c r="F45" s="19">
        <f t="shared" ref="F45:AA45" si="21">IF(F44=1,10,IF(F44=2,8,IF(F44=3,6,IF(F44=4,5,IF(F44=5,4,IF(F44=6,3,IF(F44=7,2,IF(F44=8,1,0))))))))</f>
        <v>0</v>
      </c>
      <c r="G45" s="19">
        <f t="shared" si="21"/>
        <v>0</v>
      </c>
      <c r="H45" s="19">
        <f t="shared" si="21"/>
        <v>0</v>
      </c>
      <c r="I45" s="19">
        <f t="shared" si="21"/>
        <v>0</v>
      </c>
      <c r="J45" s="19">
        <f t="shared" si="21"/>
        <v>0</v>
      </c>
      <c r="K45" s="19">
        <f t="shared" si="21"/>
        <v>0</v>
      </c>
      <c r="L45" s="19">
        <f t="shared" si="21"/>
        <v>0</v>
      </c>
      <c r="M45" s="19">
        <f t="shared" si="21"/>
        <v>0</v>
      </c>
      <c r="N45" s="19">
        <f t="shared" si="21"/>
        <v>0</v>
      </c>
      <c r="O45" s="19">
        <f t="shared" si="21"/>
        <v>0</v>
      </c>
      <c r="P45" s="19">
        <f t="shared" si="21"/>
        <v>0</v>
      </c>
      <c r="Q45" s="19">
        <f t="shared" si="21"/>
        <v>0</v>
      </c>
      <c r="R45" s="19">
        <f t="shared" si="21"/>
        <v>0</v>
      </c>
      <c r="S45" s="19">
        <f t="shared" si="21"/>
        <v>0</v>
      </c>
      <c r="T45" s="19">
        <f t="shared" si="21"/>
        <v>0</v>
      </c>
      <c r="U45" s="19">
        <f t="shared" si="21"/>
        <v>0</v>
      </c>
      <c r="V45" s="19">
        <f t="shared" si="21"/>
        <v>0</v>
      </c>
      <c r="W45" s="19">
        <f t="shared" si="21"/>
        <v>0</v>
      </c>
      <c r="X45" s="19">
        <f t="shared" si="21"/>
        <v>0</v>
      </c>
      <c r="Y45" s="19">
        <f t="shared" si="21"/>
        <v>0</v>
      </c>
      <c r="Z45" s="19">
        <f t="shared" si="21"/>
        <v>0</v>
      </c>
      <c r="AA45" s="19">
        <f t="shared" si="21"/>
        <v>0</v>
      </c>
      <c r="AB45" s="19"/>
    </row>
  </sheetData>
  <autoFilter ref="A1:AB45">
    <sortState ref="A2:AB44">
      <sortCondition descending="1" ref="AB1:AB45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"/>
  <sheetViews>
    <sheetView zoomScaleNormal="100" workbookViewId="0"/>
  </sheetViews>
  <sheetFormatPr defaultColWidth="9" defaultRowHeight="18.75" x14ac:dyDescent="0.25"/>
  <cols>
    <col min="1" max="1" width="23" style="1" bestFit="1" customWidth="1"/>
    <col min="2" max="2" width="12.5" style="1" bestFit="1" customWidth="1"/>
    <col min="3" max="3" width="18.875" style="1" bestFit="1" customWidth="1"/>
    <col min="4" max="4" width="27.125" style="1" bestFit="1" customWidth="1"/>
    <col min="5" max="5" width="14.625" style="1" bestFit="1" customWidth="1"/>
    <col min="6" max="6" width="20.25" style="1" bestFit="1" customWidth="1"/>
    <col min="7" max="7" width="19.5" style="1" bestFit="1" customWidth="1"/>
    <col min="8" max="9" width="20.25" style="1" bestFit="1" customWidth="1"/>
    <col min="10" max="10" width="10" style="1" bestFit="1" customWidth="1"/>
    <col min="11" max="11" width="20.25" style="1" bestFit="1" customWidth="1"/>
    <col min="12" max="12" width="10" style="1" bestFit="1" customWidth="1"/>
    <col min="13" max="14" width="20.25" style="1" bestFit="1" customWidth="1"/>
    <col min="15" max="15" width="20.875" style="1" bestFit="1" customWidth="1"/>
    <col min="16" max="18" width="20.25" style="1" bestFit="1" customWidth="1"/>
    <col min="19" max="19" width="10" style="1" bestFit="1" customWidth="1"/>
    <col min="20" max="20" width="15.25" style="1" bestFit="1" customWidth="1"/>
    <col min="21" max="21" width="10" style="29" bestFit="1" customWidth="1"/>
    <col min="22" max="22" width="10" style="1" bestFit="1" customWidth="1"/>
    <col min="23" max="23" width="7.5" style="29" bestFit="1" customWidth="1"/>
    <col min="24" max="24" width="11.25" style="1" bestFit="1" customWidth="1"/>
    <col min="25" max="25" width="11.25" style="29" bestFit="1" customWidth="1"/>
    <col min="26" max="26" width="15.25" style="29" bestFit="1" customWidth="1"/>
    <col min="27" max="27" width="15.25" style="1" bestFit="1" customWidth="1"/>
    <col min="28" max="28" width="19.5" style="1" bestFit="1" customWidth="1"/>
    <col min="29" max="16384" width="9" style="1"/>
  </cols>
  <sheetData>
    <row r="1" spans="1:28" x14ac:dyDescent="0.25">
      <c r="A1" s="39" t="s">
        <v>0</v>
      </c>
      <c r="B1" s="39" t="s">
        <v>37</v>
      </c>
      <c r="C1" s="39" t="s">
        <v>8</v>
      </c>
      <c r="D1" s="39" t="s">
        <v>1</v>
      </c>
      <c r="E1" s="39" t="s">
        <v>2</v>
      </c>
      <c r="F1" s="17" t="s">
        <v>3</v>
      </c>
      <c r="G1" s="17" t="s">
        <v>16</v>
      </c>
      <c r="H1" s="17" t="s">
        <v>90</v>
      </c>
      <c r="I1" s="17" t="s">
        <v>6</v>
      </c>
      <c r="J1" s="17" t="s">
        <v>91</v>
      </c>
      <c r="K1" s="17" t="s">
        <v>5</v>
      </c>
      <c r="L1" s="17" t="s">
        <v>4</v>
      </c>
      <c r="M1" s="17" t="s">
        <v>92</v>
      </c>
      <c r="N1" s="17" t="s">
        <v>9</v>
      </c>
      <c r="O1" s="17" t="s">
        <v>57</v>
      </c>
      <c r="P1" s="17" t="s">
        <v>10</v>
      </c>
      <c r="Q1" s="17" t="s">
        <v>11</v>
      </c>
      <c r="R1" s="17" t="s">
        <v>78</v>
      </c>
      <c r="S1" s="17" t="s">
        <v>12</v>
      </c>
      <c r="T1" s="17" t="s">
        <v>93</v>
      </c>
      <c r="U1" s="17" t="s">
        <v>81</v>
      </c>
      <c r="V1" s="17" t="s">
        <v>100</v>
      </c>
      <c r="W1" s="17" t="s">
        <v>79</v>
      </c>
      <c r="X1" s="17" t="s">
        <v>13</v>
      </c>
      <c r="Y1" s="17" t="s">
        <v>14</v>
      </c>
      <c r="Z1" s="17" t="s">
        <v>99</v>
      </c>
      <c r="AA1" s="17" t="s">
        <v>15</v>
      </c>
      <c r="AB1" s="23" t="s">
        <v>17</v>
      </c>
    </row>
    <row r="2" spans="1:28" x14ac:dyDescent="0.25">
      <c r="A2" s="18" t="s">
        <v>28</v>
      </c>
      <c r="B2" s="18">
        <v>1</v>
      </c>
      <c r="C2" s="18" t="s">
        <v>29</v>
      </c>
      <c r="D2" s="18" t="s">
        <v>77</v>
      </c>
      <c r="E2" s="18" t="s">
        <v>108</v>
      </c>
      <c r="F2" s="18">
        <v>1</v>
      </c>
      <c r="G2" s="18">
        <v>2</v>
      </c>
      <c r="H2" s="18">
        <v>1</v>
      </c>
      <c r="I2" s="18">
        <v>2</v>
      </c>
      <c r="J2" s="18">
        <v>1</v>
      </c>
      <c r="K2" s="18">
        <v>1</v>
      </c>
      <c r="L2" s="18">
        <v>1</v>
      </c>
      <c r="M2" s="18">
        <v>1</v>
      </c>
      <c r="N2" s="28">
        <v>1</v>
      </c>
      <c r="O2" s="18">
        <v>1</v>
      </c>
      <c r="P2" s="18">
        <v>1</v>
      </c>
      <c r="Q2" s="18">
        <v>1</v>
      </c>
      <c r="R2" s="28">
        <v>1</v>
      </c>
      <c r="S2" s="18"/>
      <c r="T2" s="18"/>
      <c r="U2" s="18"/>
      <c r="V2" s="18"/>
      <c r="W2" s="18"/>
      <c r="X2" s="18"/>
      <c r="Y2" s="18"/>
      <c r="Z2" s="18"/>
      <c r="AA2" s="18"/>
      <c r="AB2" s="18">
        <f>SUM(F3:AA3)</f>
        <v>122</v>
      </c>
    </row>
    <row r="3" spans="1:28" x14ac:dyDescent="0.25">
      <c r="A3" s="19"/>
      <c r="B3" s="19"/>
      <c r="C3" s="19"/>
      <c r="D3" s="19"/>
      <c r="E3" s="19"/>
      <c r="F3" s="19">
        <f t="shared" ref="F3:AA3" si="0">IF(F2=1,10,IF(F2=2,6,IF(F2=3,4,IF(F2=4,3,IF(F2=5,2,IF(F2=6,1,0))))))</f>
        <v>10</v>
      </c>
      <c r="G3" s="19">
        <f t="shared" si="0"/>
        <v>6</v>
      </c>
      <c r="H3" s="19">
        <f t="shared" si="0"/>
        <v>10</v>
      </c>
      <c r="I3" s="19">
        <f t="shared" si="0"/>
        <v>6</v>
      </c>
      <c r="J3" s="19">
        <f t="shared" si="0"/>
        <v>10</v>
      </c>
      <c r="K3" s="19">
        <f t="shared" si="0"/>
        <v>10</v>
      </c>
      <c r="L3" s="19">
        <f t="shared" si="0"/>
        <v>10</v>
      </c>
      <c r="M3" s="19">
        <f t="shared" si="0"/>
        <v>10</v>
      </c>
      <c r="N3" s="19">
        <f t="shared" si="0"/>
        <v>10</v>
      </c>
      <c r="O3" s="19">
        <f t="shared" si="0"/>
        <v>10</v>
      </c>
      <c r="P3" s="19">
        <f t="shared" si="0"/>
        <v>10</v>
      </c>
      <c r="Q3" s="19">
        <f t="shared" si="0"/>
        <v>10</v>
      </c>
      <c r="R3" s="19">
        <f t="shared" si="0"/>
        <v>10</v>
      </c>
      <c r="S3" s="19">
        <f t="shared" si="0"/>
        <v>0</v>
      </c>
      <c r="T3" s="19">
        <f t="shared" si="0"/>
        <v>0</v>
      </c>
      <c r="U3" s="19">
        <f t="shared" si="0"/>
        <v>0</v>
      </c>
      <c r="V3" s="19">
        <f t="shared" si="0"/>
        <v>0</v>
      </c>
      <c r="W3" s="19">
        <f t="shared" si="0"/>
        <v>0</v>
      </c>
      <c r="X3" s="19">
        <f t="shared" si="0"/>
        <v>0</v>
      </c>
      <c r="Y3" s="19">
        <f t="shared" si="0"/>
        <v>0</v>
      </c>
      <c r="Z3" s="19">
        <f t="shared" si="0"/>
        <v>0</v>
      </c>
      <c r="AA3" s="19">
        <f t="shared" si="0"/>
        <v>0</v>
      </c>
      <c r="AB3" s="19"/>
    </row>
    <row r="4" spans="1:28" x14ac:dyDescent="0.25">
      <c r="A4" s="42" t="s">
        <v>30</v>
      </c>
      <c r="B4" s="42">
        <v>11</v>
      </c>
      <c r="C4" s="42" t="s">
        <v>31</v>
      </c>
      <c r="D4" s="42" t="s">
        <v>77</v>
      </c>
      <c r="E4" s="42" t="s">
        <v>108</v>
      </c>
      <c r="F4" s="42">
        <v>2</v>
      </c>
      <c r="G4" s="32">
        <v>1</v>
      </c>
      <c r="H4" s="42">
        <v>5</v>
      </c>
      <c r="I4" s="42">
        <v>1</v>
      </c>
      <c r="J4" s="42">
        <v>2</v>
      </c>
      <c r="K4" s="42">
        <v>16</v>
      </c>
      <c r="L4" s="42">
        <v>4</v>
      </c>
      <c r="M4" s="42">
        <v>6</v>
      </c>
      <c r="N4" s="42">
        <v>3</v>
      </c>
      <c r="O4" s="32">
        <v>6</v>
      </c>
      <c r="P4" s="42">
        <v>3</v>
      </c>
      <c r="Q4" s="42">
        <v>2</v>
      </c>
      <c r="R4" s="42">
        <v>4</v>
      </c>
      <c r="S4" s="42"/>
      <c r="T4" s="42"/>
      <c r="U4" s="32"/>
      <c r="V4" s="42"/>
      <c r="W4" s="32"/>
      <c r="X4" s="42"/>
      <c r="Y4" s="32"/>
      <c r="Z4" s="32"/>
      <c r="AA4" s="42"/>
      <c r="AB4" s="42">
        <f>SUM(F5:AA5)</f>
        <v>56</v>
      </c>
    </row>
    <row r="5" spans="1:28" x14ac:dyDescent="0.25">
      <c r="A5" s="19"/>
      <c r="B5" s="19"/>
      <c r="C5" s="19"/>
      <c r="D5" s="19"/>
      <c r="E5" s="19"/>
      <c r="F5" s="19">
        <f t="shared" ref="F5:AA5" si="1">IF(F4=1,10,IF(F4=2,6,IF(F4=3,4,IF(F4=4,3,IF(F4=5,2,IF(F4=6,1,0))))))</f>
        <v>6</v>
      </c>
      <c r="G5" s="19">
        <f t="shared" si="1"/>
        <v>10</v>
      </c>
      <c r="H5" s="19">
        <f t="shared" si="1"/>
        <v>2</v>
      </c>
      <c r="I5" s="19">
        <f t="shared" si="1"/>
        <v>10</v>
      </c>
      <c r="J5" s="19">
        <f t="shared" si="1"/>
        <v>6</v>
      </c>
      <c r="K5" s="19">
        <f t="shared" si="1"/>
        <v>0</v>
      </c>
      <c r="L5" s="19">
        <f t="shared" si="1"/>
        <v>3</v>
      </c>
      <c r="M5" s="19">
        <f t="shared" si="1"/>
        <v>1</v>
      </c>
      <c r="N5" s="19">
        <f t="shared" si="1"/>
        <v>4</v>
      </c>
      <c r="O5" s="19">
        <f t="shared" si="1"/>
        <v>1</v>
      </c>
      <c r="P5" s="19">
        <f t="shared" si="1"/>
        <v>4</v>
      </c>
      <c r="Q5" s="19">
        <f t="shared" si="1"/>
        <v>6</v>
      </c>
      <c r="R5" s="19">
        <f t="shared" si="1"/>
        <v>3</v>
      </c>
      <c r="S5" s="19">
        <f t="shared" si="1"/>
        <v>0</v>
      </c>
      <c r="T5" s="19">
        <f t="shared" si="1"/>
        <v>0</v>
      </c>
      <c r="U5" s="19">
        <f t="shared" si="1"/>
        <v>0</v>
      </c>
      <c r="V5" s="19">
        <f t="shared" si="1"/>
        <v>0</v>
      </c>
      <c r="W5" s="19">
        <f t="shared" si="1"/>
        <v>0</v>
      </c>
      <c r="X5" s="19">
        <f t="shared" si="1"/>
        <v>0</v>
      </c>
      <c r="Y5" s="19">
        <f t="shared" si="1"/>
        <v>0</v>
      </c>
      <c r="Z5" s="19">
        <f t="shared" si="1"/>
        <v>0</v>
      </c>
      <c r="AA5" s="19">
        <f t="shared" si="1"/>
        <v>0</v>
      </c>
      <c r="AB5" s="19"/>
    </row>
    <row r="6" spans="1:28" x14ac:dyDescent="0.25">
      <c r="A6" s="43" t="s">
        <v>32</v>
      </c>
      <c r="B6" s="30">
        <v>14</v>
      </c>
      <c r="C6" s="43" t="s">
        <v>27</v>
      </c>
      <c r="D6" s="43" t="s">
        <v>105</v>
      </c>
      <c r="E6" s="43" t="s">
        <v>20</v>
      </c>
      <c r="F6" s="43">
        <v>3</v>
      </c>
      <c r="G6" s="30">
        <v>3</v>
      </c>
      <c r="H6" s="43">
        <v>3</v>
      </c>
      <c r="I6" s="43">
        <v>4</v>
      </c>
      <c r="J6" s="43">
        <v>3</v>
      </c>
      <c r="K6" s="43">
        <v>2</v>
      </c>
      <c r="L6" s="43">
        <v>7</v>
      </c>
      <c r="M6" s="30">
        <v>2</v>
      </c>
      <c r="N6" s="30">
        <v>5</v>
      </c>
      <c r="O6" s="30">
        <v>7</v>
      </c>
      <c r="P6" s="43">
        <v>9</v>
      </c>
      <c r="Q6" s="43">
        <v>5</v>
      </c>
      <c r="R6" s="43">
        <v>2</v>
      </c>
      <c r="S6" s="43"/>
      <c r="T6" s="43"/>
      <c r="U6" s="30"/>
      <c r="V6" s="43"/>
      <c r="W6" s="30"/>
      <c r="X6" s="43"/>
      <c r="Y6" s="30"/>
      <c r="Z6" s="30"/>
      <c r="AA6" s="43"/>
      <c r="AB6" s="43">
        <f>SUM(F7:AA7)</f>
        <v>41</v>
      </c>
    </row>
    <row r="7" spans="1:28" x14ac:dyDescent="0.25">
      <c r="A7" s="19"/>
      <c r="B7" s="19"/>
      <c r="C7" s="19"/>
      <c r="D7" s="19"/>
      <c r="E7" s="19"/>
      <c r="F7" s="19">
        <f t="shared" ref="F7:AA7" si="2">IF(F6=1,10,IF(F6=2,6,IF(F6=3,4,IF(F6=4,3,IF(F6=5,2,IF(F6=6,1,0))))))</f>
        <v>4</v>
      </c>
      <c r="G7" s="19">
        <f t="shared" si="2"/>
        <v>4</v>
      </c>
      <c r="H7" s="19">
        <f t="shared" si="2"/>
        <v>4</v>
      </c>
      <c r="I7" s="19">
        <f t="shared" si="2"/>
        <v>3</v>
      </c>
      <c r="J7" s="19">
        <f t="shared" si="2"/>
        <v>4</v>
      </c>
      <c r="K7" s="19">
        <f t="shared" si="2"/>
        <v>6</v>
      </c>
      <c r="L7" s="19">
        <f t="shared" si="2"/>
        <v>0</v>
      </c>
      <c r="M7" s="19">
        <f t="shared" si="2"/>
        <v>6</v>
      </c>
      <c r="N7" s="19">
        <f t="shared" si="2"/>
        <v>2</v>
      </c>
      <c r="O7" s="19">
        <f t="shared" si="2"/>
        <v>0</v>
      </c>
      <c r="P7" s="19">
        <f t="shared" si="2"/>
        <v>0</v>
      </c>
      <c r="Q7" s="19">
        <f t="shared" si="2"/>
        <v>2</v>
      </c>
      <c r="R7" s="19">
        <f t="shared" si="2"/>
        <v>6</v>
      </c>
      <c r="S7" s="19">
        <f t="shared" si="2"/>
        <v>0</v>
      </c>
      <c r="T7" s="19">
        <f t="shared" si="2"/>
        <v>0</v>
      </c>
      <c r="U7" s="19">
        <f t="shared" si="2"/>
        <v>0</v>
      </c>
      <c r="V7" s="19">
        <f t="shared" si="2"/>
        <v>0</v>
      </c>
      <c r="W7" s="19">
        <f t="shared" si="2"/>
        <v>0</v>
      </c>
      <c r="X7" s="19">
        <f t="shared" si="2"/>
        <v>0</v>
      </c>
      <c r="Y7" s="19">
        <f t="shared" si="2"/>
        <v>0</v>
      </c>
      <c r="Z7" s="19">
        <f t="shared" si="2"/>
        <v>0</v>
      </c>
      <c r="AA7" s="19">
        <f t="shared" si="2"/>
        <v>0</v>
      </c>
      <c r="AB7" s="19"/>
    </row>
    <row r="8" spans="1:28" x14ac:dyDescent="0.25">
      <c r="A8" s="44" t="s">
        <v>18</v>
      </c>
      <c r="B8" s="44">
        <v>44</v>
      </c>
      <c r="C8" s="44" t="s">
        <v>19</v>
      </c>
      <c r="D8" s="44" t="s">
        <v>20</v>
      </c>
      <c r="E8" s="44" t="s">
        <v>20</v>
      </c>
      <c r="F8" s="44">
        <v>5</v>
      </c>
      <c r="G8" s="44">
        <v>5</v>
      </c>
      <c r="H8" s="44">
        <v>2</v>
      </c>
      <c r="I8" s="44">
        <v>6</v>
      </c>
      <c r="J8" s="44">
        <v>6</v>
      </c>
      <c r="K8" s="44">
        <v>4</v>
      </c>
      <c r="L8" s="44">
        <v>2</v>
      </c>
      <c r="M8" s="44">
        <v>3</v>
      </c>
      <c r="N8" s="44">
        <v>8</v>
      </c>
      <c r="O8" s="44">
        <v>3</v>
      </c>
      <c r="P8" s="44">
        <v>4</v>
      </c>
      <c r="Q8" s="44">
        <v>4</v>
      </c>
      <c r="R8" s="37">
        <v>6</v>
      </c>
      <c r="S8" s="44"/>
      <c r="T8" s="44"/>
      <c r="U8" s="37"/>
      <c r="V8" s="44"/>
      <c r="W8" s="37"/>
      <c r="X8" s="44"/>
      <c r="Y8" s="37"/>
      <c r="Z8" s="37"/>
      <c r="AA8" s="44"/>
      <c r="AB8" s="44">
        <f>SUM(F9:AA9)</f>
        <v>36</v>
      </c>
    </row>
    <row r="9" spans="1:28" x14ac:dyDescent="0.25">
      <c r="A9" s="19"/>
      <c r="B9" s="19"/>
      <c r="C9" s="19"/>
      <c r="D9" s="19"/>
      <c r="E9" s="19"/>
      <c r="F9" s="19">
        <f t="shared" ref="F9:AA9" si="3">IF(F8=1,10,IF(F8=2,6,IF(F8=3,4,IF(F8=4,3,IF(F8=5,2,IF(F8=6,1,0))))))</f>
        <v>2</v>
      </c>
      <c r="G9" s="19">
        <f t="shared" si="3"/>
        <v>2</v>
      </c>
      <c r="H9" s="19">
        <f t="shared" si="3"/>
        <v>6</v>
      </c>
      <c r="I9" s="19">
        <f t="shared" si="3"/>
        <v>1</v>
      </c>
      <c r="J9" s="19">
        <f t="shared" si="3"/>
        <v>1</v>
      </c>
      <c r="K9" s="19">
        <f t="shared" si="3"/>
        <v>3</v>
      </c>
      <c r="L9" s="19">
        <f t="shared" si="3"/>
        <v>6</v>
      </c>
      <c r="M9" s="19">
        <f t="shared" si="3"/>
        <v>4</v>
      </c>
      <c r="N9" s="19">
        <f t="shared" si="3"/>
        <v>0</v>
      </c>
      <c r="O9" s="19">
        <f t="shared" si="3"/>
        <v>4</v>
      </c>
      <c r="P9" s="19">
        <f t="shared" si="3"/>
        <v>3</v>
      </c>
      <c r="Q9" s="19">
        <f t="shared" si="3"/>
        <v>3</v>
      </c>
      <c r="R9" s="19">
        <f t="shared" si="3"/>
        <v>1</v>
      </c>
      <c r="S9" s="19">
        <f t="shared" si="3"/>
        <v>0</v>
      </c>
      <c r="T9" s="19">
        <f t="shared" si="3"/>
        <v>0</v>
      </c>
      <c r="U9" s="19">
        <f t="shared" si="3"/>
        <v>0</v>
      </c>
      <c r="V9" s="19">
        <f t="shared" si="3"/>
        <v>0</v>
      </c>
      <c r="W9" s="19">
        <f t="shared" si="3"/>
        <v>0</v>
      </c>
      <c r="X9" s="19">
        <f t="shared" si="3"/>
        <v>0</v>
      </c>
      <c r="Y9" s="19">
        <f t="shared" si="3"/>
        <v>0</v>
      </c>
      <c r="Z9" s="19">
        <f t="shared" si="3"/>
        <v>0</v>
      </c>
      <c r="AA9" s="19">
        <f t="shared" si="3"/>
        <v>0</v>
      </c>
      <c r="AB9" s="19"/>
    </row>
    <row r="10" spans="1:28" x14ac:dyDescent="0.25">
      <c r="A10" s="20" t="s">
        <v>23</v>
      </c>
      <c r="B10" s="20">
        <v>16</v>
      </c>
      <c r="C10" s="20" t="s">
        <v>24</v>
      </c>
      <c r="D10" s="20" t="s">
        <v>25</v>
      </c>
      <c r="E10" s="20" t="s">
        <v>25</v>
      </c>
      <c r="F10" s="20" t="s">
        <v>107</v>
      </c>
      <c r="G10" s="20">
        <v>7</v>
      </c>
      <c r="H10" s="20" t="s">
        <v>106</v>
      </c>
      <c r="I10" s="20">
        <v>3</v>
      </c>
      <c r="J10" s="20">
        <v>7</v>
      </c>
      <c r="K10" s="20">
        <v>6</v>
      </c>
      <c r="L10" s="20">
        <v>11</v>
      </c>
      <c r="M10" s="20">
        <v>4</v>
      </c>
      <c r="N10" s="20">
        <v>2</v>
      </c>
      <c r="O10" s="20">
        <v>9</v>
      </c>
      <c r="P10" s="20">
        <v>7</v>
      </c>
      <c r="Q10" s="20">
        <v>3</v>
      </c>
      <c r="R10" s="20" t="s">
        <v>129</v>
      </c>
      <c r="S10" s="20"/>
      <c r="T10" s="20"/>
      <c r="U10" s="20"/>
      <c r="V10" s="20"/>
      <c r="W10" s="20"/>
      <c r="X10" s="20"/>
      <c r="Y10" s="20"/>
      <c r="Z10" s="20"/>
      <c r="AA10" s="20"/>
      <c r="AB10" s="20">
        <f>SUM(F11:AA11)</f>
        <v>18</v>
      </c>
    </row>
    <row r="11" spans="1:28" x14ac:dyDescent="0.25">
      <c r="A11" s="19"/>
      <c r="B11" s="19"/>
      <c r="C11" s="19"/>
      <c r="D11" s="19"/>
      <c r="E11" s="19"/>
      <c r="F11" s="19">
        <f t="shared" ref="F11:AA11" si="4">IF(F10=1,10,IF(F10=2,6,IF(F10=3,4,IF(F10=4,3,IF(F10=5,2,IF(F10=6,1,0))))))</f>
        <v>0</v>
      </c>
      <c r="G11" s="19">
        <f t="shared" si="4"/>
        <v>0</v>
      </c>
      <c r="H11" s="19">
        <f t="shared" si="4"/>
        <v>0</v>
      </c>
      <c r="I11" s="19">
        <f t="shared" si="4"/>
        <v>4</v>
      </c>
      <c r="J11" s="19">
        <f t="shared" si="4"/>
        <v>0</v>
      </c>
      <c r="K11" s="19">
        <f t="shared" si="4"/>
        <v>1</v>
      </c>
      <c r="L11" s="19">
        <f t="shared" si="4"/>
        <v>0</v>
      </c>
      <c r="M11" s="19">
        <f t="shared" si="4"/>
        <v>3</v>
      </c>
      <c r="N11" s="19">
        <f t="shared" si="4"/>
        <v>6</v>
      </c>
      <c r="O11" s="19">
        <f t="shared" si="4"/>
        <v>0</v>
      </c>
      <c r="P11" s="19">
        <f t="shared" si="4"/>
        <v>0</v>
      </c>
      <c r="Q11" s="19">
        <f t="shared" si="4"/>
        <v>4</v>
      </c>
      <c r="R11" s="19">
        <f t="shared" si="4"/>
        <v>0</v>
      </c>
      <c r="S11" s="19">
        <f t="shared" si="4"/>
        <v>0</v>
      </c>
      <c r="T11" s="19">
        <f t="shared" si="4"/>
        <v>0</v>
      </c>
      <c r="U11" s="19">
        <f t="shared" si="4"/>
        <v>0</v>
      </c>
      <c r="V11" s="19">
        <f t="shared" si="4"/>
        <v>0</v>
      </c>
      <c r="W11" s="19">
        <f t="shared" si="4"/>
        <v>0</v>
      </c>
      <c r="X11" s="19">
        <f t="shared" si="4"/>
        <v>0</v>
      </c>
      <c r="Y11" s="19">
        <f t="shared" si="4"/>
        <v>0</v>
      </c>
      <c r="Z11" s="19">
        <f t="shared" si="4"/>
        <v>0</v>
      </c>
      <c r="AA11" s="19">
        <f t="shared" si="4"/>
        <v>0</v>
      </c>
      <c r="AB11" s="19"/>
    </row>
    <row r="12" spans="1:28" x14ac:dyDescent="0.25">
      <c r="A12" s="46" t="s">
        <v>43</v>
      </c>
      <c r="B12" s="46">
        <v>4</v>
      </c>
      <c r="C12" s="46" t="s">
        <v>19</v>
      </c>
      <c r="D12" s="46" t="s">
        <v>42</v>
      </c>
      <c r="E12" s="46" t="s">
        <v>20</v>
      </c>
      <c r="F12" s="46">
        <v>17</v>
      </c>
      <c r="G12" s="46">
        <v>17</v>
      </c>
      <c r="H12" s="46">
        <v>6</v>
      </c>
      <c r="I12" s="46">
        <v>9</v>
      </c>
      <c r="J12" s="46">
        <v>17</v>
      </c>
      <c r="K12" s="46">
        <v>9</v>
      </c>
      <c r="L12" s="46">
        <v>17</v>
      </c>
      <c r="M12" s="46">
        <v>13</v>
      </c>
      <c r="N12" s="46">
        <v>4</v>
      </c>
      <c r="O12" s="36">
        <v>2</v>
      </c>
      <c r="P12" s="46">
        <v>2</v>
      </c>
      <c r="Q12" s="46">
        <v>7</v>
      </c>
      <c r="R12" s="46">
        <v>7</v>
      </c>
      <c r="S12" s="46"/>
      <c r="T12" s="46"/>
      <c r="U12" s="36"/>
      <c r="V12" s="46"/>
      <c r="W12" s="36"/>
      <c r="X12" s="46"/>
      <c r="Y12" s="36"/>
      <c r="Z12" s="36"/>
      <c r="AA12" s="46"/>
      <c r="AB12" s="46">
        <f>SUM(F13:AA13)</f>
        <v>16</v>
      </c>
    </row>
    <row r="13" spans="1:28" x14ac:dyDescent="0.25">
      <c r="A13" s="19"/>
      <c r="B13" s="19"/>
      <c r="C13" s="19"/>
      <c r="D13" s="19"/>
      <c r="E13" s="19"/>
      <c r="F13" s="19">
        <f t="shared" ref="F13:AA13" si="5">IF(F12=1,10,IF(F12=2,6,IF(F12=3,4,IF(F12=4,3,IF(F12=5,2,IF(F12=6,1,0))))))</f>
        <v>0</v>
      </c>
      <c r="G13" s="19">
        <f t="shared" si="5"/>
        <v>0</v>
      </c>
      <c r="H13" s="19">
        <f t="shared" si="5"/>
        <v>1</v>
      </c>
      <c r="I13" s="19">
        <f t="shared" si="5"/>
        <v>0</v>
      </c>
      <c r="J13" s="19">
        <f t="shared" si="5"/>
        <v>0</v>
      </c>
      <c r="K13" s="19">
        <f t="shared" si="5"/>
        <v>0</v>
      </c>
      <c r="L13" s="19">
        <f t="shared" si="5"/>
        <v>0</v>
      </c>
      <c r="M13" s="19">
        <f t="shared" si="5"/>
        <v>0</v>
      </c>
      <c r="N13" s="19">
        <f t="shared" si="5"/>
        <v>3</v>
      </c>
      <c r="O13" s="19">
        <f t="shared" si="5"/>
        <v>6</v>
      </c>
      <c r="P13" s="19">
        <f t="shared" si="5"/>
        <v>6</v>
      </c>
      <c r="Q13" s="19">
        <f t="shared" si="5"/>
        <v>0</v>
      </c>
      <c r="R13" s="19">
        <f t="shared" si="5"/>
        <v>0</v>
      </c>
      <c r="S13" s="19">
        <f t="shared" si="5"/>
        <v>0</v>
      </c>
      <c r="T13" s="19">
        <f t="shared" si="5"/>
        <v>0</v>
      </c>
      <c r="U13" s="19">
        <f t="shared" si="5"/>
        <v>0</v>
      </c>
      <c r="V13" s="19">
        <f t="shared" si="5"/>
        <v>0</v>
      </c>
      <c r="W13" s="19">
        <f t="shared" si="5"/>
        <v>0</v>
      </c>
      <c r="X13" s="19">
        <f t="shared" si="5"/>
        <v>0</v>
      </c>
      <c r="Y13" s="19">
        <f t="shared" si="5"/>
        <v>0</v>
      </c>
      <c r="Z13" s="19">
        <f t="shared" si="5"/>
        <v>0</v>
      </c>
      <c r="AA13" s="19">
        <f t="shared" si="5"/>
        <v>0</v>
      </c>
      <c r="AB13" s="19"/>
    </row>
    <row r="14" spans="1:28" x14ac:dyDescent="0.25">
      <c r="A14" s="21" t="s">
        <v>51</v>
      </c>
      <c r="B14" s="21">
        <v>63</v>
      </c>
      <c r="C14" s="21" t="s">
        <v>19</v>
      </c>
      <c r="D14" s="21" t="s">
        <v>20</v>
      </c>
      <c r="E14" s="21" t="s">
        <v>20</v>
      </c>
      <c r="F14" s="21">
        <v>7</v>
      </c>
      <c r="G14" s="21">
        <v>4</v>
      </c>
      <c r="H14" s="21" t="s">
        <v>110</v>
      </c>
      <c r="I14" s="21">
        <v>8</v>
      </c>
      <c r="J14" s="21">
        <v>4</v>
      </c>
      <c r="K14" s="21">
        <v>5</v>
      </c>
      <c r="L14" s="21">
        <v>3</v>
      </c>
      <c r="M14" s="21" t="s">
        <v>113</v>
      </c>
      <c r="N14" s="21">
        <v>7</v>
      </c>
      <c r="O14" s="21">
        <v>5</v>
      </c>
      <c r="P14" s="21">
        <v>6</v>
      </c>
      <c r="Q14" s="21">
        <v>6</v>
      </c>
      <c r="R14" s="21">
        <v>17</v>
      </c>
      <c r="S14" s="21"/>
      <c r="T14" s="21"/>
      <c r="U14" s="21"/>
      <c r="V14" s="21"/>
      <c r="W14" s="21"/>
      <c r="X14" s="21"/>
      <c r="Y14" s="21"/>
      <c r="Z14" s="21"/>
      <c r="AA14" s="21"/>
      <c r="AB14" s="21">
        <f>SUM(F15:AA15)</f>
        <v>16</v>
      </c>
    </row>
    <row r="15" spans="1:28" x14ac:dyDescent="0.25">
      <c r="A15" s="19"/>
      <c r="B15" s="19"/>
      <c r="C15" s="19"/>
      <c r="D15" s="19"/>
      <c r="E15" s="19"/>
      <c r="F15" s="19">
        <f t="shared" ref="F15:AA15" si="6">IF(F14=1,10,IF(F14=2,6,IF(F14=3,4,IF(F14=4,3,IF(F14=5,2,IF(F14=6,1,0))))))</f>
        <v>0</v>
      </c>
      <c r="G15" s="19">
        <f t="shared" si="6"/>
        <v>3</v>
      </c>
      <c r="H15" s="19">
        <f t="shared" si="6"/>
        <v>0</v>
      </c>
      <c r="I15" s="19">
        <f t="shared" si="6"/>
        <v>0</v>
      </c>
      <c r="J15" s="19">
        <f t="shared" si="6"/>
        <v>3</v>
      </c>
      <c r="K15" s="19">
        <f t="shared" si="6"/>
        <v>2</v>
      </c>
      <c r="L15" s="19">
        <f t="shared" si="6"/>
        <v>4</v>
      </c>
      <c r="M15" s="19">
        <f t="shared" si="6"/>
        <v>0</v>
      </c>
      <c r="N15" s="19">
        <f t="shared" si="6"/>
        <v>0</v>
      </c>
      <c r="O15" s="19">
        <f t="shared" si="6"/>
        <v>2</v>
      </c>
      <c r="P15" s="19">
        <f t="shared" si="6"/>
        <v>1</v>
      </c>
      <c r="Q15" s="19">
        <f t="shared" si="6"/>
        <v>1</v>
      </c>
      <c r="R15" s="19">
        <f t="shared" si="6"/>
        <v>0</v>
      </c>
      <c r="S15" s="19">
        <f t="shared" si="6"/>
        <v>0</v>
      </c>
      <c r="T15" s="19">
        <f t="shared" si="6"/>
        <v>0</v>
      </c>
      <c r="U15" s="19">
        <f t="shared" si="6"/>
        <v>0</v>
      </c>
      <c r="V15" s="19">
        <f t="shared" si="6"/>
        <v>0</v>
      </c>
      <c r="W15" s="19">
        <f t="shared" si="6"/>
        <v>0</v>
      </c>
      <c r="X15" s="19">
        <f t="shared" si="6"/>
        <v>0</v>
      </c>
      <c r="Y15" s="19">
        <f t="shared" si="6"/>
        <v>0</v>
      </c>
      <c r="Z15" s="19">
        <f t="shared" si="6"/>
        <v>0</v>
      </c>
      <c r="AA15" s="19">
        <f t="shared" si="6"/>
        <v>0</v>
      </c>
      <c r="AB15" s="19"/>
    </row>
    <row r="16" spans="1:28" x14ac:dyDescent="0.25">
      <c r="A16" s="45" t="s">
        <v>26</v>
      </c>
      <c r="B16" s="45">
        <v>55</v>
      </c>
      <c r="C16" s="45" t="s">
        <v>27</v>
      </c>
      <c r="D16" s="45" t="s">
        <v>25</v>
      </c>
      <c r="E16" s="45" t="s">
        <v>25</v>
      </c>
      <c r="F16" s="45">
        <v>4</v>
      </c>
      <c r="G16" s="45">
        <v>6</v>
      </c>
      <c r="H16" s="45">
        <v>12</v>
      </c>
      <c r="I16" s="45">
        <v>5</v>
      </c>
      <c r="J16" s="45">
        <v>5</v>
      </c>
      <c r="K16" s="45">
        <v>8</v>
      </c>
      <c r="L16" s="45">
        <v>5</v>
      </c>
      <c r="M16" s="45">
        <v>5</v>
      </c>
      <c r="N16" s="45">
        <v>6</v>
      </c>
      <c r="O16" s="45">
        <v>10</v>
      </c>
      <c r="P16" s="45">
        <v>8</v>
      </c>
      <c r="Q16" s="45" t="s">
        <v>124</v>
      </c>
      <c r="R16" s="45">
        <v>5</v>
      </c>
      <c r="S16" s="45"/>
      <c r="T16" s="45"/>
      <c r="U16" s="34"/>
      <c r="V16" s="45"/>
      <c r="W16" s="34"/>
      <c r="X16" s="45"/>
      <c r="Y16" s="34"/>
      <c r="Z16" s="34"/>
      <c r="AA16" s="45"/>
      <c r="AB16" s="45">
        <f>SUM(F17:AA17)</f>
        <v>15</v>
      </c>
    </row>
    <row r="17" spans="1:28" x14ac:dyDescent="0.25">
      <c r="A17" s="19"/>
      <c r="B17" s="19"/>
      <c r="C17" s="19"/>
      <c r="D17" s="19"/>
      <c r="E17" s="19"/>
      <c r="F17" s="19">
        <f t="shared" ref="F17:AA17" si="7">IF(F16=1,10,IF(F16=2,6,IF(F16=3,4,IF(F16=4,3,IF(F16=5,2,IF(F16=6,1,0))))))</f>
        <v>3</v>
      </c>
      <c r="G17" s="19">
        <f t="shared" si="7"/>
        <v>1</v>
      </c>
      <c r="H17" s="19">
        <f t="shared" si="7"/>
        <v>0</v>
      </c>
      <c r="I17" s="19">
        <f t="shared" si="7"/>
        <v>2</v>
      </c>
      <c r="J17" s="19">
        <f t="shared" si="7"/>
        <v>2</v>
      </c>
      <c r="K17" s="19">
        <f t="shared" si="7"/>
        <v>0</v>
      </c>
      <c r="L17" s="19">
        <f t="shared" si="7"/>
        <v>2</v>
      </c>
      <c r="M17" s="19">
        <f t="shared" si="7"/>
        <v>2</v>
      </c>
      <c r="N17" s="19">
        <f t="shared" si="7"/>
        <v>1</v>
      </c>
      <c r="O17" s="19">
        <f t="shared" si="7"/>
        <v>0</v>
      </c>
      <c r="P17" s="19">
        <f t="shared" si="7"/>
        <v>0</v>
      </c>
      <c r="Q17" s="19">
        <f t="shared" si="7"/>
        <v>0</v>
      </c>
      <c r="R17" s="19">
        <f t="shared" si="7"/>
        <v>2</v>
      </c>
      <c r="S17" s="19">
        <f t="shared" si="7"/>
        <v>0</v>
      </c>
      <c r="T17" s="19">
        <f t="shared" si="7"/>
        <v>0</v>
      </c>
      <c r="U17" s="19">
        <f t="shared" si="7"/>
        <v>0</v>
      </c>
      <c r="V17" s="19">
        <f t="shared" si="7"/>
        <v>0</v>
      </c>
      <c r="W17" s="19">
        <f t="shared" si="7"/>
        <v>0</v>
      </c>
      <c r="X17" s="19">
        <f t="shared" si="7"/>
        <v>0</v>
      </c>
      <c r="Y17" s="19">
        <f t="shared" si="7"/>
        <v>0</v>
      </c>
      <c r="Z17" s="19">
        <f t="shared" si="7"/>
        <v>0</v>
      </c>
      <c r="AA17" s="19">
        <f t="shared" si="7"/>
        <v>0</v>
      </c>
      <c r="AB17" s="19"/>
    </row>
    <row r="18" spans="1:28" x14ac:dyDescent="0.25">
      <c r="A18" s="26" t="s">
        <v>46</v>
      </c>
      <c r="B18" s="26">
        <v>18</v>
      </c>
      <c r="C18" s="26" t="s">
        <v>45</v>
      </c>
      <c r="D18" s="26" t="s">
        <v>105</v>
      </c>
      <c r="E18" s="26" t="s">
        <v>20</v>
      </c>
      <c r="F18" s="26">
        <v>6</v>
      </c>
      <c r="G18" s="26" t="s">
        <v>109</v>
      </c>
      <c r="H18" s="26">
        <v>4</v>
      </c>
      <c r="I18" s="26">
        <v>7</v>
      </c>
      <c r="J18" s="26">
        <v>12</v>
      </c>
      <c r="K18" s="26" t="s">
        <v>107</v>
      </c>
      <c r="L18" s="26">
        <v>6</v>
      </c>
      <c r="M18" s="26">
        <v>9</v>
      </c>
      <c r="N18" s="26">
        <v>9</v>
      </c>
      <c r="O18" s="26">
        <v>14</v>
      </c>
      <c r="P18" s="26">
        <v>10</v>
      </c>
      <c r="Q18" s="26">
        <v>9</v>
      </c>
      <c r="R18" s="26">
        <v>11</v>
      </c>
      <c r="S18" s="26"/>
      <c r="T18" s="26"/>
      <c r="U18" s="26"/>
      <c r="V18" s="26"/>
      <c r="W18" s="26"/>
      <c r="X18" s="26"/>
      <c r="Y18" s="26"/>
      <c r="Z18" s="26"/>
      <c r="AA18" s="26"/>
      <c r="AB18" s="26">
        <f>SUM(F19:AA19)</f>
        <v>5</v>
      </c>
    </row>
    <row r="19" spans="1:28" x14ac:dyDescent="0.25">
      <c r="A19" s="19"/>
      <c r="B19" s="19"/>
      <c r="C19" s="19"/>
      <c r="D19" s="19"/>
      <c r="E19" s="19"/>
      <c r="F19" s="19">
        <f t="shared" ref="F19:AA19" si="8">IF(F18=1,10,IF(F18=2,6,IF(F18=3,4,IF(F18=4,3,IF(F18=5,2,IF(F18=6,1,0))))))</f>
        <v>1</v>
      </c>
      <c r="G19" s="19">
        <f t="shared" si="8"/>
        <v>0</v>
      </c>
      <c r="H19" s="19">
        <f t="shared" si="8"/>
        <v>3</v>
      </c>
      <c r="I19" s="19">
        <f t="shared" si="8"/>
        <v>0</v>
      </c>
      <c r="J19" s="19">
        <f t="shared" si="8"/>
        <v>0</v>
      </c>
      <c r="K19" s="19">
        <f t="shared" si="8"/>
        <v>0</v>
      </c>
      <c r="L19" s="19">
        <f t="shared" si="8"/>
        <v>1</v>
      </c>
      <c r="M19" s="19">
        <f t="shared" si="8"/>
        <v>0</v>
      </c>
      <c r="N19" s="19">
        <f t="shared" si="8"/>
        <v>0</v>
      </c>
      <c r="O19" s="19">
        <f t="shared" si="8"/>
        <v>0</v>
      </c>
      <c r="P19" s="19">
        <f t="shared" si="8"/>
        <v>0</v>
      </c>
      <c r="Q19" s="19">
        <f t="shared" si="8"/>
        <v>0</v>
      </c>
      <c r="R19" s="19">
        <f t="shared" si="8"/>
        <v>0</v>
      </c>
      <c r="S19" s="19">
        <f t="shared" si="8"/>
        <v>0</v>
      </c>
      <c r="T19" s="19">
        <f t="shared" si="8"/>
        <v>0</v>
      </c>
      <c r="U19" s="19">
        <f t="shared" si="8"/>
        <v>0</v>
      </c>
      <c r="V19" s="19">
        <f t="shared" si="8"/>
        <v>0</v>
      </c>
      <c r="W19" s="19">
        <f t="shared" si="8"/>
        <v>0</v>
      </c>
      <c r="X19" s="19">
        <f t="shared" si="8"/>
        <v>0</v>
      </c>
      <c r="Y19" s="19">
        <f t="shared" si="8"/>
        <v>0</v>
      </c>
      <c r="Z19" s="19">
        <f t="shared" si="8"/>
        <v>0</v>
      </c>
      <c r="AA19" s="19">
        <f t="shared" si="8"/>
        <v>0</v>
      </c>
      <c r="AB19" s="19"/>
    </row>
    <row r="20" spans="1:28" x14ac:dyDescent="0.25">
      <c r="A20" s="22" t="s">
        <v>101</v>
      </c>
      <c r="B20" s="22">
        <v>81</v>
      </c>
      <c r="C20" s="22" t="s">
        <v>41</v>
      </c>
      <c r="D20" s="22" t="s">
        <v>42</v>
      </c>
      <c r="E20" s="22" t="s">
        <v>20</v>
      </c>
      <c r="F20" s="22" t="s">
        <v>107</v>
      </c>
      <c r="G20" s="22">
        <v>15</v>
      </c>
      <c r="H20" s="22">
        <v>8</v>
      </c>
      <c r="I20" s="22">
        <v>11</v>
      </c>
      <c r="J20" s="22">
        <v>19</v>
      </c>
      <c r="K20" s="22">
        <v>10</v>
      </c>
      <c r="L20" s="22">
        <v>13</v>
      </c>
      <c r="M20" s="22">
        <v>11</v>
      </c>
      <c r="N20" s="22">
        <v>16</v>
      </c>
      <c r="O20" s="22">
        <v>4</v>
      </c>
      <c r="P20" s="22">
        <v>5</v>
      </c>
      <c r="Q20" s="22" t="s">
        <v>126</v>
      </c>
      <c r="R20" s="22">
        <v>9</v>
      </c>
      <c r="S20" s="22"/>
      <c r="T20" s="22"/>
      <c r="U20" s="22"/>
      <c r="V20" s="22"/>
      <c r="W20" s="22"/>
      <c r="X20" s="22"/>
      <c r="Y20" s="22"/>
      <c r="Z20" s="22"/>
      <c r="AA20" s="22"/>
      <c r="AB20" s="22">
        <f>SUM(F21:AA21)</f>
        <v>5</v>
      </c>
    </row>
    <row r="21" spans="1:28" x14ac:dyDescent="0.25">
      <c r="A21" s="19"/>
      <c r="B21" s="19"/>
      <c r="C21" s="19"/>
      <c r="D21" s="19"/>
      <c r="E21" s="19"/>
      <c r="F21" s="19">
        <f t="shared" ref="F21:AA21" si="9">IF(F20=1,10,IF(F20=2,6,IF(F20=3,4,IF(F20=4,3,IF(F20=5,2,IF(F20=6,1,0))))))</f>
        <v>0</v>
      </c>
      <c r="G21" s="19">
        <f t="shared" si="9"/>
        <v>0</v>
      </c>
      <c r="H21" s="19">
        <f t="shared" si="9"/>
        <v>0</v>
      </c>
      <c r="I21" s="19">
        <f t="shared" si="9"/>
        <v>0</v>
      </c>
      <c r="J21" s="19">
        <f t="shared" si="9"/>
        <v>0</v>
      </c>
      <c r="K21" s="19">
        <f t="shared" si="9"/>
        <v>0</v>
      </c>
      <c r="L21" s="19">
        <f t="shared" si="9"/>
        <v>0</v>
      </c>
      <c r="M21" s="19">
        <f t="shared" si="9"/>
        <v>0</v>
      </c>
      <c r="N21" s="19">
        <f t="shared" si="9"/>
        <v>0</v>
      </c>
      <c r="O21" s="19">
        <f t="shared" si="9"/>
        <v>3</v>
      </c>
      <c r="P21" s="19">
        <f t="shared" si="9"/>
        <v>2</v>
      </c>
      <c r="Q21" s="19">
        <f t="shared" si="9"/>
        <v>0</v>
      </c>
      <c r="R21" s="19">
        <f t="shared" si="9"/>
        <v>0</v>
      </c>
      <c r="S21" s="19">
        <f t="shared" si="9"/>
        <v>0</v>
      </c>
      <c r="T21" s="19">
        <f t="shared" si="9"/>
        <v>0</v>
      </c>
      <c r="U21" s="19">
        <f t="shared" si="9"/>
        <v>0</v>
      </c>
      <c r="V21" s="19">
        <f t="shared" si="9"/>
        <v>0</v>
      </c>
      <c r="W21" s="19">
        <f t="shared" si="9"/>
        <v>0</v>
      </c>
      <c r="X21" s="19">
        <f t="shared" si="9"/>
        <v>0</v>
      </c>
      <c r="Y21" s="19">
        <f t="shared" si="9"/>
        <v>0</v>
      </c>
      <c r="Z21" s="19">
        <f t="shared" si="9"/>
        <v>0</v>
      </c>
      <c r="AA21" s="19">
        <f t="shared" si="9"/>
        <v>0</v>
      </c>
      <c r="AB21" s="19"/>
    </row>
    <row r="22" spans="1:28" x14ac:dyDescent="0.25">
      <c r="A22" s="23" t="s">
        <v>36</v>
      </c>
      <c r="B22" s="23">
        <v>31</v>
      </c>
      <c r="C22" s="23" t="s">
        <v>35</v>
      </c>
      <c r="D22" s="23" t="s">
        <v>33</v>
      </c>
      <c r="E22" s="23" t="s">
        <v>34</v>
      </c>
      <c r="F22" s="23" t="s">
        <v>107</v>
      </c>
      <c r="G22" s="23">
        <v>8</v>
      </c>
      <c r="H22" s="23" t="s">
        <v>106</v>
      </c>
      <c r="I22" s="23">
        <v>15</v>
      </c>
      <c r="J22" s="23">
        <v>9</v>
      </c>
      <c r="K22" s="23">
        <v>3</v>
      </c>
      <c r="L22" s="23">
        <v>8</v>
      </c>
      <c r="M22" s="23">
        <v>8</v>
      </c>
      <c r="N22" s="23">
        <v>14</v>
      </c>
      <c r="O22" s="23" t="s">
        <v>119</v>
      </c>
      <c r="P22" s="23" t="s">
        <v>107</v>
      </c>
      <c r="Q22" s="23">
        <v>8</v>
      </c>
      <c r="R22" s="23">
        <v>10</v>
      </c>
      <c r="S22" s="23"/>
      <c r="T22" s="23"/>
      <c r="U22" s="23"/>
      <c r="V22" s="23"/>
      <c r="W22" s="23"/>
      <c r="X22" s="23"/>
      <c r="Y22" s="23"/>
      <c r="Z22" s="23"/>
      <c r="AA22" s="23"/>
      <c r="AB22" s="23">
        <f>SUM(F23:AA23)</f>
        <v>4</v>
      </c>
    </row>
    <row r="23" spans="1:28" x14ac:dyDescent="0.25">
      <c r="A23" s="19"/>
      <c r="B23" s="19"/>
      <c r="C23" s="19"/>
      <c r="D23" s="19"/>
      <c r="E23" s="19"/>
      <c r="F23" s="19">
        <f t="shared" ref="F23:AA23" si="10">IF(F22=1,10,IF(F22=2,6,IF(F22=3,4,IF(F22=4,3,IF(F22=5,2,IF(F22=6,1,0))))))</f>
        <v>0</v>
      </c>
      <c r="G23" s="19">
        <f t="shared" si="10"/>
        <v>0</v>
      </c>
      <c r="H23" s="19">
        <f t="shared" si="10"/>
        <v>0</v>
      </c>
      <c r="I23" s="19">
        <f t="shared" si="10"/>
        <v>0</v>
      </c>
      <c r="J23" s="19">
        <f t="shared" si="10"/>
        <v>0</v>
      </c>
      <c r="K23" s="19">
        <f t="shared" si="10"/>
        <v>4</v>
      </c>
      <c r="L23" s="19">
        <f t="shared" si="10"/>
        <v>0</v>
      </c>
      <c r="M23" s="19">
        <f t="shared" si="10"/>
        <v>0</v>
      </c>
      <c r="N23" s="19">
        <f t="shared" si="10"/>
        <v>0</v>
      </c>
      <c r="O23" s="19">
        <f t="shared" si="10"/>
        <v>0</v>
      </c>
      <c r="P23" s="19">
        <f t="shared" si="10"/>
        <v>0</v>
      </c>
      <c r="Q23" s="19">
        <f t="shared" si="10"/>
        <v>0</v>
      </c>
      <c r="R23" s="19">
        <f t="shared" si="10"/>
        <v>0</v>
      </c>
      <c r="S23" s="19">
        <f t="shared" si="10"/>
        <v>0</v>
      </c>
      <c r="T23" s="19">
        <f t="shared" si="10"/>
        <v>0</v>
      </c>
      <c r="U23" s="19">
        <f t="shared" si="10"/>
        <v>0</v>
      </c>
      <c r="V23" s="19">
        <f t="shared" si="10"/>
        <v>0</v>
      </c>
      <c r="W23" s="19">
        <f t="shared" si="10"/>
        <v>0</v>
      </c>
      <c r="X23" s="19">
        <f t="shared" si="10"/>
        <v>0</v>
      </c>
      <c r="Y23" s="19">
        <f t="shared" si="10"/>
        <v>0</v>
      </c>
      <c r="Z23" s="19">
        <f t="shared" si="10"/>
        <v>0</v>
      </c>
      <c r="AA23" s="19">
        <f t="shared" si="10"/>
        <v>0</v>
      </c>
      <c r="AB23" s="19"/>
    </row>
    <row r="24" spans="1:28" x14ac:dyDescent="0.25">
      <c r="A24" s="47" t="s">
        <v>48</v>
      </c>
      <c r="B24" s="47">
        <v>10</v>
      </c>
      <c r="C24" s="47" t="s">
        <v>35</v>
      </c>
      <c r="D24" s="47" t="s">
        <v>33</v>
      </c>
      <c r="E24" s="47" t="s">
        <v>34</v>
      </c>
      <c r="F24" s="33">
        <v>9</v>
      </c>
      <c r="G24" s="47">
        <v>9</v>
      </c>
      <c r="H24" s="47" t="s">
        <v>106</v>
      </c>
      <c r="I24" s="47">
        <v>14</v>
      </c>
      <c r="J24" s="47">
        <v>8</v>
      </c>
      <c r="K24" s="47">
        <v>7</v>
      </c>
      <c r="L24" s="47">
        <v>10</v>
      </c>
      <c r="M24" s="47">
        <v>12</v>
      </c>
      <c r="N24" s="47">
        <v>13</v>
      </c>
      <c r="O24" s="47" t="s">
        <v>119</v>
      </c>
      <c r="P24" s="47" t="s">
        <v>107</v>
      </c>
      <c r="Q24" s="47">
        <v>11</v>
      </c>
      <c r="R24" s="47">
        <v>3</v>
      </c>
      <c r="S24" s="47"/>
      <c r="T24" s="47"/>
      <c r="U24" s="33"/>
      <c r="V24" s="47"/>
      <c r="W24" s="33"/>
      <c r="X24" s="47"/>
      <c r="Y24" s="33"/>
      <c r="Z24" s="33"/>
      <c r="AA24" s="47"/>
      <c r="AB24" s="47">
        <f>SUM(F25:AA25)</f>
        <v>4</v>
      </c>
    </row>
    <row r="25" spans="1:28" x14ac:dyDescent="0.25">
      <c r="A25" s="19"/>
      <c r="B25" s="19"/>
      <c r="C25" s="19"/>
      <c r="D25" s="19"/>
      <c r="E25" s="19"/>
      <c r="F25" s="19">
        <f t="shared" ref="F25:AA25" si="11">IF(F24=1,10,IF(F24=2,6,IF(F24=3,4,IF(F24=4,3,IF(F24=5,2,IF(F24=6,1,0))))))</f>
        <v>0</v>
      </c>
      <c r="G25" s="19">
        <f t="shared" si="11"/>
        <v>0</v>
      </c>
      <c r="H25" s="19">
        <f t="shared" si="11"/>
        <v>0</v>
      </c>
      <c r="I25" s="19">
        <f t="shared" si="11"/>
        <v>0</v>
      </c>
      <c r="J25" s="19">
        <f t="shared" si="11"/>
        <v>0</v>
      </c>
      <c r="K25" s="19">
        <f t="shared" si="11"/>
        <v>0</v>
      </c>
      <c r="L25" s="19">
        <f t="shared" si="11"/>
        <v>0</v>
      </c>
      <c r="M25" s="19">
        <f t="shared" si="11"/>
        <v>0</v>
      </c>
      <c r="N25" s="19">
        <f t="shared" si="11"/>
        <v>0</v>
      </c>
      <c r="O25" s="19">
        <f t="shared" si="11"/>
        <v>0</v>
      </c>
      <c r="P25" s="19">
        <f t="shared" si="11"/>
        <v>0</v>
      </c>
      <c r="Q25" s="19">
        <f t="shared" si="11"/>
        <v>0</v>
      </c>
      <c r="R25" s="19">
        <f t="shared" si="11"/>
        <v>4</v>
      </c>
      <c r="S25" s="19">
        <f t="shared" si="11"/>
        <v>0</v>
      </c>
      <c r="T25" s="19">
        <f t="shared" si="11"/>
        <v>0</v>
      </c>
      <c r="U25" s="19">
        <f t="shared" si="11"/>
        <v>0</v>
      </c>
      <c r="V25" s="19">
        <f t="shared" si="11"/>
        <v>0</v>
      </c>
      <c r="W25" s="19">
        <f t="shared" si="11"/>
        <v>0</v>
      </c>
      <c r="X25" s="19">
        <f t="shared" si="11"/>
        <v>0</v>
      </c>
      <c r="Y25" s="19">
        <f t="shared" si="11"/>
        <v>0</v>
      </c>
      <c r="Z25" s="19">
        <f t="shared" si="11"/>
        <v>0</v>
      </c>
      <c r="AA25" s="19">
        <f t="shared" si="11"/>
        <v>0</v>
      </c>
      <c r="AB25" s="19"/>
    </row>
    <row r="26" spans="1:28" x14ac:dyDescent="0.25">
      <c r="A26" s="50" t="s">
        <v>102</v>
      </c>
      <c r="B26" s="50">
        <v>2</v>
      </c>
      <c r="C26" s="50" t="s">
        <v>103</v>
      </c>
      <c r="D26" s="50" t="s">
        <v>53</v>
      </c>
      <c r="E26" s="50" t="s">
        <v>20</v>
      </c>
      <c r="F26" s="50">
        <v>12</v>
      </c>
      <c r="G26" s="50">
        <v>16</v>
      </c>
      <c r="H26" s="50" t="s">
        <v>106</v>
      </c>
      <c r="I26" s="50">
        <v>16</v>
      </c>
      <c r="J26" s="50">
        <v>20</v>
      </c>
      <c r="K26" s="50">
        <v>18</v>
      </c>
      <c r="L26" s="50">
        <v>20</v>
      </c>
      <c r="M26" s="50" t="s">
        <v>118</v>
      </c>
      <c r="N26" s="50">
        <v>10</v>
      </c>
      <c r="O26" s="50">
        <v>11</v>
      </c>
      <c r="P26" s="50">
        <v>18</v>
      </c>
      <c r="Q26" s="50">
        <v>17</v>
      </c>
      <c r="R26" s="50" t="s">
        <v>129</v>
      </c>
      <c r="S26" s="50"/>
      <c r="T26" s="50"/>
      <c r="U26" s="38"/>
      <c r="V26" s="50"/>
      <c r="W26" s="38"/>
      <c r="X26" s="38"/>
      <c r="Y26" s="38"/>
      <c r="Z26" s="38"/>
      <c r="AA26" s="38"/>
      <c r="AB26" s="38">
        <f>SUM(F27:AA27)</f>
        <v>0</v>
      </c>
    </row>
    <row r="27" spans="1:28" x14ac:dyDescent="0.25">
      <c r="A27" s="19"/>
      <c r="B27" s="19"/>
      <c r="C27" s="19"/>
      <c r="D27" s="19"/>
      <c r="E27" s="19"/>
      <c r="F27" s="19">
        <f t="shared" ref="F27:AA27" si="12">IF(F26=1,10,IF(F26=2,6,IF(F26=3,4,IF(F26=4,3,IF(F26=5,2,IF(F26=6,1,0))))))</f>
        <v>0</v>
      </c>
      <c r="G27" s="19">
        <f t="shared" si="12"/>
        <v>0</v>
      </c>
      <c r="H27" s="19">
        <f t="shared" si="12"/>
        <v>0</v>
      </c>
      <c r="I27" s="19">
        <f t="shared" si="12"/>
        <v>0</v>
      </c>
      <c r="J27" s="19">
        <f t="shared" si="12"/>
        <v>0</v>
      </c>
      <c r="K27" s="19">
        <f t="shared" si="12"/>
        <v>0</v>
      </c>
      <c r="L27" s="19">
        <f t="shared" si="12"/>
        <v>0</v>
      </c>
      <c r="M27" s="19">
        <f t="shared" si="12"/>
        <v>0</v>
      </c>
      <c r="N27" s="19">
        <f t="shared" si="12"/>
        <v>0</v>
      </c>
      <c r="O27" s="19">
        <f t="shared" si="12"/>
        <v>0</v>
      </c>
      <c r="P27" s="19">
        <f t="shared" si="12"/>
        <v>0</v>
      </c>
      <c r="Q27" s="19">
        <f t="shared" si="12"/>
        <v>0</v>
      </c>
      <c r="R27" s="19">
        <f t="shared" si="12"/>
        <v>0</v>
      </c>
      <c r="S27" s="19">
        <f t="shared" si="12"/>
        <v>0</v>
      </c>
      <c r="T27" s="19">
        <f t="shared" si="12"/>
        <v>0</v>
      </c>
      <c r="U27" s="19">
        <f t="shared" si="12"/>
        <v>0</v>
      </c>
      <c r="V27" s="19">
        <f t="shared" si="12"/>
        <v>0</v>
      </c>
      <c r="W27" s="19">
        <f t="shared" si="12"/>
        <v>0</v>
      </c>
      <c r="X27" s="19">
        <f t="shared" si="12"/>
        <v>0</v>
      </c>
      <c r="Y27" s="19">
        <f t="shared" si="12"/>
        <v>0</v>
      </c>
      <c r="Z27" s="19">
        <f t="shared" si="12"/>
        <v>0</v>
      </c>
      <c r="AA27" s="19">
        <f t="shared" si="12"/>
        <v>0</v>
      </c>
      <c r="AB27" s="19"/>
    </row>
    <row r="28" spans="1:28" x14ac:dyDescent="0.25">
      <c r="A28" s="25" t="s">
        <v>95</v>
      </c>
      <c r="B28" s="25">
        <v>20</v>
      </c>
      <c r="C28" s="25" t="s">
        <v>96</v>
      </c>
      <c r="D28" s="25" t="s">
        <v>39</v>
      </c>
      <c r="E28" s="25" t="s">
        <v>25</v>
      </c>
      <c r="F28" s="25">
        <v>13</v>
      </c>
      <c r="G28" s="25">
        <v>12</v>
      </c>
      <c r="H28" s="25" t="s">
        <v>106</v>
      </c>
      <c r="I28" s="25">
        <v>13</v>
      </c>
      <c r="J28" s="25">
        <v>10</v>
      </c>
      <c r="K28" s="25">
        <v>19</v>
      </c>
      <c r="L28" s="25">
        <v>18</v>
      </c>
      <c r="M28" s="25">
        <v>17</v>
      </c>
      <c r="N28" s="25">
        <v>18</v>
      </c>
      <c r="O28" s="25" t="s">
        <v>119</v>
      </c>
      <c r="P28" s="25">
        <v>17</v>
      </c>
      <c r="Q28" s="25">
        <v>15</v>
      </c>
      <c r="R28" s="25">
        <v>16</v>
      </c>
      <c r="S28" s="25"/>
      <c r="T28" s="25"/>
      <c r="U28" s="25"/>
      <c r="V28" s="25"/>
      <c r="W28" s="25"/>
      <c r="X28" s="25"/>
      <c r="Y28" s="25"/>
      <c r="Z28" s="25"/>
      <c r="AA28" s="25"/>
      <c r="AB28" s="25">
        <f>SUM(F29:AA29)</f>
        <v>0</v>
      </c>
    </row>
    <row r="29" spans="1:28" x14ac:dyDescent="0.25">
      <c r="A29" s="19"/>
      <c r="B29" s="19"/>
      <c r="C29" s="19"/>
      <c r="D29" s="19"/>
      <c r="E29" s="19"/>
      <c r="F29" s="19">
        <f t="shared" ref="F29:AA29" si="13">IF(F28=1,10,IF(F28=2,6,IF(F28=3,4,IF(F28=4,3,IF(F28=5,2,IF(F28=6,1,0))))))</f>
        <v>0</v>
      </c>
      <c r="G29" s="19">
        <f t="shared" si="13"/>
        <v>0</v>
      </c>
      <c r="H29" s="19">
        <f t="shared" si="13"/>
        <v>0</v>
      </c>
      <c r="I29" s="19">
        <f t="shared" si="13"/>
        <v>0</v>
      </c>
      <c r="J29" s="19">
        <f t="shared" si="13"/>
        <v>0</v>
      </c>
      <c r="K29" s="19">
        <f t="shared" si="13"/>
        <v>0</v>
      </c>
      <c r="L29" s="19">
        <f t="shared" si="13"/>
        <v>0</v>
      </c>
      <c r="M29" s="19">
        <f t="shared" si="13"/>
        <v>0</v>
      </c>
      <c r="N29" s="19">
        <f t="shared" si="13"/>
        <v>0</v>
      </c>
      <c r="O29" s="19">
        <f t="shared" si="13"/>
        <v>0</v>
      </c>
      <c r="P29" s="19">
        <f t="shared" si="13"/>
        <v>0</v>
      </c>
      <c r="Q29" s="19">
        <f t="shared" si="13"/>
        <v>0</v>
      </c>
      <c r="R29" s="19">
        <f t="shared" si="13"/>
        <v>0</v>
      </c>
      <c r="S29" s="19">
        <f t="shared" si="13"/>
        <v>0</v>
      </c>
      <c r="T29" s="19">
        <f t="shared" si="13"/>
        <v>0</v>
      </c>
      <c r="U29" s="19">
        <f t="shared" si="13"/>
        <v>0</v>
      </c>
      <c r="V29" s="19">
        <f t="shared" si="13"/>
        <v>0</v>
      </c>
      <c r="W29" s="19">
        <f t="shared" si="13"/>
        <v>0</v>
      </c>
      <c r="X29" s="19">
        <f t="shared" si="13"/>
        <v>0</v>
      </c>
      <c r="Y29" s="19">
        <f t="shared" si="13"/>
        <v>0</v>
      </c>
      <c r="Z29" s="19">
        <f t="shared" si="13"/>
        <v>0</v>
      </c>
      <c r="AA29" s="19">
        <f t="shared" si="13"/>
        <v>0</v>
      </c>
      <c r="AB29" s="19"/>
    </row>
    <row r="30" spans="1:28" x14ac:dyDescent="0.25">
      <c r="A30" s="42" t="s">
        <v>50</v>
      </c>
      <c r="B30" s="42">
        <v>22</v>
      </c>
      <c r="C30" s="42" t="s">
        <v>49</v>
      </c>
      <c r="D30" s="42" t="s">
        <v>76</v>
      </c>
      <c r="E30" s="42" t="s">
        <v>108</v>
      </c>
      <c r="F30" s="42">
        <v>11</v>
      </c>
      <c r="G30" s="42">
        <v>11</v>
      </c>
      <c r="H30" s="42">
        <v>10</v>
      </c>
      <c r="I30" s="32">
        <v>10</v>
      </c>
      <c r="J30" s="42">
        <v>11</v>
      </c>
      <c r="K30" s="42">
        <v>15</v>
      </c>
      <c r="L30" s="42">
        <v>12</v>
      </c>
      <c r="M30" s="42">
        <v>14</v>
      </c>
      <c r="N30" s="42">
        <v>19</v>
      </c>
      <c r="O30" s="42">
        <v>16</v>
      </c>
      <c r="P30" s="42">
        <v>15</v>
      </c>
      <c r="Q30" s="32">
        <v>10</v>
      </c>
      <c r="R30" s="32">
        <v>15</v>
      </c>
      <c r="S30" s="42"/>
      <c r="T30" s="42"/>
      <c r="U30" s="32"/>
      <c r="V30" s="42"/>
      <c r="W30" s="32"/>
      <c r="X30" s="42"/>
      <c r="Y30" s="32"/>
      <c r="Z30" s="32"/>
      <c r="AA30" s="42"/>
      <c r="AB30" s="42">
        <f>SUM(F31:AA31)</f>
        <v>0</v>
      </c>
    </row>
    <row r="31" spans="1:28" x14ac:dyDescent="0.25">
      <c r="A31" s="19"/>
      <c r="B31" s="19"/>
      <c r="C31" s="19"/>
      <c r="D31" s="19"/>
      <c r="E31" s="19"/>
      <c r="F31" s="19">
        <f t="shared" ref="F31:AA31" si="14">IF(F30=1,10,IF(F30=2,6,IF(F30=3,4,IF(F30=4,3,IF(F30=5,2,IF(F30=6,1,0))))))</f>
        <v>0</v>
      </c>
      <c r="G31" s="19">
        <f t="shared" si="14"/>
        <v>0</v>
      </c>
      <c r="H31" s="19">
        <f t="shared" si="14"/>
        <v>0</v>
      </c>
      <c r="I31" s="19">
        <f t="shared" si="14"/>
        <v>0</v>
      </c>
      <c r="J31" s="19">
        <f t="shared" si="14"/>
        <v>0</v>
      </c>
      <c r="K31" s="19">
        <f t="shared" si="14"/>
        <v>0</v>
      </c>
      <c r="L31" s="19">
        <f t="shared" si="14"/>
        <v>0</v>
      </c>
      <c r="M31" s="19">
        <f t="shared" si="14"/>
        <v>0</v>
      </c>
      <c r="N31" s="19">
        <f t="shared" si="14"/>
        <v>0</v>
      </c>
      <c r="O31" s="19">
        <f t="shared" si="14"/>
        <v>0</v>
      </c>
      <c r="P31" s="19">
        <f t="shared" si="14"/>
        <v>0</v>
      </c>
      <c r="Q31" s="19">
        <f t="shared" si="14"/>
        <v>0</v>
      </c>
      <c r="R31" s="19">
        <f t="shared" si="14"/>
        <v>0</v>
      </c>
      <c r="S31" s="19">
        <f t="shared" si="14"/>
        <v>0</v>
      </c>
      <c r="T31" s="19">
        <f t="shared" si="14"/>
        <v>0</v>
      </c>
      <c r="U31" s="19">
        <f t="shared" si="14"/>
        <v>0</v>
      </c>
      <c r="V31" s="19">
        <f t="shared" si="14"/>
        <v>0</v>
      </c>
      <c r="W31" s="19">
        <f t="shared" si="14"/>
        <v>0</v>
      </c>
      <c r="X31" s="19">
        <f t="shared" si="14"/>
        <v>0</v>
      </c>
      <c r="Y31" s="19">
        <f t="shared" si="14"/>
        <v>0</v>
      </c>
      <c r="Z31" s="19">
        <f t="shared" si="14"/>
        <v>0</v>
      </c>
      <c r="AA31" s="19">
        <f t="shared" si="14"/>
        <v>0</v>
      </c>
      <c r="AB31" s="19"/>
    </row>
    <row r="32" spans="1:28" x14ac:dyDescent="0.25">
      <c r="A32" s="27" t="s">
        <v>87</v>
      </c>
      <c r="B32" s="27">
        <v>23</v>
      </c>
      <c r="C32" s="27" t="s">
        <v>89</v>
      </c>
      <c r="D32" s="27" t="s">
        <v>53</v>
      </c>
      <c r="E32" s="27" t="s">
        <v>20</v>
      </c>
      <c r="F32" s="27">
        <v>10</v>
      </c>
      <c r="G32" s="27" t="s">
        <v>109</v>
      </c>
      <c r="H32" s="27" t="s">
        <v>106</v>
      </c>
      <c r="I32" s="27">
        <v>12</v>
      </c>
      <c r="J32" s="27">
        <v>14</v>
      </c>
      <c r="K32" s="27">
        <v>14</v>
      </c>
      <c r="L32" s="27">
        <v>16</v>
      </c>
      <c r="M32" s="27">
        <v>7</v>
      </c>
      <c r="N32" s="27">
        <v>11</v>
      </c>
      <c r="O32" s="27">
        <v>8</v>
      </c>
      <c r="P32" s="27">
        <v>11</v>
      </c>
      <c r="Q32" s="27">
        <v>14</v>
      </c>
      <c r="R32" s="27">
        <v>8</v>
      </c>
      <c r="S32" s="27"/>
      <c r="T32" s="27"/>
      <c r="U32" s="27"/>
      <c r="V32" s="27"/>
      <c r="W32" s="27"/>
      <c r="X32" s="27"/>
      <c r="Y32" s="27"/>
      <c r="Z32" s="27"/>
      <c r="AA32" s="27"/>
      <c r="AB32" s="27">
        <f>SUM(F33:AA33)</f>
        <v>0</v>
      </c>
    </row>
    <row r="33" spans="1:28" x14ac:dyDescent="0.25">
      <c r="A33" s="19"/>
      <c r="B33" s="19"/>
      <c r="C33" s="19"/>
      <c r="D33" s="19"/>
      <c r="E33" s="19"/>
      <c r="F33" s="19">
        <f t="shared" ref="F33:AA33" si="15">IF(F32=1,10,IF(F32=2,6,IF(F32=3,4,IF(F32=4,3,IF(F32=5,2,IF(F32=6,1,0))))))</f>
        <v>0</v>
      </c>
      <c r="G33" s="19">
        <f t="shared" si="15"/>
        <v>0</v>
      </c>
      <c r="H33" s="19">
        <f t="shared" si="15"/>
        <v>0</v>
      </c>
      <c r="I33" s="19">
        <f t="shared" si="15"/>
        <v>0</v>
      </c>
      <c r="J33" s="19">
        <f t="shared" si="15"/>
        <v>0</v>
      </c>
      <c r="K33" s="19">
        <f t="shared" si="15"/>
        <v>0</v>
      </c>
      <c r="L33" s="19">
        <f t="shared" si="15"/>
        <v>0</v>
      </c>
      <c r="M33" s="19">
        <f t="shared" si="15"/>
        <v>0</v>
      </c>
      <c r="N33" s="19">
        <f t="shared" si="15"/>
        <v>0</v>
      </c>
      <c r="O33" s="19">
        <f t="shared" si="15"/>
        <v>0</v>
      </c>
      <c r="P33" s="19">
        <f t="shared" si="15"/>
        <v>0</v>
      </c>
      <c r="Q33" s="19">
        <f t="shared" si="15"/>
        <v>0</v>
      </c>
      <c r="R33" s="19">
        <f t="shared" si="15"/>
        <v>0</v>
      </c>
      <c r="S33" s="19">
        <f t="shared" si="15"/>
        <v>0</v>
      </c>
      <c r="T33" s="19">
        <f t="shared" si="15"/>
        <v>0</v>
      </c>
      <c r="U33" s="19">
        <f t="shared" si="15"/>
        <v>0</v>
      </c>
      <c r="V33" s="19">
        <f t="shared" si="15"/>
        <v>0</v>
      </c>
      <c r="W33" s="19">
        <f t="shared" si="15"/>
        <v>0</v>
      </c>
      <c r="X33" s="19">
        <f t="shared" si="15"/>
        <v>0</v>
      </c>
      <c r="Y33" s="19">
        <f t="shared" si="15"/>
        <v>0</v>
      </c>
      <c r="Z33" s="19">
        <f t="shared" si="15"/>
        <v>0</v>
      </c>
      <c r="AA33" s="19">
        <f t="shared" si="15"/>
        <v>0</v>
      </c>
      <c r="AB33" s="19"/>
    </row>
    <row r="34" spans="1:28" x14ac:dyDescent="0.25">
      <c r="A34" s="49" t="s">
        <v>94</v>
      </c>
      <c r="B34" s="49">
        <v>24</v>
      </c>
      <c r="C34" s="49" t="s">
        <v>86</v>
      </c>
      <c r="D34" s="49" t="s">
        <v>104</v>
      </c>
      <c r="E34" s="49" t="s">
        <v>25</v>
      </c>
      <c r="F34" s="49">
        <v>16</v>
      </c>
      <c r="G34" s="49">
        <v>13</v>
      </c>
      <c r="H34" s="49">
        <v>9</v>
      </c>
      <c r="I34" s="49" t="s">
        <v>112</v>
      </c>
      <c r="J34" s="49">
        <v>16</v>
      </c>
      <c r="K34" s="49">
        <v>13</v>
      </c>
      <c r="L34" s="49">
        <v>9</v>
      </c>
      <c r="M34" s="49">
        <v>16</v>
      </c>
      <c r="N34" s="49">
        <v>12</v>
      </c>
      <c r="O34" s="49">
        <v>15</v>
      </c>
      <c r="P34" s="49">
        <v>16</v>
      </c>
      <c r="Q34" s="49">
        <v>13</v>
      </c>
      <c r="R34" s="49" t="s">
        <v>129</v>
      </c>
      <c r="S34" s="49"/>
      <c r="T34" s="49"/>
      <c r="U34" s="31"/>
      <c r="V34" s="49"/>
      <c r="W34" s="31"/>
      <c r="X34" s="31"/>
      <c r="Y34" s="31"/>
      <c r="Z34" s="31"/>
      <c r="AA34" s="31"/>
      <c r="AB34" s="31">
        <f>SUM(F35:AA35)</f>
        <v>0</v>
      </c>
    </row>
    <row r="35" spans="1:28" x14ac:dyDescent="0.25">
      <c r="A35" s="19"/>
      <c r="B35" s="19"/>
      <c r="C35" s="19"/>
      <c r="D35" s="19"/>
      <c r="E35" s="19"/>
      <c r="F35" s="19">
        <f t="shared" ref="F35:AA35" si="16">IF(F34=1,10,IF(F34=2,6,IF(F34=3,4,IF(F34=4,3,IF(F34=5,2,IF(F34=6,1,0))))))</f>
        <v>0</v>
      </c>
      <c r="G35" s="19">
        <f t="shared" si="16"/>
        <v>0</v>
      </c>
      <c r="H35" s="19">
        <f t="shared" si="16"/>
        <v>0</v>
      </c>
      <c r="I35" s="19">
        <f t="shared" si="16"/>
        <v>0</v>
      </c>
      <c r="J35" s="19">
        <f t="shared" si="16"/>
        <v>0</v>
      </c>
      <c r="K35" s="19">
        <f t="shared" si="16"/>
        <v>0</v>
      </c>
      <c r="L35" s="19">
        <f t="shared" si="16"/>
        <v>0</v>
      </c>
      <c r="M35" s="19">
        <f t="shared" si="16"/>
        <v>0</v>
      </c>
      <c r="N35" s="19">
        <f t="shared" si="16"/>
        <v>0</v>
      </c>
      <c r="O35" s="19">
        <f t="shared" si="16"/>
        <v>0</v>
      </c>
      <c r="P35" s="19">
        <f t="shared" si="16"/>
        <v>0</v>
      </c>
      <c r="Q35" s="19">
        <f t="shared" si="16"/>
        <v>0</v>
      </c>
      <c r="R35" s="19">
        <f t="shared" si="16"/>
        <v>0</v>
      </c>
      <c r="S35" s="19">
        <f t="shared" si="16"/>
        <v>0</v>
      </c>
      <c r="T35" s="19">
        <f t="shared" si="16"/>
        <v>0</v>
      </c>
      <c r="U35" s="19">
        <f t="shared" si="16"/>
        <v>0</v>
      </c>
      <c r="V35" s="19">
        <f t="shared" si="16"/>
        <v>0</v>
      </c>
      <c r="W35" s="19">
        <f t="shared" si="16"/>
        <v>0</v>
      </c>
      <c r="X35" s="19">
        <f t="shared" si="16"/>
        <v>0</v>
      </c>
      <c r="Y35" s="19">
        <f t="shared" si="16"/>
        <v>0</v>
      </c>
      <c r="Z35" s="19">
        <f t="shared" si="16"/>
        <v>0</v>
      </c>
      <c r="AA35" s="19">
        <f t="shared" si="16"/>
        <v>0</v>
      </c>
      <c r="AB35" s="19"/>
    </row>
    <row r="36" spans="1:28" x14ac:dyDescent="0.25">
      <c r="A36" s="48" t="s">
        <v>97</v>
      </c>
      <c r="B36" s="48">
        <v>27</v>
      </c>
      <c r="C36" s="48" t="s">
        <v>38</v>
      </c>
      <c r="D36" s="48" t="s">
        <v>39</v>
      </c>
      <c r="E36" s="48" t="s">
        <v>25</v>
      </c>
      <c r="F36" s="48">
        <v>15</v>
      </c>
      <c r="G36" s="48">
        <v>12</v>
      </c>
      <c r="H36" s="48">
        <v>7</v>
      </c>
      <c r="I36" s="48">
        <v>17</v>
      </c>
      <c r="J36" s="48">
        <v>15</v>
      </c>
      <c r="K36" s="48">
        <v>17</v>
      </c>
      <c r="L36" s="48">
        <v>15</v>
      </c>
      <c r="M36" s="48">
        <v>15</v>
      </c>
      <c r="N36" s="48" t="s">
        <v>117</v>
      </c>
      <c r="O36" s="48">
        <v>13</v>
      </c>
      <c r="P36" s="48">
        <v>14</v>
      </c>
      <c r="Q36" s="48">
        <v>18</v>
      </c>
      <c r="R36" s="48">
        <v>12</v>
      </c>
      <c r="S36" s="35"/>
      <c r="T36" s="48"/>
      <c r="U36" s="35"/>
      <c r="V36" s="48"/>
      <c r="W36" s="35"/>
      <c r="X36" s="48"/>
      <c r="Y36" s="35"/>
      <c r="Z36" s="35"/>
      <c r="AA36" s="48"/>
      <c r="AB36" s="48">
        <f>SUM(F37:AA37)</f>
        <v>0</v>
      </c>
    </row>
    <row r="37" spans="1:28" x14ac:dyDescent="0.25">
      <c r="A37" s="19"/>
      <c r="B37" s="19"/>
      <c r="C37" s="19"/>
      <c r="D37" s="19"/>
      <c r="E37" s="19"/>
      <c r="F37" s="19">
        <f t="shared" ref="F37:AA37" si="17">IF(F36=1,10,IF(F36=2,6,IF(F36=3,4,IF(F36=4,3,IF(F36=5,2,IF(F36=6,1,0))))))</f>
        <v>0</v>
      </c>
      <c r="G37" s="19">
        <f t="shared" si="17"/>
        <v>0</v>
      </c>
      <c r="H37" s="19">
        <f t="shared" si="17"/>
        <v>0</v>
      </c>
      <c r="I37" s="19">
        <f t="shared" si="17"/>
        <v>0</v>
      </c>
      <c r="J37" s="19">
        <f t="shared" si="17"/>
        <v>0</v>
      </c>
      <c r="K37" s="19">
        <f t="shared" si="17"/>
        <v>0</v>
      </c>
      <c r="L37" s="19">
        <f t="shared" si="17"/>
        <v>0</v>
      </c>
      <c r="M37" s="19">
        <f t="shared" si="17"/>
        <v>0</v>
      </c>
      <c r="N37" s="19">
        <f t="shared" si="17"/>
        <v>0</v>
      </c>
      <c r="O37" s="19">
        <f t="shared" si="17"/>
        <v>0</v>
      </c>
      <c r="P37" s="19">
        <f t="shared" si="17"/>
        <v>0</v>
      </c>
      <c r="Q37" s="19">
        <f t="shared" si="17"/>
        <v>0</v>
      </c>
      <c r="R37" s="19">
        <f t="shared" si="17"/>
        <v>0</v>
      </c>
      <c r="S37" s="19">
        <f t="shared" si="17"/>
        <v>0</v>
      </c>
      <c r="T37" s="19">
        <f t="shared" si="17"/>
        <v>0</v>
      </c>
      <c r="U37" s="19">
        <f t="shared" si="17"/>
        <v>0</v>
      </c>
      <c r="V37" s="19">
        <f t="shared" si="17"/>
        <v>0</v>
      </c>
      <c r="W37" s="19">
        <f t="shared" si="17"/>
        <v>0</v>
      </c>
      <c r="X37" s="19">
        <f t="shared" si="17"/>
        <v>0</v>
      </c>
      <c r="Y37" s="19">
        <f t="shared" si="17"/>
        <v>0</v>
      </c>
      <c r="Z37" s="19">
        <f t="shared" si="17"/>
        <v>0</v>
      </c>
      <c r="AA37" s="19">
        <f t="shared" si="17"/>
        <v>0</v>
      </c>
      <c r="AB37" s="19"/>
    </row>
    <row r="38" spans="1:28" x14ac:dyDescent="0.25">
      <c r="A38" s="18" t="s">
        <v>98</v>
      </c>
      <c r="B38" s="18">
        <v>21</v>
      </c>
      <c r="C38" s="18" t="s">
        <v>29</v>
      </c>
      <c r="D38" s="18" t="s">
        <v>76</v>
      </c>
      <c r="E38" s="18" t="s">
        <v>108</v>
      </c>
      <c r="F38" s="18">
        <v>14</v>
      </c>
      <c r="G38" s="18">
        <v>14</v>
      </c>
      <c r="H38" s="18" t="s">
        <v>106</v>
      </c>
      <c r="I38" s="18" t="s">
        <v>112</v>
      </c>
      <c r="J38" s="18">
        <v>18</v>
      </c>
      <c r="K38" s="18">
        <v>12</v>
      </c>
      <c r="L38" s="28">
        <v>14</v>
      </c>
      <c r="M38" s="18">
        <v>18</v>
      </c>
      <c r="N38" s="18">
        <v>17</v>
      </c>
      <c r="O38" s="18">
        <v>17</v>
      </c>
      <c r="P38" s="52"/>
      <c r="Q38" s="52"/>
      <c r="R38" s="53"/>
      <c r="S38" s="52"/>
      <c r="T38" s="52"/>
      <c r="U38" s="52"/>
      <c r="V38" s="52"/>
      <c r="W38" s="52"/>
      <c r="X38" s="52"/>
      <c r="Y38" s="52"/>
      <c r="Z38" s="52"/>
      <c r="AA38" s="52"/>
      <c r="AB38" s="18">
        <f>SUM(F39:AA39)</f>
        <v>0</v>
      </c>
    </row>
    <row r="39" spans="1:28" x14ac:dyDescent="0.25">
      <c r="A39" s="19"/>
      <c r="B39" s="19"/>
      <c r="C39" s="19"/>
      <c r="D39" s="19"/>
      <c r="E39" s="19"/>
      <c r="F39" s="19">
        <f t="shared" ref="F39:AA39" si="18">IF(F38=1,10,IF(F38=2,6,IF(F38=3,4,IF(F38=4,3,IF(F38=5,2,IF(F38=6,1,0))))))</f>
        <v>0</v>
      </c>
      <c r="G39" s="19">
        <f t="shared" si="18"/>
        <v>0</v>
      </c>
      <c r="H39" s="19">
        <f t="shared" si="18"/>
        <v>0</v>
      </c>
      <c r="I39" s="19">
        <f t="shared" si="18"/>
        <v>0</v>
      </c>
      <c r="J39" s="19">
        <f t="shared" si="18"/>
        <v>0</v>
      </c>
      <c r="K39" s="19">
        <f t="shared" si="18"/>
        <v>0</v>
      </c>
      <c r="L39" s="19">
        <f t="shared" si="18"/>
        <v>0</v>
      </c>
      <c r="M39" s="19">
        <f t="shared" si="18"/>
        <v>0</v>
      </c>
      <c r="N39" s="19">
        <f t="shared" si="18"/>
        <v>0</v>
      </c>
      <c r="O39" s="19">
        <f t="shared" si="18"/>
        <v>0</v>
      </c>
      <c r="P39" s="19">
        <f t="shared" si="18"/>
        <v>0</v>
      </c>
      <c r="Q39" s="19">
        <f t="shared" si="18"/>
        <v>0</v>
      </c>
      <c r="R39" s="19">
        <f t="shared" si="18"/>
        <v>0</v>
      </c>
      <c r="S39" s="19">
        <f t="shared" si="18"/>
        <v>0</v>
      </c>
      <c r="T39" s="19">
        <f t="shared" si="18"/>
        <v>0</v>
      </c>
      <c r="U39" s="19">
        <f t="shared" si="18"/>
        <v>0</v>
      </c>
      <c r="V39" s="19">
        <f t="shared" si="18"/>
        <v>0</v>
      </c>
      <c r="W39" s="19">
        <f t="shared" si="18"/>
        <v>0</v>
      </c>
      <c r="X39" s="19">
        <f t="shared" si="18"/>
        <v>0</v>
      </c>
      <c r="Y39" s="19">
        <f t="shared" si="18"/>
        <v>0</v>
      </c>
      <c r="Z39" s="19">
        <f t="shared" si="18"/>
        <v>0</v>
      </c>
      <c r="AA39" s="19">
        <f t="shared" si="18"/>
        <v>0</v>
      </c>
      <c r="AB39" s="19"/>
    </row>
    <row r="40" spans="1:28" x14ac:dyDescent="0.25">
      <c r="A40" s="24" t="s">
        <v>21</v>
      </c>
      <c r="B40" s="24">
        <v>77</v>
      </c>
      <c r="C40" s="24" t="s">
        <v>22</v>
      </c>
      <c r="D40" s="24" t="s">
        <v>104</v>
      </c>
      <c r="E40" s="24" t="s">
        <v>25</v>
      </c>
      <c r="F40" s="24">
        <v>8</v>
      </c>
      <c r="G40" s="24">
        <v>18</v>
      </c>
      <c r="H40" s="24">
        <v>11</v>
      </c>
      <c r="I40" s="24">
        <v>18</v>
      </c>
      <c r="J40" s="24">
        <v>13</v>
      </c>
      <c r="K40" s="24">
        <v>11</v>
      </c>
      <c r="L40" s="24">
        <v>19</v>
      </c>
      <c r="M40" s="24">
        <v>10</v>
      </c>
      <c r="N40" s="24">
        <v>15</v>
      </c>
      <c r="O40" s="24">
        <v>12</v>
      </c>
      <c r="P40" s="24">
        <v>12</v>
      </c>
      <c r="Q40" s="24">
        <v>12</v>
      </c>
      <c r="R40" s="24">
        <v>14</v>
      </c>
      <c r="S40" s="24"/>
      <c r="T40" s="24"/>
      <c r="U40" s="24"/>
      <c r="V40" s="24"/>
      <c r="W40" s="24"/>
      <c r="X40" s="24"/>
      <c r="Y40" s="24"/>
      <c r="Z40" s="24"/>
      <c r="AA40" s="24"/>
      <c r="AB40" s="24">
        <f>SUM(F41:AA41)</f>
        <v>0</v>
      </c>
    </row>
    <row r="41" spans="1:28" x14ac:dyDescent="0.25">
      <c r="A41" s="19"/>
      <c r="B41" s="19"/>
      <c r="C41" s="19"/>
      <c r="D41" s="19"/>
      <c r="E41" s="19"/>
      <c r="F41" s="19">
        <f t="shared" ref="F41:AA41" si="19">IF(F40=1,10,IF(F40=2,6,IF(F40=3,4,IF(F40=4,3,IF(F40=5,2,IF(F40=6,1,0))))))</f>
        <v>0</v>
      </c>
      <c r="G41" s="19">
        <f t="shared" si="19"/>
        <v>0</v>
      </c>
      <c r="H41" s="19">
        <f t="shared" si="19"/>
        <v>0</v>
      </c>
      <c r="I41" s="19">
        <f t="shared" si="19"/>
        <v>0</v>
      </c>
      <c r="J41" s="19">
        <f t="shared" si="19"/>
        <v>0</v>
      </c>
      <c r="K41" s="19">
        <f t="shared" si="19"/>
        <v>0</v>
      </c>
      <c r="L41" s="19">
        <f t="shared" si="19"/>
        <v>0</v>
      </c>
      <c r="M41" s="19">
        <f t="shared" si="19"/>
        <v>0</v>
      </c>
      <c r="N41" s="19">
        <f t="shared" si="19"/>
        <v>0</v>
      </c>
      <c r="O41" s="19">
        <f t="shared" si="19"/>
        <v>0</v>
      </c>
      <c r="P41" s="19">
        <f t="shared" si="19"/>
        <v>0</v>
      </c>
      <c r="Q41" s="19">
        <f t="shared" si="19"/>
        <v>0</v>
      </c>
      <c r="R41" s="19">
        <f t="shared" si="19"/>
        <v>0</v>
      </c>
      <c r="S41" s="19">
        <f t="shared" si="19"/>
        <v>0</v>
      </c>
      <c r="T41" s="19">
        <f t="shared" si="19"/>
        <v>0</v>
      </c>
      <c r="U41" s="19">
        <f t="shared" si="19"/>
        <v>0</v>
      </c>
      <c r="V41" s="19">
        <f t="shared" si="19"/>
        <v>0</v>
      </c>
      <c r="W41" s="19">
        <f t="shared" si="19"/>
        <v>0</v>
      </c>
      <c r="X41" s="19">
        <f t="shared" si="19"/>
        <v>0</v>
      </c>
      <c r="Y41" s="19">
        <f t="shared" si="19"/>
        <v>0</v>
      </c>
      <c r="Z41" s="19">
        <f t="shared" si="19"/>
        <v>0</v>
      </c>
      <c r="AA41" s="19">
        <f t="shared" si="19"/>
        <v>0</v>
      </c>
      <c r="AB41" s="19"/>
    </row>
    <row r="42" spans="1:28" x14ac:dyDescent="0.25">
      <c r="A42" s="18" t="s">
        <v>123</v>
      </c>
      <c r="B42" s="18">
        <v>3</v>
      </c>
      <c r="C42" s="18" t="s">
        <v>121</v>
      </c>
      <c r="D42" s="18" t="s">
        <v>76</v>
      </c>
      <c r="E42" s="18" t="s">
        <v>108</v>
      </c>
      <c r="F42" s="52"/>
      <c r="G42" s="52"/>
      <c r="H42" s="52"/>
      <c r="I42" s="52"/>
      <c r="J42" s="52"/>
      <c r="K42" s="52"/>
      <c r="L42" s="53"/>
      <c r="M42" s="52"/>
      <c r="N42" s="52"/>
      <c r="O42" s="52"/>
      <c r="P42" s="18">
        <v>13</v>
      </c>
      <c r="Q42" s="18">
        <v>16</v>
      </c>
      <c r="R42" s="52"/>
      <c r="S42" s="52"/>
      <c r="T42" s="18"/>
      <c r="U42" s="18"/>
      <c r="V42" s="18"/>
      <c r="W42" s="18"/>
      <c r="X42" s="18"/>
      <c r="Y42" s="18"/>
      <c r="Z42" s="18"/>
      <c r="AA42" s="18"/>
      <c r="AB42" s="18">
        <f>SUM(F43:AA43)</f>
        <v>0</v>
      </c>
    </row>
    <row r="43" spans="1:28" x14ac:dyDescent="0.25">
      <c r="A43" s="19"/>
      <c r="B43" s="19"/>
      <c r="C43" s="19"/>
      <c r="D43" s="19"/>
      <c r="E43" s="19"/>
      <c r="F43" s="19">
        <f t="shared" ref="F43:AA43" si="20">IF(F42=1,10,IF(F42=2,6,IF(F42=3,4,IF(F42=4,3,IF(F42=5,2,IF(F42=6,1,0))))))</f>
        <v>0</v>
      </c>
      <c r="G43" s="19">
        <f t="shared" si="20"/>
        <v>0</v>
      </c>
      <c r="H43" s="19">
        <f t="shared" si="20"/>
        <v>0</v>
      </c>
      <c r="I43" s="19">
        <f t="shared" si="20"/>
        <v>0</v>
      </c>
      <c r="J43" s="19">
        <f t="shared" si="20"/>
        <v>0</v>
      </c>
      <c r="K43" s="19">
        <f t="shared" si="20"/>
        <v>0</v>
      </c>
      <c r="L43" s="19">
        <f t="shared" si="20"/>
        <v>0</v>
      </c>
      <c r="M43" s="19">
        <f t="shared" si="20"/>
        <v>0</v>
      </c>
      <c r="N43" s="19">
        <f t="shared" si="20"/>
        <v>0</v>
      </c>
      <c r="O43" s="19">
        <f t="shared" si="20"/>
        <v>0</v>
      </c>
      <c r="P43" s="19">
        <f t="shared" si="20"/>
        <v>0</v>
      </c>
      <c r="Q43" s="19">
        <f t="shared" si="20"/>
        <v>0</v>
      </c>
      <c r="R43" s="19">
        <f t="shared" si="20"/>
        <v>0</v>
      </c>
      <c r="S43" s="19">
        <f t="shared" si="20"/>
        <v>0</v>
      </c>
      <c r="T43" s="19">
        <f t="shared" si="20"/>
        <v>0</v>
      </c>
      <c r="U43" s="19">
        <f t="shared" si="20"/>
        <v>0</v>
      </c>
      <c r="V43" s="19">
        <f t="shared" si="20"/>
        <v>0</v>
      </c>
      <c r="W43" s="19">
        <f t="shared" si="20"/>
        <v>0</v>
      </c>
      <c r="X43" s="19">
        <f t="shared" si="20"/>
        <v>0</v>
      </c>
      <c r="Y43" s="19">
        <f t="shared" si="20"/>
        <v>0</v>
      </c>
      <c r="Z43" s="19">
        <f t="shared" si="20"/>
        <v>0</v>
      </c>
      <c r="AA43" s="19">
        <f t="shared" si="20"/>
        <v>0</v>
      </c>
      <c r="AB43" s="19"/>
    </row>
    <row r="44" spans="1:28" x14ac:dyDescent="0.25">
      <c r="A44" s="18" t="s">
        <v>127</v>
      </c>
      <c r="B44" s="18">
        <v>40</v>
      </c>
      <c r="C44" s="18" t="s">
        <v>128</v>
      </c>
      <c r="D44" s="18" t="s">
        <v>76</v>
      </c>
      <c r="E44" s="18" t="s">
        <v>108</v>
      </c>
      <c r="F44" s="52"/>
      <c r="G44" s="52"/>
      <c r="H44" s="52"/>
      <c r="I44" s="52"/>
      <c r="J44" s="52"/>
      <c r="K44" s="52"/>
      <c r="L44" s="53"/>
      <c r="M44" s="52"/>
      <c r="N44" s="52"/>
      <c r="O44" s="52"/>
      <c r="P44" s="52"/>
      <c r="Q44" s="52"/>
      <c r="R44" s="18">
        <v>13</v>
      </c>
      <c r="S44" s="18"/>
      <c r="T44" s="52"/>
      <c r="U44" s="52"/>
      <c r="V44" s="52"/>
      <c r="W44" s="52"/>
      <c r="X44" s="52"/>
      <c r="Y44" s="52"/>
      <c r="Z44" s="52"/>
      <c r="AA44" s="52"/>
      <c r="AB44" s="18">
        <f>SUM(F45:AA45)</f>
        <v>0</v>
      </c>
    </row>
    <row r="45" spans="1:28" x14ac:dyDescent="0.25">
      <c r="A45" s="19"/>
      <c r="B45" s="19"/>
      <c r="C45" s="19"/>
      <c r="D45" s="19"/>
      <c r="E45" s="19"/>
      <c r="F45" s="19">
        <f t="shared" ref="F45" si="21">IF(F44=1,10,IF(F44=2,6,IF(F44=3,4,IF(F44=4,3,IF(F44=5,2,IF(F44=6,1,0))))))</f>
        <v>0</v>
      </c>
      <c r="G45" s="19">
        <f t="shared" ref="G45" si="22">IF(G44=1,10,IF(G44=2,6,IF(G44=3,4,IF(G44=4,3,IF(G44=5,2,IF(G44=6,1,0))))))</f>
        <v>0</v>
      </c>
      <c r="H45" s="19">
        <f t="shared" ref="H45" si="23">IF(H44=1,10,IF(H44=2,6,IF(H44=3,4,IF(H44=4,3,IF(H44=5,2,IF(H44=6,1,0))))))</f>
        <v>0</v>
      </c>
      <c r="I45" s="19">
        <f t="shared" ref="I45" si="24">IF(I44=1,10,IF(I44=2,6,IF(I44=3,4,IF(I44=4,3,IF(I44=5,2,IF(I44=6,1,0))))))</f>
        <v>0</v>
      </c>
      <c r="J45" s="19">
        <f t="shared" ref="J45" si="25">IF(J44=1,10,IF(J44=2,6,IF(J44=3,4,IF(J44=4,3,IF(J44=5,2,IF(J44=6,1,0))))))</f>
        <v>0</v>
      </c>
      <c r="K45" s="19">
        <f t="shared" ref="K45" si="26">IF(K44=1,10,IF(K44=2,6,IF(K44=3,4,IF(K44=4,3,IF(K44=5,2,IF(K44=6,1,0))))))</f>
        <v>0</v>
      </c>
      <c r="L45" s="19">
        <f t="shared" ref="L45" si="27">IF(L44=1,10,IF(L44=2,6,IF(L44=3,4,IF(L44=4,3,IF(L44=5,2,IF(L44=6,1,0))))))</f>
        <v>0</v>
      </c>
      <c r="M45" s="19">
        <f t="shared" ref="M45" si="28">IF(M44=1,10,IF(M44=2,6,IF(M44=3,4,IF(M44=4,3,IF(M44=5,2,IF(M44=6,1,0))))))</f>
        <v>0</v>
      </c>
      <c r="N45" s="19">
        <f t="shared" ref="N45" si="29">IF(N44=1,10,IF(N44=2,6,IF(N44=3,4,IF(N44=4,3,IF(N44=5,2,IF(N44=6,1,0))))))</f>
        <v>0</v>
      </c>
      <c r="O45" s="19">
        <f t="shared" ref="O45" si="30">IF(O44=1,10,IF(O44=2,6,IF(O44=3,4,IF(O44=4,3,IF(O44=5,2,IF(O44=6,1,0))))))</f>
        <v>0</v>
      </c>
      <c r="P45" s="19">
        <f t="shared" ref="P45" si="31">IF(P44=1,10,IF(P44=2,6,IF(P44=3,4,IF(P44=4,3,IF(P44=5,2,IF(P44=6,1,0))))))</f>
        <v>0</v>
      </c>
      <c r="Q45" s="19">
        <f t="shared" ref="Q45" si="32">IF(Q44=1,10,IF(Q44=2,6,IF(Q44=3,4,IF(Q44=4,3,IF(Q44=5,2,IF(Q44=6,1,0))))))</f>
        <v>0</v>
      </c>
      <c r="R45" s="19">
        <f t="shared" ref="R45" si="33">IF(R44=1,10,IF(R44=2,6,IF(R44=3,4,IF(R44=4,3,IF(R44=5,2,IF(R44=6,1,0))))))</f>
        <v>0</v>
      </c>
      <c r="S45" s="19">
        <f t="shared" ref="S45" si="34">IF(S44=1,10,IF(S44=2,6,IF(S44=3,4,IF(S44=4,3,IF(S44=5,2,IF(S44=6,1,0))))))</f>
        <v>0</v>
      </c>
      <c r="T45" s="19">
        <f t="shared" ref="T45" si="35">IF(T44=1,10,IF(T44=2,6,IF(T44=3,4,IF(T44=4,3,IF(T44=5,2,IF(T44=6,1,0))))))</f>
        <v>0</v>
      </c>
      <c r="U45" s="19">
        <f t="shared" ref="U45" si="36">IF(U44=1,10,IF(U44=2,6,IF(U44=3,4,IF(U44=4,3,IF(U44=5,2,IF(U44=6,1,0))))))</f>
        <v>0</v>
      </c>
      <c r="V45" s="19">
        <f t="shared" ref="V45" si="37">IF(V44=1,10,IF(V44=2,6,IF(V44=3,4,IF(V44=4,3,IF(V44=5,2,IF(V44=6,1,0))))))</f>
        <v>0</v>
      </c>
      <c r="W45" s="19">
        <f t="shared" ref="W45" si="38">IF(W44=1,10,IF(W44=2,6,IF(W44=3,4,IF(W44=4,3,IF(W44=5,2,IF(W44=6,1,0))))))</f>
        <v>0</v>
      </c>
      <c r="X45" s="19">
        <f t="shared" ref="X45" si="39">IF(X44=1,10,IF(X44=2,6,IF(X44=3,4,IF(X44=4,3,IF(X44=5,2,IF(X44=6,1,0))))))</f>
        <v>0</v>
      </c>
      <c r="Y45" s="19">
        <f t="shared" ref="Y45" si="40">IF(Y44=1,10,IF(Y44=2,6,IF(Y44=3,4,IF(Y44=4,3,IF(Y44=5,2,IF(Y44=6,1,0))))))</f>
        <v>0</v>
      </c>
      <c r="Z45" s="19">
        <f t="shared" ref="Z45" si="41">IF(Z44=1,10,IF(Z44=2,6,IF(Z44=3,4,IF(Z44=4,3,IF(Z44=5,2,IF(Z44=6,1,0))))))</f>
        <v>0</v>
      </c>
      <c r="AA45" s="19">
        <f t="shared" ref="AA45" si="42">IF(AA44=1,10,IF(AA44=2,6,IF(AA44=3,4,IF(AA44=4,3,IF(AA44=5,2,IF(AA44=6,1,0))))))</f>
        <v>0</v>
      </c>
      <c r="AB45" s="19"/>
    </row>
  </sheetData>
  <autoFilter ref="A1:AB45">
    <sortState ref="A2:AB44">
      <sortCondition descending="1" ref="AB1:AB45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ColWidth="9" defaultRowHeight="18.75" x14ac:dyDescent="0.25"/>
  <cols>
    <col min="1" max="1" width="27.125" style="1" bestFit="1" customWidth="1"/>
    <col min="2" max="2" width="14.625" style="1" bestFit="1" customWidth="1"/>
    <col min="3" max="3" width="20.25" style="1" bestFit="1" customWidth="1"/>
    <col min="4" max="4" width="19.5" style="1" bestFit="1" customWidth="1"/>
    <col min="5" max="5" width="44.375" style="1" bestFit="1" customWidth="1"/>
    <col min="6" max="16384" width="9" style="1"/>
  </cols>
  <sheetData>
    <row r="1" spans="1:5" x14ac:dyDescent="0.25">
      <c r="A1" s="3" t="s">
        <v>115</v>
      </c>
      <c r="B1" s="3" t="s">
        <v>62</v>
      </c>
      <c r="C1" s="3" t="s">
        <v>60</v>
      </c>
      <c r="D1" s="3" t="s">
        <v>61</v>
      </c>
      <c r="E1" s="3" t="s">
        <v>72</v>
      </c>
    </row>
    <row r="2" spans="1:5" x14ac:dyDescent="0.25">
      <c r="A2" s="8" t="s">
        <v>77</v>
      </c>
      <c r="B2" s="9" t="s">
        <v>108</v>
      </c>
      <c r="C2" s="9" t="s">
        <v>68</v>
      </c>
      <c r="D2" s="9">
        <f>'2023 Driver Ranking'!AD2+'2023 Driver Ranking'!AD4</f>
        <v>540</v>
      </c>
      <c r="E2" s="9">
        <f>'2023 Driver Ranking'!AE2+'2023 Driver Ranking'!AE4</f>
        <v>495</v>
      </c>
    </row>
    <row r="3" spans="1:5" x14ac:dyDescent="0.25">
      <c r="A3" s="14" t="s">
        <v>63</v>
      </c>
      <c r="B3" s="14" t="s">
        <v>63</v>
      </c>
      <c r="C3" s="14" t="s">
        <v>65</v>
      </c>
      <c r="D3" s="14">
        <f>'2023 Driver Ranking'!AD8+'2023 Driver Ranking'!AD12</f>
        <v>255</v>
      </c>
      <c r="E3" s="14">
        <f>'2023 Driver Ranking'!AE8+'2023 Driver Ranking'!AE12</f>
        <v>241</v>
      </c>
    </row>
    <row r="4" spans="1:5" x14ac:dyDescent="0.25">
      <c r="A4" s="7" t="s">
        <v>105</v>
      </c>
      <c r="B4" s="7" t="s">
        <v>20</v>
      </c>
      <c r="C4" s="7" t="s">
        <v>73</v>
      </c>
      <c r="D4" s="7">
        <f>'2023 Driver Ranking'!AD6+'2023 Driver Ranking'!AD18</f>
        <v>215</v>
      </c>
      <c r="E4" s="7">
        <f>'2023 Driver Ranking'!AE6+'2023 Driver Ranking'!AE18</f>
        <v>201</v>
      </c>
    </row>
    <row r="5" spans="1:5" x14ac:dyDescent="0.25">
      <c r="A5" s="6" t="s">
        <v>64</v>
      </c>
      <c r="B5" s="6" t="s">
        <v>64</v>
      </c>
      <c r="C5" s="6" t="s">
        <v>67</v>
      </c>
      <c r="D5" s="6">
        <f>'2023 Driver Ranking'!AD10+'2023 Driver Ranking'!AD14</f>
        <v>201</v>
      </c>
      <c r="E5" s="6">
        <f>'2023 Driver Ranking'!AE10+'2023 Driver Ranking'!AE14</f>
        <v>175</v>
      </c>
    </row>
    <row r="6" spans="1:5" x14ac:dyDescent="0.25">
      <c r="A6" s="5" t="s">
        <v>42</v>
      </c>
      <c r="B6" s="5" t="s">
        <v>20</v>
      </c>
      <c r="C6" s="5" t="s">
        <v>73</v>
      </c>
      <c r="D6" s="5">
        <f>'2023 Driver Ranking'!AD16+'2023 Driver Ranking'!AD24</f>
        <v>111</v>
      </c>
      <c r="E6" s="5">
        <f>'2023 Driver Ranking'!AE16+'2023 Driver Ranking'!AE24</f>
        <v>101</v>
      </c>
    </row>
    <row r="7" spans="1:5" x14ac:dyDescent="0.25">
      <c r="A7" s="2" t="s">
        <v>33</v>
      </c>
      <c r="B7" s="2" t="s">
        <v>34</v>
      </c>
      <c r="C7" s="2" t="s">
        <v>69</v>
      </c>
      <c r="D7" s="2">
        <f>'2023 Driver Ranking'!AD20+'2023 Driver Ranking'!AD22</f>
        <v>73</v>
      </c>
      <c r="E7" s="2">
        <f>'2023 Driver Ranking'!AE20+'2023 Driver Ranking'!AE22</f>
        <v>65</v>
      </c>
    </row>
    <row r="8" spans="1:5" x14ac:dyDescent="0.25">
      <c r="A8" s="4" t="s">
        <v>53</v>
      </c>
      <c r="B8" s="4" t="s">
        <v>20</v>
      </c>
      <c r="C8" s="4" t="s">
        <v>73</v>
      </c>
      <c r="D8" s="4">
        <f>'2023 Driver Ranking'!AD26+'2023 Driver Ranking'!AD38</f>
        <v>15</v>
      </c>
      <c r="E8" s="4">
        <f>'2023 Driver Ranking'!AE26+'2023 Driver Ranking'!AE38</f>
        <v>15</v>
      </c>
    </row>
    <row r="9" spans="1:5" x14ac:dyDescent="0.25">
      <c r="A9" s="3" t="s">
        <v>39</v>
      </c>
      <c r="B9" s="3" t="s">
        <v>25</v>
      </c>
      <c r="C9" s="3" t="s">
        <v>70</v>
      </c>
      <c r="D9" s="3">
        <f>'2023 Driver Ranking'!AD28+'2023 Driver Ranking'!AD36</f>
        <v>11</v>
      </c>
      <c r="E9" s="3">
        <f>'2023 Driver Ranking'!AE28+'2023 Driver Ranking'!AE36</f>
        <v>8</v>
      </c>
    </row>
    <row r="10" spans="1:5" x14ac:dyDescent="0.25">
      <c r="A10" s="10" t="s">
        <v>104</v>
      </c>
      <c r="B10" s="10" t="s">
        <v>25</v>
      </c>
      <c r="C10" s="10" t="s">
        <v>71</v>
      </c>
      <c r="D10" s="10">
        <f>'2023 Driver Ranking'!AD30+'2023 Driver Ranking'!AD32</f>
        <v>9</v>
      </c>
      <c r="E10" s="10">
        <f>'2023 Driver Ranking'!AE30+'2023 Driver Ranking'!AE32</f>
        <v>9</v>
      </c>
    </row>
    <row r="11" spans="1:5" x14ac:dyDescent="0.25">
      <c r="A11" s="8" t="s">
        <v>76</v>
      </c>
      <c r="B11" s="9" t="s">
        <v>108</v>
      </c>
      <c r="C11" s="9" t="s">
        <v>66</v>
      </c>
      <c r="D11" s="9">
        <f>'2023 Driver Ranking'!AD34+'2023 Driver Ranking'!AD40+'2023 Driver Ranking'!AD42+'2023 Driver Ranking'!AD44</f>
        <v>3</v>
      </c>
      <c r="E11" s="9">
        <f>'2023 Driver Ranking'!AE34+'2023 Driver Ranking'!AE40+'2023 Driver Ranking'!AE42+'2023 Driver Ranking'!AE44</f>
        <v>3</v>
      </c>
    </row>
  </sheetData>
  <autoFilter ref="A1:E11">
    <sortState ref="A2:E11">
      <sortCondition descending="1" ref="D1:D1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ColWidth="9" defaultRowHeight="18.75" x14ac:dyDescent="0.25"/>
  <cols>
    <col min="1" max="1" width="27.125" style="1" bestFit="1" customWidth="1"/>
    <col min="2" max="2" width="14.625" style="1" bestFit="1" customWidth="1"/>
    <col min="3" max="3" width="20.25" style="1" bestFit="1" customWidth="1"/>
    <col min="4" max="4" width="19.5" style="1" bestFit="1" customWidth="1"/>
    <col min="5" max="16384" width="9" style="1"/>
  </cols>
  <sheetData>
    <row r="1" spans="1:4" x14ac:dyDescent="0.25">
      <c r="A1" s="3" t="s">
        <v>59</v>
      </c>
      <c r="B1" s="3" t="s">
        <v>62</v>
      </c>
      <c r="C1" s="3" t="s">
        <v>60</v>
      </c>
      <c r="D1" s="3" t="s">
        <v>61</v>
      </c>
    </row>
    <row r="2" spans="1:4" x14ac:dyDescent="0.25">
      <c r="A2" s="8" t="s">
        <v>77</v>
      </c>
      <c r="B2" s="9" t="s">
        <v>108</v>
      </c>
      <c r="C2" s="9" t="s">
        <v>68</v>
      </c>
      <c r="D2" s="9">
        <f>'2003-2009 Driver Ranking'!AB2+'2003-2009 Driver Ranking'!AB4</f>
        <v>202</v>
      </c>
    </row>
    <row r="3" spans="1:4" x14ac:dyDescent="0.25">
      <c r="A3" s="14" t="s">
        <v>63</v>
      </c>
      <c r="B3" s="14" t="s">
        <v>63</v>
      </c>
      <c r="C3" s="14" t="s">
        <v>65</v>
      </c>
      <c r="D3" s="14">
        <f>'2003-2009 Driver Ranking'!AB8+'2003-2009 Driver Ranking'!AB10</f>
        <v>96</v>
      </c>
    </row>
    <row r="4" spans="1:4" x14ac:dyDescent="0.25">
      <c r="A4" s="7" t="s">
        <v>105</v>
      </c>
      <c r="B4" s="7" t="s">
        <v>20</v>
      </c>
      <c r="C4" s="7" t="s">
        <v>73</v>
      </c>
      <c r="D4" s="7">
        <f>'2003-2009 Driver Ranking'!AB6+'2003-2009 Driver Ranking'!AB18</f>
        <v>78</v>
      </c>
    </row>
    <row r="5" spans="1:4" x14ac:dyDescent="0.25">
      <c r="A5" s="6" t="s">
        <v>64</v>
      </c>
      <c r="B5" s="6" t="s">
        <v>64</v>
      </c>
      <c r="C5" s="6" t="s">
        <v>67</v>
      </c>
      <c r="D5" s="6">
        <f>'2003-2009 Driver Ranking'!AB12+'2003-2009 Driver Ranking'!AB14</f>
        <v>67</v>
      </c>
    </row>
    <row r="6" spans="1:4" x14ac:dyDescent="0.25">
      <c r="A6" s="5" t="s">
        <v>42</v>
      </c>
      <c r="B6" s="5" t="s">
        <v>20</v>
      </c>
      <c r="C6" s="5" t="s">
        <v>73</v>
      </c>
      <c r="D6" s="5">
        <f>'2003-2009 Driver Ranking'!AB16+'2003-2009 Driver Ranking'!AB20</f>
        <v>38</v>
      </c>
    </row>
    <row r="7" spans="1:4" x14ac:dyDescent="0.25">
      <c r="A7" s="2" t="s">
        <v>33</v>
      </c>
      <c r="B7" s="2" t="s">
        <v>34</v>
      </c>
      <c r="C7" s="2" t="s">
        <v>69</v>
      </c>
      <c r="D7" s="2">
        <f>'2003-2009 Driver Ranking'!AB22+'2003-2009 Driver Ranking'!AB24</f>
        <v>19</v>
      </c>
    </row>
    <row r="8" spans="1:4" x14ac:dyDescent="0.25">
      <c r="A8" s="4" t="s">
        <v>53</v>
      </c>
      <c r="B8" s="4" t="s">
        <v>20</v>
      </c>
      <c r="C8" s="4" t="s">
        <v>73</v>
      </c>
      <c r="D8" s="4">
        <f>'2003-2009 Driver Ranking'!AB26+'2003-2009 Driver Ranking'!AB32</f>
        <v>4</v>
      </c>
    </row>
    <row r="9" spans="1:4" x14ac:dyDescent="0.25">
      <c r="A9" s="3" t="s">
        <v>39</v>
      </c>
      <c r="B9" s="3" t="s">
        <v>25</v>
      </c>
      <c r="C9" s="3" t="s">
        <v>70</v>
      </c>
      <c r="D9" s="3">
        <f>'2003-2009 Driver Ranking'!AB28+'2003-2009 Driver Ranking'!AB34</f>
        <v>2</v>
      </c>
    </row>
    <row r="10" spans="1:4" x14ac:dyDescent="0.25">
      <c r="A10" s="10" t="s">
        <v>104</v>
      </c>
      <c r="B10" s="10" t="s">
        <v>25</v>
      </c>
      <c r="C10" s="10" t="s">
        <v>71</v>
      </c>
      <c r="D10" s="10">
        <f>'2003-2009 Driver Ranking'!AB30+'2003-2009 Driver Ranking'!AB38</f>
        <v>1</v>
      </c>
    </row>
    <row r="11" spans="1:4" x14ac:dyDescent="0.25">
      <c r="A11" s="8" t="s">
        <v>76</v>
      </c>
      <c r="B11" s="9" t="s">
        <v>108</v>
      </c>
      <c r="C11" s="9" t="s">
        <v>66</v>
      </c>
      <c r="D11" s="9">
        <f>'2003-2009 Driver Ranking'!AB36+'2003-2009 Driver Ranking'!AB40+'2003-2009 Driver Ranking'!AB42+'2003-2009 Driver Ranking'!AB44</f>
        <v>0</v>
      </c>
    </row>
  </sheetData>
  <autoFilter ref="A1:D11">
    <sortState ref="A2:D11">
      <sortCondition descending="1" ref="D1:D11"/>
    </sortState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ColWidth="9" defaultRowHeight="18.75" x14ac:dyDescent="0.25"/>
  <cols>
    <col min="1" max="1" width="27.125" style="1" bestFit="1" customWidth="1"/>
    <col min="2" max="2" width="14.625" style="1" bestFit="1" customWidth="1"/>
    <col min="3" max="3" width="20.25" style="1" bestFit="1" customWidth="1"/>
    <col min="4" max="4" width="19.5" style="1" bestFit="1" customWidth="1"/>
    <col min="5" max="16384" width="9" style="1"/>
  </cols>
  <sheetData>
    <row r="1" spans="1:4" x14ac:dyDescent="0.25">
      <c r="A1" s="3" t="s">
        <v>59</v>
      </c>
      <c r="B1" s="3" t="s">
        <v>62</v>
      </c>
      <c r="C1" s="3" t="s">
        <v>60</v>
      </c>
      <c r="D1" s="3" t="s">
        <v>61</v>
      </c>
    </row>
    <row r="2" spans="1:4" x14ac:dyDescent="0.25">
      <c r="A2" s="8" t="s">
        <v>77</v>
      </c>
      <c r="B2" s="9" t="s">
        <v>108</v>
      </c>
      <c r="C2" s="9" t="s">
        <v>68</v>
      </c>
      <c r="D2" s="9">
        <f>'1991-2002 Driver Ranking'!AB2+'1991-2002 Driver Ranking'!AB4</f>
        <v>178</v>
      </c>
    </row>
    <row r="3" spans="1:4" x14ac:dyDescent="0.25">
      <c r="A3" s="14" t="s">
        <v>63</v>
      </c>
      <c r="B3" s="14" t="s">
        <v>63</v>
      </c>
      <c r="C3" s="14" t="s">
        <v>65</v>
      </c>
      <c r="D3" s="14">
        <f>'1991-2002 Driver Ranking'!AB8+'1991-2002 Driver Ranking'!AB14</f>
        <v>52</v>
      </c>
    </row>
    <row r="4" spans="1:4" x14ac:dyDescent="0.25">
      <c r="A4" s="7" t="s">
        <v>105</v>
      </c>
      <c r="B4" s="7" t="s">
        <v>20</v>
      </c>
      <c r="C4" s="7" t="s">
        <v>73</v>
      </c>
      <c r="D4" s="7">
        <f>'1991-2002 Driver Ranking'!AB6+'1991-2002 Driver Ranking'!AB18</f>
        <v>46</v>
      </c>
    </row>
    <row r="5" spans="1:4" x14ac:dyDescent="0.25">
      <c r="A5" s="6" t="s">
        <v>64</v>
      </c>
      <c r="B5" s="6" t="s">
        <v>64</v>
      </c>
      <c r="C5" s="6" t="s">
        <v>67</v>
      </c>
      <c r="D5" s="6">
        <f>'1991-2002 Driver Ranking'!AB10+'1991-2002 Driver Ranking'!AB16</f>
        <v>33</v>
      </c>
    </row>
    <row r="6" spans="1:4" x14ac:dyDescent="0.25">
      <c r="A6" s="5" t="s">
        <v>42</v>
      </c>
      <c r="B6" s="5" t="s">
        <v>20</v>
      </c>
      <c r="C6" s="5" t="s">
        <v>73</v>
      </c>
      <c r="D6" s="5">
        <f>'1991-2002 Driver Ranking'!AB12+'1991-2002 Driver Ranking'!AB20</f>
        <v>21</v>
      </c>
    </row>
    <row r="7" spans="1:4" x14ac:dyDescent="0.25">
      <c r="A7" s="2" t="s">
        <v>33</v>
      </c>
      <c r="B7" s="2" t="s">
        <v>34</v>
      </c>
      <c r="C7" s="2" t="s">
        <v>69</v>
      </c>
      <c r="D7" s="2">
        <f>'1991-2002 Driver Ranking'!AB22+'1991-2002 Driver Ranking'!AB24</f>
        <v>8</v>
      </c>
    </row>
    <row r="8" spans="1:4" x14ac:dyDescent="0.25">
      <c r="A8" s="10" t="s">
        <v>104</v>
      </c>
      <c r="B8" s="10" t="s">
        <v>25</v>
      </c>
      <c r="C8" s="10" t="s">
        <v>71</v>
      </c>
      <c r="D8" s="10">
        <f>'1991-2002 Driver Ranking'!AB34+'1991-2002 Driver Ranking'!AB40</f>
        <v>0</v>
      </c>
    </row>
    <row r="9" spans="1:4" x14ac:dyDescent="0.25">
      <c r="A9" s="3" t="s">
        <v>39</v>
      </c>
      <c r="B9" s="3" t="s">
        <v>25</v>
      </c>
      <c r="C9" s="3" t="s">
        <v>70</v>
      </c>
      <c r="D9" s="3">
        <f>'1991-2002 Driver Ranking'!AB28+'1991-2002 Driver Ranking'!AB36</f>
        <v>0</v>
      </c>
    </row>
    <row r="10" spans="1:4" x14ac:dyDescent="0.25">
      <c r="A10" s="8" t="s">
        <v>76</v>
      </c>
      <c r="B10" s="9" t="s">
        <v>108</v>
      </c>
      <c r="C10" s="9" t="s">
        <v>66</v>
      </c>
      <c r="D10" s="9">
        <f>'1991-2002 Driver Ranking'!AB30+'1991-2002 Driver Ranking'!AB38+'1991-2002 Driver Ranking'!AB42+'1991-2002 Driver Ranking'!AB44</f>
        <v>0</v>
      </c>
    </row>
    <row r="11" spans="1:4" x14ac:dyDescent="0.25">
      <c r="A11" s="4" t="s">
        <v>53</v>
      </c>
      <c r="B11" s="4" t="s">
        <v>20</v>
      </c>
      <c r="C11" s="4" t="s">
        <v>73</v>
      </c>
      <c r="D11" s="4">
        <f>'1991-2002 Driver Ranking'!AB26+'1991-2002 Driver Ranking'!AB32</f>
        <v>0</v>
      </c>
    </row>
  </sheetData>
  <autoFilter ref="A1:D11">
    <sortState ref="A2:D11">
      <sortCondition descending="1" ref="D1:D1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3.5" x14ac:dyDescent="0.15"/>
  <cols>
    <col min="1" max="1" width="14.625" bestFit="1" customWidth="1"/>
    <col min="2" max="2" width="12.5" bestFit="1" customWidth="1"/>
    <col min="3" max="3" width="10" bestFit="1" customWidth="1"/>
    <col min="4" max="4" width="19.5" bestFit="1" customWidth="1"/>
    <col min="5" max="5" width="41.625" bestFit="1" customWidth="1"/>
    <col min="6" max="6" width="44.375" bestFit="1" customWidth="1"/>
    <col min="7" max="7" width="66.625" bestFit="1" customWidth="1"/>
  </cols>
  <sheetData>
    <row r="1" spans="1:7" ht="18.75" x14ac:dyDescent="0.25">
      <c r="A1" s="3" t="s">
        <v>2</v>
      </c>
      <c r="B1" s="3" t="s">
        <v>60</v>
      </c>
      <c r="C1" s="3" t="s">
        <v>82</v>
      </c>
      <c r="D1" s="3" t="s">
        <v>17</v>
      </c>
      <c r="E1" s="3" t="s">
        <v>83</v>
      </c>
      <c r="F1" s="3" t="s">
        <v>84</v>
      </c>
      <c r="G1" s="3" t="s">
        <v>85</v>
      </c>
    </row>
    <row r="2" spans="1:7" ht="18.75" x14ac:dyDescent="0.25">
      <c r="A2" s="3" t="s">
        <v>108</v>
      </c>
      <c r="B2" s="3" t="s">
        <v>9</v>
      </c>
      <c r="C2" s="3">
        <v>2</v>
      </c>
      <c r="D2" s="3"/>
      <c r="E2" s="11"/>
      <c r="F2" s="3"/>
      <c r="G2" s="11"/>
    </row>
    <row r="3" spans="1:7" ht="18.75" x14ac:dyDescent="0.25">
      <c r="A3" s="6" t="s">
        <v>25</v>
      </c>
      <c r="B3" s="6" t="s">
        <v>12</v>
      </c>
      <c r="C3" s="6">
        <v>3</v>
      </c>
      <c r="D3" s="6"/>
      <c r="E3" s="12"/>
      <c r="F3" s="6"/>
      <c r="G3" s="12"/>
    </row>
    <row r="4" spans="1:7" ht="18.75" x14ac:dyDescent="0.25">
      <c r="A4" s="14" t="s">
        <v>20</v>
      </c>
      <c r="B4" s="14" t="s">
        <v>65</v>
      </c>
      <c r="C4" s="14">
        <v>4</v>
      </c>
      <c r="D4" s="14"/>
      <c r="E4" s="15"/>
      <c r="F4" s="14"/>
      <c r="G4" s="15"/>
    </row>
    <row r="5" spans="1:7" ht="18.75" x14ac:dyDescent="0.25">
      <c r="A5" s="2" t="s">
        <v>34</v>
      </c>
      <c r="B5" s="2" t="s">
        <v>7</v>
      </c>
      <c r="C5" s="2">
        <v>1</v>
      </c>
      <c r="D5" s="2"/>
      <c r="E5" s="13"/>
      <c r="F5" s="2"/>
      <c r="G5" s="13"/>
    </row>
  </sheetData>
  <autoFilter ref="A1:G5">
    <sortState ref="A2:G5">
      <sortCondition descending="1" ref="E1:E5"/>
    </sortState>
  </autoFilter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J26" sqref="J26"/>
    </sheetView>
  </sheetViews>
  <sheetFormatPr defaultRowHeight="13.5" x14ac:dyDescent="0.15"/>
  <cols>
    <col min="1" max="1" width="14.625" bestFit="1" customWidth="1"/>
    <col min="2" max="2" width="12.5" bestFit="1" customWidth="1"/>
    <col min="3" max="3" width="10" bestFit="1" customWidth="1"/>
    <col min="4" max="4" width="19.5" bestFit="1" customWidth="1"/>
    <col min="5" max="5" width="41.625" bestFit="1" customWidth="1"/>
  </cols>
  <sheetData>
    <row r="1" spans="1:5" ht="18.75" x14ac:dyDescent="0.25">
      <c r="A1" s="3" t="s">
        <v>2</v>
      </c>
      <c r="B1" s="3" t="s">
        <v>60</v>
      </c>
      <c r="C1" s="3" t="s">
        <v>82</v>
      </c>
      <c r="D1" s="3" t="s">
        <v>17</v>
      </c>
      <c r="E1" s="3" t="s">
        <v>83</v>
      </c>
    </row>
    <row r="2" spans="1:5" ht="18.75" x14ac:dyDescent="0.25">
      <c r="A2" s="3" t="s">
        <v>108</v>
      </c>
      <c r="B2" s="3" t="s">
        <v>9</v>
      </c>
      <c r="C2" s="3"/>
      <c r="D2" s="3"/>
      <c r="E2" s="11"/>
    </row>
    <row r="3" spans="1:5" ht="18.75" x14ac:dyDescent="0.25">
      <c r="A3" s="6" t="s">
        <v>25</v>
      </c>
      <c r="B3" s="6" t="s">
        <v>12</v>
      </c>
      <c r="C3" s="6"/>
      <c r="D3" s="6"/>
      <c r="E3" s="12"/>
    </row>
    <row r="4" spans="1:5" ht="18.75" x14ac:dyDescent="0.25">
      <c r="A4" s="14" t="s">
        <v>20</v>
      </c>
      <c r="B4" s="14" t="s">
        <v>65</v>
      </c>
      <c r="C4" s="14"/>
      <c r="D4" s="14"/>
      <c r="E4" s="15"/>
    </row>
    <row r="5" spans="1:5" ht="18.75" x14ac:dyDescent="0.25">
      <c r="A5" s="2" t="s">
        <v>34</v>
      </c>
      <c r="B5" s="2" t="s">
        <v>7</v>
      </c>
      <c r="C5" s="2"/>
      <c r="D5" s="2"/>
      <c r="E5" s="13"/>
    </row>
  </sheetData>
  <autoFilter ref="A1:E5">
    <sortState ref="A2:E5">
      <sortCondition descending="1" ref="E1:E5"/>
    </sortState>
  </autoFilter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3.5" x14ac:dyDescent="0.15"/>
  <cols>
    <col min="1" max="1" width="14.625" bestFit="1" customWidth="1"/>
    <col min="2" max="2" width="12.5" bestFit="1" customWidth="1"/>
    <col min="3" max="3" width="10" bestFit="1" customWidth="1"/>
    <col min="4" max="4" width="19.5" bestFit="1" customWidth="1"/>
    <col min="5" max="5" width="41.625" bestFit="1" customWidth="1"/>
  </cols>
  <sheetData>
    <row r="1" spans="1:5" ht="18.75" x14ac:dyDescent="0.25">
      <c r="A1" s="3" t="s">
        <v>2</v>
      </c>
      <c r="B1" s="3" t="s">
        <v>60</v>
      </c>
      <c r="C1" s="3" t="s">
        <v>82</v>
      </c>
      <c r="D1" s="3" t="s">
        <v>17</v>
      </c>
      <c r="E1" s="3" t="s">
        <v>83</v>
      </c>
    </row>
    <row r="2" spans="1:5" ht="18.75" x14ac:dyDescent="0.25">
      <c r="A2" s="3" t="s">
        <v>108</v>
      </c>
      <c r="B2" s="3" t="s">
        <v>9</v>
      </c>
      <c r="C2" s="3"/>
      <c r="D2" s="3"/>
      <c r="E2" s="11"/>
    </row>
    <row r="3" spans="1:5" ht="18.75" x14ac:dyDescent="0.25">
      <c r="A3" s="6" t="s">
        <v>25</v>
      </c>
      <c r="B3" s="6" t="s">
        <v>12</v>
      </c>
      <c r="C3" s="6"/>
      <c r="D3" s="6"/>
      <c r="E3" s="12"/>
    </row>
    <row r="4" spans="1:5" ht="18.75" x14ac:dyDescent="0.25">
      <c r="A4" s="14" t="s">
        <v>20</v>
      </c>
      <c r="B4" s="14" t="s">
        <v>65</v>
      </c>
      <c r="C4" s="14"/>
      <c r="D4" s="14"/>
      <c r="E4" s="15"/>
    </row>
    <row r="5" spans="1:5" ht="18.75" x14ac:dyDescent="0.25">
      <c r="A5" s="2" t="s">
        <v>34</v>
      </c>
      <c r="B5" s="2" t="s">
        <v>7</v>
      </c>
      <c r="C5" s="2"/>
      <c r="D5" s="2"/>
      <c r="E5" s="13"/>
    </row>
  </sheetData>
  <autoFilter ref="A1:E5">
    <sortState ref="A2:E5">
      <sortCondition descending="1" ref="E1:E5"/>
    </sortState>
  </autoFilter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9" sqref="A9"/>
    </sheetView>
  </sheetViews>
  <sheetFormatPr defaultColWidth="9" defaultRowHeight="18.75" x14ac:dyDescent="0.25"/>
  <cols>
    <col min="1" max="2" width="45.25" style="1" bestFit="1" customWidth="1"/>
    <col min="3" max="16384" width="9" style="1"/>
  </cols>
  <sheetData>
    <row r="1" spans="1:2" x14ac:dyDescent="0.25">
      <c r="A1" s="2" t="s">
        <v>74</v>
      </c>
      <c r="B1" s="2" t="s">
        <v>56</v>
      </c>
    </row>
    <row r="2" spans="1:2" x14ac:dyDescent="0.25">
      <c r="A2" s="6" t="s">
        <v>54</v>
      </c>
      <c r="B2" s="6" t="s">
        <v>55</v>
      </c>
    </row>
    <row r="3" spans="1:2" ht="56.25" x14ac:dyDescent="0.25">
      <c r="A3" s="16" t="s">
        <v>58</v>
      </c>
      <c r="B3" s="16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2023 Driver Ranking</vt:lpstr>
      <vt:lpstr>2003-2009 Driver Ranking</vt:lpstr>
      <vt:lpstr>1991-2002 Driver Ranking</vt:lpstr>
      <vt:lpstr>2023 Team Ranking</vt:lpstr>
      <vt:lpstr>2003-2009 Team Ranking</vt:lpstr>
      <vt:lpstr>1991-2002 Team Ranking</vt:lpstr>
      <vt:lpstr>2023 Engine Ranking</vt:lpstr>
      <vt:lpstr>2003-2009 Engine Ranking</vt:lpstr>
      <vt:lpstr>1991-2002 Engine Ranking</vt:lpstr>
      <vt:lpstr>Ranking System 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2023-08-28T08:35:03Z</dcterms:modified>
</cp:coreProperties>
</file>