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7966D697-6C69-C640-B818-35C870D12AD8}" xr6:coauthVersionLast="47" xr6:coauthVersionMax="47" xr10:uidLastSave="{00000000-0000-0000-0000-000000000000}"/>
  <bookViews>
    <workbookView xWindow="4040" yWindow="1560" windowWidth="30240" windowHeight="1888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5" i="1"/>
  <c r="D4" i="1"/>
  <c r="C4" i="1"/>
  <c r="C2" i="1"/>
  <c r="D9" i="1"/>
  <c r="D2" i="1"/>
  <c r="C9" i="1"/>
  <c r="D7" i="1"/>
  <c r="C5" i="1"/>
  <c r="C7" i="1"/>
</calcChain>
</file>

<file path=xl/sharedStrings.xml><?xml version="1.0" encoding="utf-8"?>
<sst xmlns="http://schemas.openxmlformats.org/spreadsheetml/2006/main" count="24" uniqueCount="23">
  <si>
    <t>Sample</t>
    <phoneticPr fontId="1" type="noConversion"/>
  </si>
  <si>
    <t>Shangbu, NE Wutai, TNCO</t>
    <phoneticPr fontId="1" type="noConversion"/>
  </si>
  <si>
    <t>L18</t>
    <phoneticPr fontId="1" type="noConversion"/>
  </si>
  <si>
    <t>Liu et al. (2020)</t>
    <phoneticPr fontId="1" type="noConversion"/>
  </si>
  <si>
    <t>L19</t>
    <phoneticPr fontId="1" type="noConversion"/>
  </si>
  <si>
    <t>L72</t>
    <phoneticPr fontId="1" type="noConversion"/>
  </si>
  <si>
    <t>L105</t>
    <phoneticPr fontId="1" type="noConversion"/>
  </si>
  <si>
    <t>Wanzi, Fuping, TNCO</t>
    <phoneticPr fontId="1" type="noConversion"/>
  </si>
  <si>
    <t>20FP09</t>
    <phoneticPr fontId="1" type="noConversion"/>
  </si>
  <si>
    <t>20FP14</t>
    <phoneticPr fontId="1" type="noConversion"/>
  </si>
  <si>
    <t>Liu et al. (2021)</t>
    <phoneticPr fontId="1" type="noConversion"/>
  </si>
  <si>
    <t>Sanlinghui, Fuping, TNCO</t>
    <phoneticPr fontId="1" type="noConversion"/>
  </si>
  <si>
    <t>FP19</t>
    <phoneticPr fontId="1" type="noConversion"/>
  </si>
  <si>
    <t>Tanmashi</t>
    <phoneticPr fontId="1" type="noConversion"/>
  </si>
  <si>
    <t>FP11</t>
    <phoneticPr fontId="1" type="noConversion"/>
  </si>
  <si>
    <t>This study</t>
    <phoneticPr fontId="1" type="noConversion"/>
  </si>
  <si>
    <t>References</t>
    <phoneticPr fontId="1" type="noConversion"/>
  </si>
  <si>
    <t>Area</t>
    <phoneticPr fontId="1" type="noConversion"/>
  </si>
  <si>
    <t>T_C</t>
    <phoneticPr fontId="1" type="noConversion"/>
  </si>
  <si>
    <t>P_GPa</t>
    <phoneticPr fontId="1" type="noConversion"/>
  </si>
  <si>
    <t>Age_Ma</t>
    <phoneticPr fontId="1" type="noConversion"/>
  </si>
  <si>
    <t>23WT02</t>
    <phoneticPr fontId="1" type="noConversion"/>
  </si>
  <si>
    <t>23WT03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</si>
</sst>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87" workbookViewId="0">
      <selection activeCell="D11" sqref="D11"/>
    </sheetView>
  </sheetViews>
  <sheetFormatPr baseColWidth="10" defaultColWidth="8.83203125" defaultRowHeight="13"/>
  <cols>
    <col min="1" max="1" width="24.33203125" style="1" bestFit="1" customWidth="1"/>
    <col min="2" max="2" width="7.6640625" style="1" bestFit="1" customWidth="1"/>
    <col min="3" max="4" width="8.83203125" style="1"/>
    <col min="5" max="5" width="8.6640625" style="1" bestFit="1" customWidth="1"/>
    <col min="6" max="6" width="14" style="1" bestFit="1" customWidth="1"/>
    <col min="7" max="16384" width="8.83203125" style="1"/>
  </cols>
  <sheetData>
    <row r="1" spans="1:6">
      <c r="A1" s="1" t="s">
        <v>17</v>
      </c>
      <c r="B1" s="1" t="s">
        <v>0</v>
      </c>
      <c r="C1" s="1" t="s">
        <v>18</v>
      </c>
      <c r="D1" s="1" t="s">
        <v>19</v>
      </c>
      <c r="E1" s="1" t="s">
        <v>20</v>
      </c>
      <c r="F1" s="1" t="s">
        <v>16</v>
      </c>
    </row>
    <row r="2" spans="1:6">
      <c r="A2" s="1" t="s">
        <v>11</v>
      </c>
      <c r="B2" s="1" t="s">
        <v>12</v>
      </c>
      <c r="C2" s="2">
        <f>(810+875)/2</f>
        <v>842.5</v>
      </c>
      <c r="D2" s="3">
        <f>(1.43+1.3)/2</f>
        <v>1.365</v>
      </c>
      <c r="E2" s="1">
        <v>1825</v>
      </c>
      <c r="F2" s="1" t="s">
        <v>10</v>
      </c>
    </row>
    <row r="3" spans="1:6">
      <c r="B3" s="1" t="s">
        <v>14</v>
      </c>
      <c r="C3" s="2">
        <f>(846+880)/2</f>
        <v>863</v>
      </c>
      <c r="D3" s="3">
        <f>(13.7+11.7)/2/10</f>
        <v>1.27</v>
      </c>
      <c r="E3" s="1">
        <v>1815</v>
      </c>
    </row>
    <row r="4" spans="1:6">
      <c r="A4" s="1" t="s">
        <v>7</v>
      </c>
      <c r="B4" s="1" t="s">
        <v>8</v>
      </c>
      <c r="C4" s="2">
        <f>(728+695+750)/3</f>
        <v>724.33333333333337</v>
      </c>
      <c r="D4" s="3">
        <f>(1.02+0.93+1.02)/3</f>
        <v>0.9900000000000001</v>
      </c>
      <c r="E4" s="1">
        <v>1838</v>
      </c>
      <c r="F4" s="1" t="s">
        <v>10</v>
      </c>
    </row>
    <row r="5" spans="1:6">
      <c r="B5" s="1" t="s">
        <v>9</v>
      </c>
      <c r="C5" s="2">
        <f>(794+808+800)/3</f>
        <v>800.66666666666663</v>
      </c>
      <c r="D5" s="3">
        <f>(1.21+1.3+1.15)/3</f>
        <v>1.22</v>
      </c>
      <c r="E5" s="1">
        <v>1832</v>
      </c>
    </row>
    <row r="6" spans="1:6">
      <c r="A6" s="1" t="s">
        <v>1</v>
      </c>
      <c r="B6" s="1" t="s">
        <v>2</v>
      </c>
      <c r="C6" s="2">
        <v>670</v>
      </c>
      <c r="D6" s="3">
        <v>0.79</v>
      </c>
      <c r="E6" s="1">
        <v>1849</v>
      </c>
      <c r="F6" s="1" t="s">
        <v>3</v>
      </c>
    </row>
    <row r="7" spans="1:6">
      <c r="B7" s="1" t="s">
        <v>4</v>
      </c>
      <c r="C7" s="2">
        <f>(562+622)/2</f>
        <v>592</v>
      </c>
      <c r="D7" s="3">
        <f>(0.82+0.95)/2</f>
        <v>0.88500000000000001</v>
      </c>
      <c r="E7" s="1">
        <v>1853</v>
      </c>
    </row>
    <row r="8" spans="1:6">
      <c r="B8" s="1" t="s">
        <v>5</v>
      </c>
      <c r="C8" s="2">
        <v>644</v>
      </c>
      <c r="D8" s="3">
        <v>0.78</v>
      </c>
    </row>
    <row r="9" spans="1:6">
      <c r="B9" s="1" t="s">
        <v>6</v>
      </c>
      <c r="C9" s="2">
        <f>(655+662)/2</f>
        <v>658.5</v>
      </c>
      <c r="D9" s="3">
        <f>(0.95+1)/2</f>
        <v>0.97499999999999998</v>
      </c>
    </row>
    <row r="10" spans="1:6">
      <c r="A10" s="1" t="s">
        <v>13</v>
      </c>
      <c r="B10" s="1" t="s">
        <v>21</v>
      </c>
      <c r="C10" s="2">
        <v>525</v>
      </c>
      <c r="D10" s="3">
        <v>0.75</v>
      </c>
      <c r="E10" s="1">
        <v>1867</v>
      </c>
      <c r="F10" s="1" t="s">
        <v>15</v>
      </c>
    </row>
    <row r="11" spans="1:6">
      <c r="B11" s="1" t="s">
        <v>22</v>
      </c>
      <c r="C11" s="2">
        <v>516</v>
      </c>
      <c r="D11" s="3">
        <v>0.61</v>
      </c>
    </row>
    <row r="14" spans="1:6">
      <c r="D14" s="4"/>
    </row>
    <row r="15" spans="1:6">
      <c r="D15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2024-09-16T07:13:47Z</dcterms:modified>
</cp:coreProperties>
</file>