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94" documentId="11_2611E3FEB37BCA2B912D4C8A4DAD338F7978E3AF" xr6:coauthVersionLast="47" xr6:coauthVersionMax="47" xr10:uidLastSave="{6E318788-42D7-4FE0-9D18-1840AFA98F48}"/>
  <bookViews>
    <workbookView xWindow="-120" yWindow="-120" windowWidth="29040" windowHeight="15720" activeTab="1" xr2:uid="{00000000-000D-0000-FFFF-FFFF00000000}"/>
  </bookViews>
  <sheets>
    <sheet name="o&amp;m" sheetId="1" r:id="rId1"/>
    <sheet name="infrastructure" sheetId="2" r:id="rId2"/>
  </sheets>
  <definedNames>
    <definedName name="_xlnm._FilterDatabase" localSheetId="1" hidden="1">infrastructure!$A$1:$R$60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0" i="2" l="1"/>
  <c r="P39" i="2"/>
  <c r="P38" i="2"/>
  <c r="P37" i="2"/>
  <c r="P36" i="2"/>
  <c r="P35" i="2"/>
  <c r="P34" i="2"/>
  <c r="P33" i="2"/>
  <c r="P32" i="2"/>
  <c r="P31" i="2"/>
  <c r="P30" i="2"/>
  <c r="P29" i="2"/>
  <c r="P28" i="2"/>
  <c r="P27" i="2"/>
  <c r="P26" i="2"/>
  <c r="P25" i="2"/>
  <c r="P24" i="2"/>
  <c r="P23" i="2"/>
  <c r="P22" i="2"/>
  <c r="P21" i="2"/>
  <c r="P20" i="2"/>
  <c r="P19" i="2"/>
  <c r="P18" i="2"/>
  <c r="P17" i="2"/>
  <c r="P16" i="2"/>
  <c r="P15" i="2"/>
  <c r="P14" i="2"/>
  <c r="P60" i="2"/>
  <c r="P59" i="2"/>
  <c r="P58" i="2"/>
  <c r="P57" i="2"/>
  <c r="P56" i="2"/>
  <c r="P55" i="2"/>
  <c r="P49" i="2"/>
  <c r="P13" i="2"/>
  <c r="P12" i="2"/>
  <c r="K11" i="2"/>
  <c r="P11" i="2" s="1"/>
  <c r="K10" i="2"/>
  <c r="P10" i="2" s="1"/>
  <c r="P9" i="2"/>
  <c r="K8" i="2"/>
  <c r="P8" i="2" s="1"/>
  <c r="P7" i="2"/>
  <c r="K6" i="2"/>
  <c r="P6" i="2" s="1"/>
  <c r="F6" i="2"/>
  <c r="K5" i="2"/>
  <c r="P5" i="2" s="1"/>
  <c r="K4" i="2"/>
  <c r="P4" i="2" s="1"/>
  <c r="K3" i="2"/>
  <c r="P3" i="2" s="1"/>
  <c r="K2" i="2"/>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tc={E6BC53D3-3096-46F9-91F1-AA7FACDB1E36}</author>
  </authors>
  <commentList>
    <comment ref="D1" authorId="0" shapeId="0" xr:uid="{E6BC53D3-3096-46F9-91F1-AA7FACDB1E36}">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tc={3A2CC020-D427-4A3E-A993-7931318660A2}</author>
  </authors>
  <commentList>
    <comment ref="E1" authorId="0" shapeId="0" xr:uid="{3A2CC020-D427-4A3E-A993-7931318660A2}">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<sst xmlns="http://schemas.openxmlformats.org/spreadsheetml/2006/main" count="1338" uniqueCount="273">
  <si>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</si>
  <si>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</si>
  <si>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</si>
  <si>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</si>
  <si>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</si>
  <si>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</si>
  <si>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</si>
  <si>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</si>
  <si>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</si>
  <si>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</si>
  <si>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</si>
  <si>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</si>
  <si>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</si>
  <si>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</si>
  <si>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</si>
  <si>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</si>
  <si>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</si>
  <si>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</si>
  <si>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</si>
  <si>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</si>
  <si>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</si>
  <si>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</si>
  <si>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</si>
  <si>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</si>
  <si>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</si>
  <si>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</si>
  <si>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</si>
  <si>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</si>
  <si>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</si>
  <si>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</si>
  <si>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</si>
  <si>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</si>
  <si>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</si>
  <si>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</si>
  <si>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</si>
  <si>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</si>
  <si>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</si>
  <si>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</si>
  <si>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</si>
  <si>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</si>
  <si>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</si>
  <si>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</si>
  <si>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</si>
  <si>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</si>
  <si>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</si>
  <si>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</si>
  <si>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</si>
  <si>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</si>
  <si>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</si>
  <si>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</si>
  <si>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</si>
  <si>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</si>
  <si>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</si>
  <si>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</si>
  <si>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</si>
  <si>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</si>
  <si>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</si>
  <si>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</si>
  <si>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</si>
  <si>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</si>
  <si>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</si>
  <si>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</si>
  <si>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</si>
  <si>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</si>
  <si>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</si>
  <si>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</si>
  <si>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</si>
  <si>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</si>
  <si>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</si>
  <si>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</si>
  <si>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</si>
  <si>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</si>
  <si>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</si>
  <si>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</si>
  <si>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</si>
  <si>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</si>
  <si>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</si>
  <si>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</si>
  <si>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</si>
  <si>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</si>
  <si>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</si>
  <si>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</si>
  <si>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</si>
  <si>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</si>
  <si>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</si>
  <si>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</si>
  <si>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</si>
  <si>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</si>
  <si>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</si>
  <si>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</si>
  <si>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</si>
  <si>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</si>
  <si>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</si>
  <si>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</si>
  <si>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</si>
  <si>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</si>
  <si>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</si>
  <si>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</si>
  <si>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</si>
  <si>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</si>
  <si>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</si>
  <si>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</si>
  <si>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</si>
  <si>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</si>
  <si>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</si>
  <si>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</si>
  <si>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</si>
  <si>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</si>
  <si>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</si>
  <si>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</si>
  <si>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</si>
  <si>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</si>
  <si>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</si>
  <si>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</si>
  <si>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</si>
  <si>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</si>
  <si>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</si>
  <si>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</si>
  <si>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</si>
  <si>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</si>
  <si>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</si>
  <si>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</si>
  <si>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</si>
  <si>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</si>
  <si>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</si>
  <si>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</si>
  <si>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</si>
  <si>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</si>
  <si>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</si>
  <si>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</si>
  <si>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</si>
  <si>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</si>
  <si>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</si>
  <si>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</si>
  <si>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</si>
  <si>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</si>
  <si>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</si>
  <si>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</si>
  <si>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</si>
  <si>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</si>
  <si>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</si>
  <si>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</si>
  <si>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</si>
  <si>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</si>
  <si>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</si>
  <si>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</si>
  <si>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</si>
  <si>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</si>
  <si>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</si>
  <si>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</si>
  <si>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</si>
  <si>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</si>
  <si>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</si>
  <si>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</si>
  <si>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</si>
  <si>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</si>
  <si>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</si>
  <si>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</si>
  <si>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</si>
  <si>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</si>
  <si>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</si>
  <si>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</si>
  <si>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</si>
  <si>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</si>
  <si>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</si>
  <si>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</si>
  <si>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</si>
  <si>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</si>
  <si>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</si>
  <si>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</si>
  <si>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</si>
  <si>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</si>
  <si>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</si>
  <si>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</si>
  <si>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</si>
  <si>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</si>
  <si>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</si>
  <si>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</si>
  <si>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</si>
  <si>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</si>
  <si>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</si>
  <si>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</si>
  <si>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</si>
  <si>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</si>
  <si>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</si>
  <si>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</si>
  <si>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</si>
  <si>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</si>
  <si>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</si>
  <si>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</si>
  <si>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</si>
  <si>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</si>
  <si>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</si>
  <si>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</si>
  <si>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</si>
  <si>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</si>
  <si>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</si>
  <si>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</si>
  <si>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</si>
  <si>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</si>
  <si>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</si>
  <si>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</si>
  <si>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</si>
  <si>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</si>
  <si>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</si>
  <si>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</si>
  <si>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</si>
  <si>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</si>
  <si>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</si>
  <si>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</si>
  <si>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</si>
  <si>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</si>
  <si>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</si>
  <si>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</si>
  <si>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</si>
  <si>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</si>
  <si>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</si>
  <si>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</si>
  <si>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</si>
  <si>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</si>
  <si>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</si>
  <si>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</si>
  <si>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</si>
  <si>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</si>
  <si>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</si>
  <si>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</si>
  <si>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</si>
  <si>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</si>
  <si>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</si>
  <si>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</si>
  <si>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</si>
  <si>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</si>
  <si>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</si>
  <si>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</si>
  <si>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</si>
  <si>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</si>
  <si>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</si>
  <si>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</si>
  <si>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</si>
  <si>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</si>
  <si>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</si>
  <si>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</si>
  <si>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</si>
  <si>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</si>
  <si>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</si>
  <si>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</si>
  <si>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</si>
  <si>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</si>
  <si>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</si>
  <si>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</si>
  <si>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</si>
  <si>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</si>
  <si>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</si>
  <si>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</si>
  <si>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</si>
  <si>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</si>
  <si>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</si>
  <si>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</si>
  <si>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</si>
  <si>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</si>
  <si>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</si>
  <si>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</si>
  <si>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</si>
  <si>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</si>
  <si>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</si>
  <si>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</si>
  <si>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</si>
  <si>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</si>
  <si>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</si>
  <si>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</si>
  <si>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</si>
  <si>
    <t>fraction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</si>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</sst>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BB5FBDA2-1C34-416F-BE8D-55B21D0521E5}" userId="S::1361185@uab.cat::1a887b38-0396-4545-a8a2-e49e152190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BB5FBDA2-1C34-416F-BE8D-55B21D0521E5}" id="{E6BC53D3-3096-46F9-91F1-AA7FACDB1E36}">
    <text>It must match Calliope's carrier</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5-05-19T12:40:06.26" personId="{BB5FBDA2-1C34-416F-BE8D-55B21D0521E5}" id="{3A2CC020-D427-4A3E-A993-7931318660A2}">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
  <sheetViews>
    <sheetView topLeftCell="H1" zoomScale="130" zoomScaleNormal="130" workbookViewId="0">
      <selection activeCell="G44" sqref="G44"/>
    </sheetView>
  </sheetViews>
  <sheetFormatPr defaultRowHeight="15" x14ac:dyDescent="0.25"/>
  <cols>
    <col min="2" max="2" width="37.5703125" customWidth="1"/>
    <col min="3" max="3" width="13.140625" customWidth="1"/>
    <col min="4" max="4" width="19.42578125" customWidth="1"/>
    <col min="7" max="7" width="7.140625" customWidth="1"/>
    <col min="8" max="8" width="115" customWidth="1"/>
    <col min="11" max="11" width="17.42578125" customWidth="1"/>
  </cols>
  <sheetData>
    <row r="1" spans="1:18" x14ac:dyDescent="0.25">
      <c r="A1" s="1" t="s">
        <v>0</v>
      </c>
      <c r="B1" s="1" t="s">
        <v>2</v>
      </c>
      <c r="C1" s="1" t="s">
        <v>3</v>
      </c>
      <c r="D1" s="1" t="s">
        <v>4</v>
      </c>
      <c r="E1" s="1" t="s">
        <v>5</v>
      </c>
      <c r="F1" s="1" t="s">
        <v>6</v>
      </c>
      <c r="G1" s="1" t="s">
        <v>271</v>
      </c>
      <c r="H1" s="1" t="s">
        <v>7</v>
      </c>
      <c r="I1" s="1" t="s">
        <v>8</v>
      </c>
      <c r="J1" s="1" t="s">
        <v>9</v>
      </c>
      <c r="K1" s="1" t="s">
        <v>10</v>
      </c>
      <c r="L1" s="1" t="s">
        <v>11</v>
      </c>
      <c r="M1" s="1" t="s">
        <v>12</v>
      </c>
      <c r="N1" s="1" t="s">
        <v>13</v>
      </c>
      <c r="O1" s="1" t="s">
        <v>14</v>
      </c>
      <c r="P1" s="1" t="s">
        <v>15</v>
      </c>
      <c r="Q1" s="1" t="s">
        <v>16</v>
      </c>
      <c r="R1" s="1" t="s">
        <v>17</v>
      </c>
    </row>
    <row r="2" spans="1:18" x14ac:dyDescent="0.25">
      <c r="A2">
        <v>1</v>
      </c>
      <c r="B2" t="s">
        <v>18</v>
      </c>
      <c r="C2" t="s">
        <v>52</v>
      </c>
      <c r="D2" t="s">
        <v>58</v>
      </c>
      <c r="E2">
        <v>11.83</v>
      </c>
      <c r="F2" t="s">
        <v>77</v>
      </c>
      <c r="G2" t="s">
        <v>272</v>
      </c>
      <c r="H2" t="s">
        <v>79</v>
      </c>
      <c r="I2" t="s">
        <v>113</v>
      </c>
      <c r="J2" t="s">
        <v>121</v>
      </c>
      <c r="K2" t="s">
        <v>129</v>
      </c>
      <c r="L2">
        <v>1</v>
      </c>
      <c r="M2" t="s">
        <v>130</v>
      </c>
      <c r="N2" t="s">
        <v>138</v>
      </c>
      <c r="O2">
        <v>100</v>
      </c>
      <c r="P2" t="s">
        <v>140</v>
      </c>
      <c r="Q2">
        <v>8453085.3761622999</v>
      </c>
      <c r="R2" t="s">
        <v>146</v>
      </c>
    </row>
    <row r="3" spans="1:18" x14ac:dyDescent="0.25">
      <c r="A3">
        <v>2</v>
      </c>
      <c r="B3" t="s">
        <v>19</v>
      </c>
      <c r="C3" t="s">
        <v>52</v>
      </c>
      <c r="D3" t="s">
        <v>59</v>
      </c>
      <c r="E3">
        <v>11.94</v>
      </c>
      <c r="F3" t="s">
        <v>77</v>
      </c>
      <c r="G3" t="s">
        <v>272</v>
      </c>
      <c r="H3" t="s">
        <v>80</v>
      </c>
      <c r="I3" t="s">
        <v>114</v>
      </c>
      <c r="J3" t="s">
        <v>121</v>
      </c>
      <c r="K3" t="s">
        <v>129</v>
      </c>
      <c r="L3">
        <v>1</v>
      </c>
      <c r="M3" t="s">
        <v>130</v>
      </c>
      <c r="N3" t="s">
        <v>138</v>
      </c>
      <c r="O3">
        <v>100</v>
      </c>
      <c r="P3" t="s">
        <v>140</v>
      </c>
      <c r="Q3">
        <v>8375209.380234506</v>
      </c>
      <c r="R3" t="s">
        <v>146</v>
      </c>
    </row>
    <row r="4" spans="1:18" x14ac:dyDescent="0.25">
      <c r="A4">
        <v>3</v>
      </c>
      <c r="B4" t="s">
        <v>20</v>
      </c>
      <c r="C4" t="s">
        <v>52</v>
      </c>
      <c r="D4" t="s">
        <v>58</v>
      </c>
      <c r="E4">
        <v>11.83</v>
      </c>
      <c r="F4" t="s">
        <v>77</v>
      </c>
      <c r="G4">
        <v>0.49768615902397983</v>
      </c>
      <c r="H4" t="s">
        <v>79</v>
      </c>
      <c r="I4" t="s">
        <v>113</v>
      </c>
      <c r="J4" t="s">
        <v>121</v>
      </c>
      <c r="K4" t="s">
        <v>129</v>
      </c>
      <c r="L4">
        <v>1</v>
      </c>
      <c r="M4" t="s">
        <v>130</v>
      </c>
      <c r="N4" t="s">
        <v>138</v>
      </c>
      <c r="O4">
        <v>100</v>
      </c>
      <c r="P4" t="s">
        <v>140</v>
      </c>
      <c r="Q4">
        <v>8453085.3761622999</v>
      </c>
      <c r="R4" t="s">
        <v>146</v>
      </c>
    </row>
    <row r="5" spans="1:18" x14ac:dyDescent="0.25">
      <c r="A5">
        <v>4</v>
      </c>
      <c r="B5" t="s">
        <v>20</v>
      </c>
      <c r="C5" t="s">
        <v>52</v>
      </c>
      <c r="D5" t="s">
        <v>59</v>
      </c>
      <c r="E5">
        <v>11.94</v>
      </c>
      <c r="F5" t="s">
        <v>77</v>
      </c>
      <c r="G5">
        <v>0.50231384097602017</v>
      </c>
      <c r="H5" t="s">
        <v>80</v>
      </c>
      <c r="I5" t="s">
        <v>114</v>
      </c>
      <c r="J5" t="s">
        <v>121</v>
      </c>
      <c r="K5" t="s">
        <v>129</v>
      </c>
      <c r="L5">
        <v>1</v>
      </c>
      <c r="M5" t="s">
        <v>130</v>
      </c>
      <c r="N5" t="s">
        <v>138</v>
      </c>
      <c r="O5">
        <v>100</v>
      </c>
      <c r="P5" t="s">
        <v>140</v>
      </c>
      <c r="Q5">
        <v>8375209.380234506</v>
      </c>
      <c r="R5" t="s">
        <v>146</v>
      </c>
    </row>
    <row r="6" spans="1:18" x14ac:dyDescent="0.25">
      <c r="A6">
        <v>5</v>
      </c>
      <c r="B6" t="s">
        <v>21</v>
      </c>
      <c r="C6" t="s">
        <v>52</v>
      </c>
      <c r="D6" t="s">
        <v>60</v>
      </c>
      <c r="E6">
        <v>9.9444441659999985</v>
      </c>
      <c r="F6" t="s">
        <v>78</v>
      </c>
      <c r="G6" t="s">
        <v>272</v>
      </c>
      <c r="H6" t="s">
        <v>81</v>
      </c>
      <c r="I6" t="s">
        <v>115</v>
      </c>
      <c r="J6" t="s">
        <v>122</v>
      </c>
      <c r="K6" t="s">
        <v>269</v>
      </c>
      <c r="L6">
        <v>1</v>
      </c>
      <c r="M6" t="s">
        <v>131</v>
      </c>
      <c r="N6" t="s">
        <v>138</v>
      </c>
      <c r="O6">
        <v>100</v>
      </c>
      <c r="P6" t="s">
        <v>140</v>
      </c>
      <c r="Q6">
        <v>10055866.203351971</v>
      </c>
      <c r="R6" t="s">
        <v>147</v>
      </c>
    </row>
    <row r="7" spans="1:18" x14ac:dyDescent="0.25">
      <c r="A7">
        <v>6</v>
      </c>
      <c r="B7" t="s">
        <v>22</v>
      </c>
      <c r="C7" t="s">
        <v>52</v>
      </c>
      <c r="D7" t="s">
        <v>61</v>
      </c>
      <c r="E7">
        <v>5.54</v>
      </c>
      <c r="F7" t="s">
        <v>77</v>
      </c>
      <c r="G7" t="s">
        <v>272</v>
      </c>
      <c r="H7" t="s">
        <v>82</v>
      </c>
      <c r="I7" t="s">
        <v>116</v>
      </c>
      <c r="J7" t="s">
        <v>121</v>
      </c>
      <c r="K7" t="s">
        <v>129</v>
      </c>
      <c r="L7">
        <v>1</v>
      </c>
      <c r="M7" t="s">
        <v>130</v>
      </c>
      <c r="N7" t="s">
        <v>138</v>
      </c>
      <c r="O7">
        <v>100</v>
      </c>
      <c r="P7" t="s">
        <v>140</v>
      </c>
      <c r="Q7">
        <v>18050541.516245492</v>
      </c>
      <c r="R7" t="s">
        <v>148</v>
      </c>
    </row>
    <row r="8" spans="1:18" x14ac:dyDescent="0.25">
      <c r="A8">
        <v>7</v>
      </c>
      <c r="B8" t="s">
        <v>23</v>
      </c>
      <c r="C8" t="s">
        <v>52</v>
      </c>
      <c r="D8" t="s">
        <v>62</v>
      </c>
      <c r="G8" t="s">
        <v>272</v>
      </c>
      <c r="H8" t="s">
        <v>83</v>
      </c>
      <c r="I8" t="s">
        <v>117</v>
      </c>
      <c r="J8" t="s">
        <v>121</v>
      </c>
      <c r="K8" t="s">
        <v>269</v>
      </c>
      <c r="L8">
        <v>1</v>
      </c>
      <c r="M8" t="s">
        <v>130</v>
      </c>
      <c r="N8" t="s">
        <v>138</v>
      </c>
      <c r="O8">
        <v>10</v>
      </c>
      <c r="P8" t="s">
        <v>141</v>
      </c>
      <c r="Q8">
        <v>10000</v>
      </c>
      <c r="R8" t="s">
        <v>149</v>
      </c>
    </row>
    <row r="9" spans="1:18" x14ac:dyDescent="0.25">
      <c r="A9">
        <v>8</v>
      </c>
      <c r="B9" t="s">
        <v>24</v>
      </c>
      <c r="C9" t="s">
        <v>52</v>
      </c>
      <c r="D9" t="s">
        <v>63</v>
      </c>
      <c r="E9">
        <v>33.299999999999997</v>
      </c>
      <c r="F9" t="s">
        <v>77</v>
      </c>
      <c r="G9" t="s">
        <v>272</v>
      </c>
      <c r="H9" t="s">
        <v>84</v>
      </c>
      <c r="I9" t="s">
        <v>63</v>
      </c>
      <c r="J9" t="s">
        <v>121</v>
      </c>
      <c r="K9" t="s">
        <v>129</v>
      </c>
      <c r="L9">
        <v>1</v>
      </c>
      <c r="M9" t="s">
        <v>130</v>
      </c>
      <c r="N9" t="s">
        <v>138</v>
      </c>
      <c r="O9">
        <v>100</v>
      </c>
      <c r="P9" t="s">
        <v>140</v>
      </c>
      <c r="Q9">
        <v>3003003.0030030031</v>
      </c>
      <c r="R9" t="s">
        <v>150</v>
      </c>
    </row>
    <row r="10" spans="1:18" x14ac:dyDescent="0.25">
      <c r="A10">
        <v>9</v>
      </c>
      <c r="B10" t="s">
        <v>25</v>
      </c>
      <c r="C10" t="s">
        <v>52</v>
      </c>
      <c r="D10" t="s">
        <v>58</v>
      </c>
      <c r="E10">
        <v>11.83</v>
      </c>
      <c r="F10" t="s">
        <v>77</v>
      </c>
      <c r="G10">
        <v>0.49768615902397983</v>
      </c>
      <c r="H10" t="s">
        <v>85</v>
      </c>
      <c r="I10" t="s">
        <v>113</v>
      </c>
      <c r="J10" t="s">
        <v>121</v>
      </c>
      <c r="K10" t="s">
        <v>129</v>
      </c>
      <c r="L10">
        <v>1</v>
      </c>
      <c r="M10" t="s">
        <v>130</v>
      </c>
      <c r="N10" t="s">
        <v>138</v>
      </c>
      <c r="O10">
        <v>100</v>
      </c>
      <c r="P10" t="s">
        <v>140</v>
      </c>
      <c r="Q10">
        <v>8453085.3761622999</v>
      </c>
      <c r="R10" t="s">
        <v>146</v>
      </c>
    </row>
    <row r="11" spans="1:18" x14ac:dyDescent="0.25">
      <c r="A11">
        <v>10</v>
      </c>
      <c r="B11" t="s">
        <v>25</v>
      </c>
      <c r="C11" t="s">
        <v>52</v>
      </c>
      <c r="D11" t="s">
        <v>59</v>
      </c>
      <c r="E11">
        <v>11.94</v>
      </c>
      <c r="F11" t="s">
        <v>77</v>
      </c>
      <c r="G11">
        <v>0.50231384097602017</v>
      </c>
      <c r="H11" t="s">
        <v>86</v>
      </c>
      <c r="I11" t="s">
        <v>114</v>
      </c>
      <c r="J11" t="s">
        <v>121</v>
      </c>
      <c r="K11" t="s">
        <v>129</v>
      </c>
      <c r="L11">
        <v>1</v>
      </c>
      <c r="M11" t="s">
        <v>130</v>
      </c>
      <c r="N11" t="s">
        <v>138</v>
      </c>
      <c r="O11">
        <v>100</v>
      </c>
      <c r="P11" t="s">
        <v>140</v>
      </c>
      <c r="Q11">
        <v>8375209.380234506</v>
      </c>
      <c r="R11" t="s">
        <v>146</v>
      </c>
    </row>
    <row r="12" spans="1:18" x14ac:dyDescent="0.25">
      <c r="A12">
        <v>11</v>
      </c>
      <c r="B12" t="s">
        <v>26</v>
      </c>
      <c r="C12" t="s">
        <v>52</v>
      </c>
      <c r="D12" t="s">
        <v>60</v>
      </c>
      <c r="E12">
        <v>13.9</v>
      </c>
      <c r="F12" t="s">
        <v>77</v>
      </c>
      <c r="G12" t="s">
        <v>272</v>
      </c>
      <c r="H12" t="s">
        <v>87</v>
      </c>
      <c r="I12" t="s">
        <v>115</v>
      </c>
      <c r="J12" t="s">
        <v>121</v>
      </c>
      <c r="K12" t="s">
        <v>269</v>
      </c>
      <c r="L12">
        <v>1</v>
      </c>
      <c r="M12" t="s">
        <v>130</v>
      </c>
      <c r="N12" t="s">
        <v>138</v>
      </c>
      <c r="O12">
        <v>100</v>
      </c>
      <c r="P12" t="s">
        <v>140</v>
      </c>
      <c r="Q12">
        <v>7194244.6043165466</v>
      </c>
      <c r="R12" t="s">
        <v>149</v>
      </c>
    </row>
    <row r="13" spans="1:18" x14ac:dyDescent="0.25">
      <c r="A13">
        <v>12</v>
      </c>
      <c r="B13" t="s">
        <v>27</v>
      </c>
      <c r="C13" t="s">
        <v>52</v>
      </c>
      <c r="D13" t="s">
        <v>61</v>
      </c>
      <c r="E13">
        <v>5.54</v>
      </c>
      <c r="F13" t="s">
        <v>77</v>
      </c>
      <c r="G13" t="s">
        <v>272</v>
      </c>
      <c r="H13" t="s">
        <v>88</v>
      </c>
      <c r="I13" t="s">
        <v>116</v>
      </c>
      <c r="J13" t="s">
        <v>121</v>
      </c>
      <c r="K13" t="s">
        <v>129</v>
      </c>
      <c r="L13">
        <v>1</v>
      </c>
      <c r="M13" t="s">
        <v>130</v>
      </c>
      <c r="N13" t="s">
        <v>138</v>
      </c>
      <c r="O13">
        <v>100</v>
      </c>
      <c r="P13" t="s">
        <v>140</v>
      </c>
      <c r="Q13">
        <v>18050541.516245492</v>
      </c>
      <c r="R13" t="s">
        <v>151</v>
      </c>
    </row>
    <row r="14" spans="1:18" x14ac:dyDescent="0.25">
      <c r="A14">
        <v>13</v>
      </c>
      <c r="B14" t="s">
        <v>28</v>
      </c>
      <c r="C14" t="s">
        <v>53</v>
      </c>
      <c r="D14" t="s">
        <v>64</v>
      </c>
      <c r="G14" t="s">
        <v>272</v>
      </c>
      <c r="H14" t="s">
        <v>89</v>
      </c>
      <c r="I14" t="s">
        <v>64</v>
      </c>
      <c r="J14" t="s">
        <v>121</v>
      </c>
      <c r="K14" t="s">
        <v>129</v>
      </c>
      <c r="L14">
        <v>328</v>
      </c>
      <c r="M14" t="s">
        <v>132</v>
      </c>
      <c r="N14" t="s">
        <v>139</v>
      </c>
      <c r="O14">
        <v>100</v>
      </c>
      <c r="P14" t="s">
        <v>142</v>
      </c>
      <c r="Q14">
        <v>304.8780487804878</v>
      </c>
      <c r="R14" t="s">
        <v>152</v>
      </c>
    </row>
    <row r="15" spans="1:18" x14ac:dyDescent="0.25">
      <c r="A15">
        <v>14</v>
      </c>
      <c r="B15" t="s">
        <v>29</v>
      </c>
      <c r="C15" t="s">
        <v>53</v>
      </c>
      <c r="D15" t="s">
        <v>64</v>
      </c>
      <c r="G15" t="s">
        <v>272</v>
      </c>
      <c r="H15" t="s">
        <v>90</v>
      </c>
      <c r="I15" t="s">
        <v>64</v>
      </c>
      <c r="J15" t="s">
        <v>123</v>
      </c>
      <c r="K15" t="s">
        <v>269</v>
      </c>
      <c r="L15">
        <v>1</v>
      </c>
      <c r="M15" t="s">
        <v>133</v>
      </c>
      <c r="N15" t="s">
        <v>138</v>
      </c>
      <c r="O15">
        <v>100</v>
      </c>
      <c r="P15" t="s">
        <v>140</v>
      </c>
      <c r="Q15">
        <v>100000000</v>
      </c>
      <c r="R15" t="s">
        <v>147</v>
      </c>
    </row>
    <row r="16" spans="1:18" x14ac:dyDescent="0.25">
      <c r="A16">
        <v>15</v>
      </c>
      <c r="B16" t="s">
        <v>30</v>
      </c>
      <c r="C16" t="s">
        <v>53</v>
      </c>
      <c r="D16" t="s">
        <v>64</v>
      </c>
      <c r="G16" t="s">
        <v>272</v>
      </c>
      <c r="H16" t="s">
        <v>91</v>
      </c>
      <c r="I16" t="s">
        <v>64</v>
      </c>
      <c r="J16" t="s">
        <v>122</v>
      </c>
      <c r="K16" t="s">
        <v>269</v>
      </c>
      <c r="L16">
        <v>1</v>
      </c>
      <c r="M16" t="s">
        <v>133</v>
      </c>
      <c r="N16" t="s">
        <v>138</v>
      </c>
      <c r="O16">
        <v>100</v>
      </c>
      <c r="P16" t="s">
        <v>140</v>
      </c>
      <c r="Q16">
        <v>100000000</v>
      </c>
      <c r="R16" t="s">
        <v>147</v>
      </c>
    </row>
    <row r="17" spans="1:18" x14ac:dyDescent="0.25">
      <c r="A17">
        <v>16</v>
      </c>
      <c r="B17" t="s">
        <v>31</v>
      </c>
      <c r="C17" t="s">
        <v>53</v>
      </c>
      <c r="D17" t="s">
        <v>64</v>
      </c>
      <c r="G17" t="s">
        <v>272</v>
      </c>
      <c r="H17" t="s">
        <v>92</v>
      </c>
      <c r="I17" t="s">
        <v>64</v>
      </c>
      <c r="J17" t="s">
        <v>122</v>
      </c>
      <c r="K17" t="s">
        <v>269</v>
      </c>
      <c r="L17">
        <v>1</v>
      </c>
      <c r="M17" t="s">
        <v>133</v>
      </c>
      <c r="N17" t="s">
        <v>138</v>
      </c>
      <c r="O17">
        <v>100</v>
      </c>
      <c r="P17" t="s">
        <v>140</v>
      </c>
      <c r="Q17">
        <v>100000000</v>
      </c>
      <c r="R17" t="s">
        <v>149</v>
      </c>
    </row>
    <row r="18" spans="1:18" x14ac:dyDescent="0.25">
      <c r="A18">
        <v>17</v>
      </c>
      <c r="B18" t="s">
        <v>32</v>
      </c>
      <c r="C18" t="s">
        <v>53</v>
      </c>
      <c r="D18" t="s">
        <v>64</v>
      </c>
      <c r="G18" t="s">
        <v>272</v>
      </c>
      <c r="H18" t="s">
        <v>93</v>
      </c>
      <c r="I18" t="s">
        <v>64</v>
      </c>
      <c r="J18" t="s">
        <v>123</v>
      </c>
      <c r="K18" t="s">
        <v>269</v>
      </c>
      <c r="L18">
        <v>1</v>
      </c>
      <c r="M18" t="s">
        <v>133</v>
      </c>
      <c r="N18" t="s">
        <v>138</v>
      </c>
      <c r="O18">
        <v>100</v>
      </c>
      <c r="P18" t="s">
        <v>140</v>
      </c>
      <c r="Q18">
        <v>100000000</v>
      </c>
      <c r="R18" t="s">
        <v>147</v>
      </c>
    </row>
    <row r="19" spans="1:18" x14ac:dyDescent="0.25">
      <c r="A19">
        <v>18</v>
      </c>
      <c r="B19" t="s">
        <v>33</v>
      </c>
      <c r="C19" t="s">
        <v>53</v>
      </c>
      <c r="D19" t="s">
        <v>64</v>
      </c>
      <c r="G19" t="s">
        <v>272</v>
      </c>
      <c r="H19" t="s">
        <v>94</v>
      </c>
      <c r="I19" t="s">
        <v>64</v>
      </c>
      <c r="J19" t="s">
        <v>122</v>
      </c>
      <c r="K19" t="s">
        <v>129</v>
      </c>
      <c r="L19">
        <v>1</v>
      </c>
      <c r="M19" t="s">
        <v>133</v>
      </c>
      <c r="N19" t="s">
        <v>138</v>
      </c>
      <c r="O19">
        <v>100</v>
      </c>
      <c r="P19" t="s">
        <v>140</v>
      </c>
      <c r="Q19">
        <v>100000000</v>
      </c>
      <c r="R19" t="s">
        <v>153</v>
      </c>
    </row>
    <row r="20" spans="1:18" x14ac:dyDescent="0.25">
      <c r="A20">
        <v>19</v>
      </c>
      <c r="B20" t="s">
        <v>34</v>
      </c>
      <c r="C20" t="s">
        <v>53</v>
      </c>
      <c r="D20" t="s">
        <v>64</v>
      </c>
      <c r="G20" t="s">
        <v>272</v>
      </c>
      <c r="H20" t="s">
        <v>95</v>
      </c>
      <c r="I20" t="s">
        <v>64</v>
      </c>
      <c r="J20" t="s">
        <v>124</v>
      </c>
      <c r="K20" t="s">
        <v>129</v>
      </c>
      <c r="L20">
        <v>1</v>
      </c>
      <c r="M20" t="s">
        <v>133</v>
      </c>
      <c r="N20" t="s">
        <v>138</v>
      </c>
      <c r="O20">
        <v>100</v>
      </c>
      <c r="P20" t="s">
        <v>140</v>
      </c>
      <c r="Q20">
        <v>100000000</v>
      </c>
      <c r="R20" t="s">
        <v>154</v>
      </c>
    </row>
    <row r="21" spans="1:18" x14ac:dyDescent="0.25">
      <c r="A21">
        <v>20</v>
      </c>
      <c r="B21" t="s">
        <v>35</v>
      </c>
      <c r="C21" t="s">
        <v>53</v>
      </c>
      <c r="D21" t="s">
        <v>64</v>
      </c>
      <c r="G21" t="s">
        <v>272</v>
      </c>
      <c r="H21" t="s">
        <v>96</v>
      </c>
      <c r="I21" t="s">
        <v>64</v>
      </c>
      <c r="J21" t="s">
        <v>125</v>
      </c>
      <c r="K21" t="s">
        <v>129</v>
      </c>
      <c r="L21">
        <v>1</v>
      </c>
      <c r="M21" t="s">
        <v>133</v>
      </c>
      <c r="N21" t="s">
        <v>138</v>
      </c>
      <c r="O21">
        <v>100</v>
      </c>
      <c r="P21" t="s">
        <v>140</v>
      </c>
      <c r="Q21">
        <v>100000000</v>
      </c>
      <c r="R21" t="s">
        <v>155</v>
      </c>
    </row>
    <row r="22" spans="1:18" x14ac:dyDescent="0.25">
      <c r="A22">
        <v>21</v>
      </c>
      <c r="B22" t="s">
        <v>36</v>
      </c>
      <c r="C22" t="s">
        <v>53</v>
      </c>
      <c r="D22" t="s">
        <v>64</v>
      </c>
      <c r="G22" t="s">
        <v>272</v>
      </c>
      <c r="H22" t="s">
        <v>97</v>
      </c>
      <c r="I22" t="s">
        <v>64</v>
      </c>
      <c r="J22" t="s">
        <v>122</v>
      </c>
      <c r="K22" t="s">
        <v>269</v>
      </c>
      <c r="L22">
        <v>1</v>
      </c>
      <c r="M22" t="s">
        <v>133</v>
      </c>
      <c r="N22" t="s">
        <v>138</v>
      </c>
      <c r="O22">
        <v>100</v>
      </c>
      <c r="P22" t="s">
        <v>140</v>
      </c>
      <c r="Q22">
        <v>100000000</v>
      </c>
      <c r="R22" t="s">
        <v>147</v>
      </c>
    </row>
    <row r="23" spans="1:18" x14ac:dyDescent="0.25">
      <c r="A23">
        <v>24</v>
      </c>
      <c r="B23" t="s">
        <v>37</v>
      </c>
      <c r="C23" t="s">
        <v>53</v>
      </c>
      <c r="D23" t="s">
        <v>64</v>
      </c>
      <c r="G23" t="s">
        <v>272</v>
      </c>
      <c r="H23" t="s">
        <v>98</v>
      </c>
      <c r="I23" t="s">
        <v>64</v>
      </c>
      <c r="J23" t="s">
        <v>126</v>
      </c>
      <c r="K23" t="s">
        <v>129</v>
      </c>
      <c r="L23">
        <v>1</v>
      </c>
      <c r="M23" t="s">
        <v>132</v>
      </c>
      <c r="N23" t="s">
        <v>139</v>
      </c>
      <c r="O23">
        <v>100</v>
      </c>
      <c r="P23" t="s">
        <v>142</v>
      </c>
      <c r="Q23">
        <v>100000</v>
      </c>
      <c r="R23" t="s">
        <v>156</v>
      </c>
    </row>
    <row r="24" spans="1:18" x14ac:dyDescent="0.25">
      <c r="A24">
        <v>25</v>
      </c>
      <c r="B24" t="s">
        <v>38</v>
      </c>
      <c r="C24" t="s">
        <v>53</v>
      </c>
      <c r="D24" t="s">
        <v>64</v>
      </c>
      <c r="G24" t="s">
        <v>272</v>
      </c>
      <c r="H24" t="s">
        <v>99</v>
      </c>
      <c r="I24" t="s">
        <v>64</v>
      </c>
      <c r="J24" t="s">
        <v>126</v>
      </c>
      <c r="K24" t="s">
        <v>129</v>
      </c>
      <c r="L24">
        <v>1</v>
      </c>
      <c r="M24" t="s">
        <v>132</v>
      </c>
      <c r="N24" t="s">
        <v>139</v>
      </c>
      <c r="O24">
        <v>100</v>
      </c>
      <c r="P24" t="s">
        <v>142</v>
      </c>
      <c r="Q24">
        <v>100000</v>
      </c>
      <c r="R24" t="s">
        <v>156</v>
      </c>
    </row>
    <row r="25" spans="1:18" x14ac:dyDescent="0.25">
      <c r="A25">
        <v>26</v>
      </c>
      <c r="B25" t="s">
        <v>39</v>
      </c>
      <c r="C25" t="s">
        <v>53</v>
      </c>
      <c r="D25" t="s">
        <v>64</v>
      </c>
      <c r="G25" t="s">
        <v>272</v>
      </c>
      <c r="H25" t="s">
        <v>99</v>
      </c>
      <c r="I25" t="s">
        <v>64</v>
      </c>
      <c r="J25" t="s">
        <v>126</v>
      </c>
      <c r="K25" t="s">
        <v>129</v>
      </c>
      <c r="L25">
        <v>1</v>
      </c>
      <c r="M25" t="s">
        <v>132</v>
      </c>
      <c r="N25" t="s">
        <v>139</v>
      </c>
      <c r="O25">
        <v>100</v>
      </c>
      <c r="P25" t="s">
        <v>142</v>
      </c>
      <c r="Q25">
        <v>100000</v>
      </c>
      <c r="R25" t="s">
        <v>156</v>
      </c>
    </row>
    <row r="26" spans="1:18" x14ac:dyDescent="0.25">
      <c r="A26">
        <v>27</v>
      </c>
      <c r="B26" t="s">
        <v>40</v>
      </c>
      <c r="C26" t="s">
        <v>54</v>
      </c>
      <c r="D26" t="s">
        <v>65</v>
      </c>
      <c r="G26" t="s">
        <v>272</v>
      </c>
      <c r="H26" t="s">
        <v>100</v>
      </c>
      <c r="I26" t="s">
        <v>118</v>
      </c>
      <c r="J26" t="s">
        <v>127</v>
      </c>
      <c r="K26" t="s">
        <v>269</v>
      </c>
      <c r="L26">
        <v>1</v>
      </c>
      <c r="M26" t="s">
        <v>134</v>
      </c>
      <c r="N26" t="s">
        <v>138</v>
      </c>
      <c r="O26">
        <v>100</v>
      </c>
      <c r="P26" t="s">
        <v>140</v>
      </c>
      <c r="Q26">
        <v>360000000</v>
      </c>
      <c r="R26" t="s">
        <v>147</v>
      </c>
    </row>
    <row r="27" spans="1:18" x14ac:dyDescent="0.25">
      <c r="A27">
        <v>28</v>
      </c>
      <c r="B27" t="s">
        <v>41</v>
      </c>
      <c r="C27" t="s">
        <v>54</v>
      </c>
      <c r="D27" t="s">
        <v>66</v>
      </c>
      <c r="G27" t="s">
        <v>272</v>
      </c>
      <c r="H27" t="s">
        <v>101</v>
      </c>
      <c r="I27" t="s">
        <v>118</v>
      </c>
      <c r="J27" t="s">
        <v>122</v>
      </c>
      <c r="K27" t="s">
        <v>269</v>
      </c>
      <c r="L27">
        <v>1</v>
      </c>
      <c r="M27" t="s">
        <v>134</v>
      </c>
      <c r="N27" t="s">
        <v>138</v>
      </c>
      <c r="O27">
        <v>100</v>
      </c>
      <c r="P27" t="s">
        <v>140</v>
      </c>
      <c r="Q27">
        <v>360000000</v>
      </c>
      <c r="R27" t="s">
        <v>147</v>
      </c>
    </row>
    <row r="28" spans="1:18" x14ac:dyDescent="0.25">
      <c r="A28">
        <v>30</v>
      </c>
      <c r="B28" t="s">
        <v>42</v>
      </c>
      <c r="C28" t="s">
        <v>54</v>
      </c>
      <c r="D28" t="s">
        <v>67</v>
      </c>
      <c r="G28" t="s">
        <v>272</v>
      </c>
      <c r="H28" t="s">
        <v>102</v>
      </c>
      <c r="I28" t="s">
        <v>118</v>
      </c>
      <c r="J28" t="s">
        <v>127</v>
      </c>
      <c r="K28" t="s">
        <v>269</v>
      </c>
      <c r="L28">
        <v>1</v>
      </c>
      <c r="M28" t="s">
        <v>134</v>
      </c>
      <c r="N28" t="s">
        <v>138</v>
      </c>
      <c r="O28">
        <v>100</v>
      </c>
      <c r="P28" t="s">
        <v>140</v>
      </c>
      <c r="Q28">
        <v>360000000</v>
      </c>
      <c r="R28" t="s">
        <v>147</v>
      </c>
    </row>
    <row r="29" spans="1:18" x14ac:dyDescent="0.25">
      <c r="A29">
        <v>31</v>
      </c>
      <c r="B29" t="s">
        <v>43</v>
      </c>
      <c r="C29" t="s">
        <v>54</v>
      </c>
      <c r="D29" t="s">
        <v>68</v>
      </c>
      <c r="G29" t="s">
        <v>272</v>
      </c>
      <c r="H29" t="s">
        <v>103</v>
      </c>
      <c r="I29" t="s">
        <v>118</v>
      </c>
      <c r="J29" t="s">
        <v>127</v>
      </c>
      <c r="K29" t="s">
        <v>269</v>
      </c>
      <c r="L29">
        <v>1</v>
      </c>
      <c r="M29" t="s">
        <v>134</v>
      </c>
      <c r="N29" t="s">
        <v>138</v>
      </c>
      <c r="O29">
        <v>100</v>
      </c>
      <c r="P29" t="s">
        <v>140</v>
      </c>
      <c r="Q29">
        <v>360000000</v>
      </c>
      <c r="R29" t="s">
        <v>147</v>
      </c>
    </row>
    <row r="30" spans="1:18" x14ac:dyDescent="0.25">
      <c r="A30">
        <v>35</v>
      </c>
      <c r="B30" t="s">
        <v>30</v>
      </c>
      <c r="C30" t="s">
        <v>55</v>
      </c>
      <c r="D30" t="s">
        <v>69</v>
      </c>
      <c r="G30" t="s">
        <v>272</v>
      </c>
      <c r="H30" t="s">
        <v>91</v>
      </c>
      <c r="I30" t="s">
        <v>118</v>
      </c>
      <c r="J30" t="s">
        <v>122</v>
      </c>
      <c r="K30" t="s">
        <v>269</v>
      </c>
      <c r="L30">
        <v>1</v>
      </c>
      <c r="M30" t="s">
        <v>134</v>
      </c>
      <c r="N30" t="s">
        <v>138</v>
      </c>
      <c r="O30">
        <v>100</v>
      </c>
      <c r="P30" t="s">
        <v>140</v>
      </c>
      <c r="Q30">
        <v>360000000</v>
      </c>
      <c r="R30" t="s">
        <v>147</v>
      </c>
    </row>
    <row r="31" spans="1:18" x14ac:dyDescent="0.25">
      <c r="A31">
        <v>36</v>
      </c>
      <c r="B31" t="s">
        <v>31</v>
      </c>
      <c r="C31" t="s">
        <v>55</v>
      </c>
      <c r="D31" t="s">
        <v>70</v>
      </c>
      <c r="G31" t="s">
        <v>272</v>
      </c>
      <c r="H31" t="s">
        <v>104</v>
      </c>
      <c r="I31" t="s">
        <v>118</v>
      </c>
      <c r="J31" t="s">
        <v>121</v>
      </c>
      <c r="K31" t="s">
        <v>269</v>
      </c>
      <c r="L31">
        <v>1</v>
      </c>
      <c r="M31" t="s">
        <v>134</v>
      </c>
      <c r="N31" t="s">
        <v>138</v>
      </c>
      <c r="O31">
        <v>100</v>
      </c>
      <c r="P31" t="s">
        <v>140</v>
      </c>
      <c r="Q31">
        <v>360000000</v>
      </c>
      <c r="R31" t="s">
        <v>149</v>
      </c>
    </row>
    <row r="32" spans="1:18" x14ac:dyDescent="0.25">
      <c r="A32">
        <v>37</v>
      </c>
      <c r="B32" t="s">
        <v>32</v>
      </c>
      <c r="C32" t="s">
        <v>55</v>
      </c>
      <c r="D32" t="s">
        <v>71</v>
      </c>
      <c r="G32" t="s">
        <v>272</v>
      </c>
      <c r="H32" t="s">
        <v>93</v>
      </c>
      <c r="I32" t="s">
        <v>118</v>
      </c>
      <c r="J32" t="s">
        <v>123</v>
      </c>
      <c r="K32" t="s">
        <v>269</v>
      </c>
      <c r="L32">
        <v>1</v>
      </c>
      <c r="M32" t="s">
        <v>134</v>
      </c>
      <c r="N32" t="s">
        <v>138</v>
      </c>
      <c r="O32">
        <v>100</v>
      </c>
      <c r="P32" t="s">
        <v>140</v>
      </c>
      <c r="Q32">
        <v>360000000</v>
      </c>
      <c r="R32" t="s">
        <v>147</v>
      </c>
    </row>
    <row r="33" spans="1:18" x14ac:dyDescent="0.25">
      <c r="A33">
        <v>38</v>
      </c>
      <c r="B33" t="s">
        <v>33</v>
      </c>
      <c r="C33" t="s">
        <v>55</v>
      </c>
      <c r="D33" t="s">
        <v>72</v>
      </c>
      <c r="G33" t="s">
        <v>272</v>
      </c>
      <c r="H33" t="s">
        <v>94</v>
      </c>
      <c r="I33" t="s">
        <v>118</v>
      </c>
      <c r="J33" t="s">
        <v>122</v>
      </c>
      <c r="K33" t="s">
        <v>129</v>
      </c>
      <c r="L33">
        <v>1</v>
      </c>
      <c r="M33" t="s">
        <v>134</v>
      </c>
      <c r="N33" t="s">
        <v>138</v>
      </c>
      <c r="O33">
        <v>100</v>
      </c>
      <c r="P33" t="s">
        <v>140</v>
      </c>
      <c r="Q33">
        <v>360000000</v>
      </c>
      <c r="R33" t="s">
        <v>153</v>
      </c>
    </row>
    <row r="34" spans="1:18" x14ac:dyDescent="0.25">
      <c r="A34">
        <v>44</v>
      </c>
      <c r="B34" t="s">
        <v>44</v>
      </c>
      <c r="C34" t="s">
        <v>56</v>
      </c>
      <c r="D34" t="s">
        <v>73</v>
      </c>
      <c r="E34">
        <v>5.28</v>
      </c>
      <c r="F34" t="s">
        <v>77</v>
      </c>
      <c r="G34" t="s">
        <v>272</v>
      </c>
      <c r="H34" t="s">
        <v>105</v>
      </c>
      <c r="I34" t="s">
        <v>119</v>
      </c>
      <c r="J34" t="s">
        <v>121</v>
      </c>
      <c r="K34" t="s">
        <v>129</v>
      </c>
      <c r="L34">
        <v>1</v>
      </c>
      <c r="M34" t="s">
        <v>130</v>
      </c>
      <c r="N34" t="s">
        <v>138</v>
      </c>
      <c r="O34">
        <v>100</v>
      </c>
      <c r="P34" t="s">
        <v>140</v>
      </c>
      <c r="Q34">
        <v>18939393.939393941</v>
      </c>
      <c r="R34" t="s">
        <v>157</v>
      </c>
    </row>
    <row r="35" spans="1:18" x14ac:dyDescent="0.25">
      <c r="A35">
        <v>56</v>
      </c>
      <c r="B35" t="s">
        <v>45</v>
      </c>
      <c r="C35" t="s">
        <v>57</v>
      </c>
      <c r="D35" t="s">
        <v>74</v>
      </c>
      <c r="G35" t="s">
        <v>272</v>
      </c>
      <c r="H35" t="s">
        <v>106</v>
      </c>
      <c r="I35" t="s">
        <v>120</v>
      </c>
      <c r="J35" t="s">
        <v>128</v>
      </c>
      <c r="K35" t="s">
        <v>269</v>
      </c>
      <c r="L35">
        <v>1</v>
      </c>
      <c r="M35" t="s">
        <v>135</v>
      </c>
      <c r="N35" t="s">
        <v>138</v>
      </c>
      <c r="O35">
        <v>1</v>
      </c>
      <c r="P35" t="s">
        <v>143</v>
      </c>
      <c r="Q35">
        <v>1</v>
      </c>
      <c r="R35" t="s">
        <v>158</v>
      </c>
    </row>
    <row r="36" spans="1:18" x14ac:dyDescent="0.25">
      <c r="A36">
        <v>57</v>
      </c>
      <c r="B36" t="s">
        <v>46</v>
      </c>
      <c r="C36" t="s">
        <v>57</v>
      </c>
      <c r="D36" t="s">
        <v>74</v>
      </c>
      <c r="G36" t="s">
        <v>272</v>
      </c>
      <c r="H36" t="s">
        <v>107</v>
      </c>
      <c r="I36" t="s">
        <v>120</v>
      </c>
      <c r="J36" t="s">
        <v>121</v>
      </c>
      <c r="K36" t="s">
        <v>129</v>
      </c>
      <c r="L36">
        <v>1</v>
      </c>
      <c r="M36" t="s">
        <v>136</v>
      </c>
      <c r="N36" t="s">
        <v>138</v>
      </c>
      <c r="O36">
        <v>1</v>
      </c>
      <c r="P36" t="s">
        <v>144</v>
      </c>
      <c r="Q36">
        <v>1</v>
      </c>
      <c r="R36" t="s">
        <v>158</v>
      </c>
    </row>
    <row r="37" spans="1:18" x14ac:dyDescent="0.25">
      <c r="A37">
        <v>58</v>
      </c>
      <c r="B37" t="s">
        <v>47</v>
      </c>
      <c r="C37" t="s">
        <v>57</v>
      </c>
      <c r="D37" t="s">
        <v>75</v>
      </c>
      <c r="G37" t="s">
        <v>272</v>
      </c>
      <c r="H37" t="s">
        <v>108</v>
      </c>
      <c r="I37" t="s">
        <v>120</v>
      </c>
      <c r="J37" t="s">
        <v>121</v>
      </c>
      <c r="K37" t="s">
        <v>129</v>
      </c>
      <c r="L37">
        <v>1</v>
      </c>
      <c r="M37" t="s">
        <v>135</v>
      </c>
      <c r="N37" t="s">
        <v>138</v>
      </c>
      <c r="O37">
        <v>1</v>
      </c>
      <c r="P37" t="s">
        <v>143</v>
      </c>
      <c r="Q37">
        <v>1</v>
      </c>
      <c r="R37" t="s">
        <v>158</v>
      </c>
    </row>
    <row r="38" spans="1:18" x14ac:dyDescent="0.25">
      <c r="A38">
        <v>59</v>
      </c>
      <c r="B38" t="s">
        <v>48</v>
      </c>
      <c r="C38" t="s">
        <v>57</v>
      </c>
      <c r="D38" t="s">
        <v>76</v>
      </c>
      <c r="G38" t="s">
        <v>272</v>
      </c>
      <c r="H38" t="s">
        <v>109</v>
      </c>
      <c r="I38" t="s">
        <v>120</v>
      </c>
      <c r="J38" t="s">
        <v>121</v>
      </c>
      <c r="K38" t="s">
        <v>129</v>
      </c>
      <c r="L38">
        <v>1</v>
      </c>
      <c r="M38" t="s">
        <v>135</v>
      </c>
      <c r="N38" t="s">
        <v>138</v>
      </c>
      <c r="O38">
        <v>1</v>
      </c>
      <c r="P38" t="s">
        <v>143</v>
      </c>
      <c r="Q38">
        <v>1</v>
      </c>
      <c r="R38" t="s">
        <v>158</v>
      </c>
    </row>
    <row r="39" spans="1:18" x14ac:dyDescent="0.25">
      <c r="A39">
        <v>60</v>
      </c>
      <c r="B39" t="s">
        <v>49</v>
      </c>
      <c r="C39" t="s">
        <v>57</v>
      </c>
      <c r="D39" t="s">
        <v>74</v>
      </c>
      <c r="G39" t="s">
        <v>272</v>
      </c>
      <c r="H39" t="s">
        <v>110</v>
      </c>
      <c r="I39" t="s">
        <v>120</v>
      </c>
      <c r="J39" t="s">
        <v>122</v>
      </c>
      <c r="K39" t="s">
        <v>129</v>
      </c>
      <c r="L39">
        <v>1</v>
      </c>
      <c r="M39" t="s">
        <v>137</v>
      </c>
      <c r="N39" t="s">
        <v>138</v>
      </c>
      <c r="O39">
        <v>1</v>
      </c>
      <c r="P39" t="s">
        <v>145</v>
      </c>
      <c r="Q39">
        <v>1</v>
      </c>
      <c r="R39" t="s">
        <v>158</v>
      </c>
    </row>
    <row r="40" spans="1:18" x14ac:dyDescent="0.25">
      <c r="A40">
        <v>61</v>
      </c>
      <c r="B40" t="s">
        <v>50</v>
      </c>
      <c r="C40" t="s">
        <v>57</v>
      </c>
      <c r="D40" t="s">
        <v>74</v>
      </c>
      <c r="G40" t="s">
        <v>272</v>
      </c>
      <c r="H40" t="s">
        <v>111</v>
      </c>
      <c r="I40" t="s">
        <v>120</v>
      </c>
      <c r="J40" t="s">
        <v>121</v>
      </c>
      <c r="K40" t="s">
        <v>129</v>
      </c>
      <c r="L40">
        <v>1</v>
      </c>
      <c r="M40" t="s">
        <v>136</v>
      </c>
      <c r="N40" t="s">
        <v>138</v>
      </c>
      <c r="O40">
        <v>1</v>
      </c>
      <c r="P40" t="s">
        <v>144</v>
      </c>
      <c r="Q40">
        <v>1</v>
      </c>
      <c r="R40" t="s">
        <v>158</v>
      </c>
    </row>
    <row r="41" spans="1:18" x14ac:dyDescent="0.25">
      <c r="A41">
        <v>62</v>
      </c>
      <c r="B41" t="s">
        <v>51</v>
      </c>
      <c r="C41" t="s">
        <v>57</v>
      </c>
      <c r="D41" t="s">
        <v>74</v>
      </c>
      <c r="G41" t="s">
        <v>272</v>
      </c>
      <c r="H41" t="s">
        <v>112</v>
      </c>
      <c r="I41" t="s">
        <v>120</v>
      </c>
      <c r="J41" t="s">
        <v>121</v>
      </c>
      <c r="K41" t="s">
        <v>129</v>
      </c>
      <c r="L41">
        <v>1</v>
      </c>
      <c r="M41" t="s">
        <v>135</v>
      </c>
      <c r="N41" t="s">
        <v>138</v>
      </c>
      <c r="O41">
        <v>1</v>
      </c>
      <c r="P41" t="s">
        <v>143</v>
      </c>
      <c r="Q41">
        <v>1</v>
      </c>
      <c r="R41" t="s">
        <v>158</v>
      </c>
    </row>
  </sheetData>
  <sortState xmlns:xlrd2="http://schemas.microsoft.com/office/spreadsheetml/2017/richdata2" ref="A2:R41">
    <sortCondition ref="A1:A4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tabSelected="1" topLeftCell="E1" workbookViewId="0">
      <selection activeCell="P50" sqref="P50"/>
    </sheetView>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159</v>
      </c>
      <c r="L1" s="2" t="s">
        <v>12</v>
      </c>
      <c r="M1" s="2" t="s">
        <v>13</v>
      </c>
      <c r="N1" s="2" t="s">
        <v>160</v>
      </c>
      <c r="O1" s="2" t="s">
        <v>15</v>
      </c>
      <c r="P1" s="4" t="s">
        <v>16</v>
      </c>
      <c r="Q1" s="4" t="s">
        <v>17</v>
      </c>
      <c r="R1" s="2" t="s">
        <v>161</v>
      </c>
    </row>
    <row r="2" spans="1:18" ht="75" x14ac:dyDescent="0.25">
      <c r="A2" s="2">
        <v>1</v>
      </c>
      <c r="B2" s="2" t="s">
        <v>270</v>
      </c>
      <c r="C2" s="5" t="s">
        <v>18</v>
      </c>
      <c r="D2" s="5" t="s">
        <v>52</v>
      </c>
      <c r="E2" s="5" t="s">
        <v>58</v>
      </c>
      <c r="F2" s="6">
        <v>11.83</v>
      </c>
      <c r="G2" s="7" t="s">
        <v>77</v>
      </c>
      <c r="H2" s="7" t="s">
        <v>162</v>
      </c>
      <c r="I2" s="7" t="s">
        <v>128</v>
      </c>
      <c r="J2" s="7" t="s">
        <v>163</v>
      </c>
      <c r="K2" s="7">
        <f>18000000/24</f>
        <v>750000</v>
      </c>
      <c r="L2" s="7" t="s">
        <v>164</v>
      </c>
      <c r="M2" s="7" t="s">
        <v>139</v>
      </c>
      <c r="N2" s="7">
        <v>100</v>
      </c>
      <c r="O2" s="7" t="s">
        <v>142</v>
      </c>
      <c r="P2" s="8">
        <f t="shared" ref="P2:P7" si="0">100000000/(K2*F2)</f>
        <v>11.270780501549732</v>
      </c>
      <c r="Q2" s="9" t="s">
        <v>165</v>
      </c>
      <c r="R2" s="10" t="s">
        <v>166</v>
      </c>
    </row>
    <row r="3" spans="1:18" ht="75" x14ac:dyDescent="0.25">
      <c r="A3" s="2">
        <v>2</v>
      </c>
      <c r="B3" s="2" t="s">
        <v>270</v>
      </c>
      <c r="C3" s="5" t="s">
        <v>19</v>
      </c>
      <c r="D3" s="5" t="s">
        <v>52</v>
      </c>
      <c r="E3" s="5" t="s">
        <v>59</v>
      </c>
      <c r="F3" s="7">
        <v>11.94</v>
      </c>
      <c r="G3" s="7" t="s">
        <v>77</v>
      </c>
      <c r="H3" s="7" t="s">
        <v>162</v>
      </c>
      <c r="I3" s="7" t="s">
        <v>128</v>
      </c>
      <c r="J3" s="7" t="s">
        <v>163</v>
      </c>
      <c r="K3" s="7">
        <f>18000000/24</f>
        <v>750000</v>
      </c>
      <c r="L3" s="7" t="s">
        <v>164</v>
      </c>
      <c r="M3" s="7" t="s">
        <v>139</v>
      </c>
      <c r="N3" s="7">
        <v>100</v>
      </c>
      <c r="O3" s="7" t="s">
        <v>142</v>
      </c>
      <c r="P3" s="8">
        <f t="shared" si="0"/>
        <v>11.166945840312675</v>
      </c>
      <c r="Q3" s="9" t="s">
        <v>165</v>
      </c>
      <c r="R3" s="10" t="s">
        <v>166</v>
      </c>
    </row>
    <row r="4" spans="1:18" ht="75" x14ac:dyDescent="0.25">
      <c r="A4" s="2">
        <v>3</v>
      </c>
      <c r="B4" s="2" t="s">
        <v>270</v>
      </c>
      <c r="C4" s="5" t="s">
        <v>20</v>
      </c>
      <c r="D4" s="5" t="s">
        <v>52</v>
      </c>
      <c r="E4" s="5" t="s">
        <v>58</v>
      </c>
      <c r="F4" s="6">
        <v>11.83</v>
      </c>
      <c r="G4" s="7" t="s">
        <v>77</v>
      </c>
      <c r="H4" s="7" t="s">
        <v>162</v>
      </c>
      <c r="I4" s="7" t="s">
        <v>128</v>
      </c>
      <c r="J4" s="7" t="s">
        <v>163</v>
      </c>
      <c r="K4" s="7">
        <f>18000000/24</f>
        <v>750000</v>
      </c>
      <c r="L4" s="7" t="s">
        <v>164</v>
      </c>
      <c r="M4" s="7" t="s">
        <v>139</v>
      </c>
      <c r="N4" s="7">
        <v>100</v>
      </c>
      <c r="O4" s="7" t="s">
        <v>142</v>
      </c>
      <c r="P4" s="8">
        <f t="shared" si="0"/>
        <v>11.270780501549732</v>
      </c>
      <c r="Q4" s="9" t="s">
        <v>165</v>
      </c>
      <c r="R4" s="10" t="s">
        <v>166</v>
      </c>
    </row>
    <row r="5" spans="1:18" ht="75" x14ac:dyDescent="0.25">
      <c r="A5" s="2">
        <v>4</v>
      </c>
      <c r="B5" s="2" t="s">
        <v>270</v>
      </c>
      <c r="C5" s="5" t="s">
        <v>20</v>
      </c>
      <c r="D5" s="5" t="s">
        <v>52</v>
      </c>
      <c r="E5" s="5" t="s">
        <v>59</v>
      </c>
      <c r="F5" s="7">
        <v>11.94</v>
      </c>
      <c r="G5" s="7" t="s">
        <v>77</v>
      </c>
      <c r="H5" s="7" t="s">
        <v>162</v>
      </c>
      <c r="I5" s="7" t="s">
        <v>128</v>
      </c>
      <c r="J5" s="7" t="s">
        <v>163</v>
      </c>
      <c r="K5" s="7">
        <f>18000000/24</f>
        <v>750000</v>
      </c>
      <c r="L5" s="7" t="s">
        <v>164</v>
      </c>
      <c r="M5" s="7" t="s">
        <v>139</v>
      </c>
      <c r="N5" s="7">
        <v>100</v>
      </c>
      <c r="O5" s="7" t="s">
        <v>142</v>
      </c>
      <c r="P5" s="8">
        <f t="shared" si="0"/>
        <v>11.166945840312675</v>
      </c>
      <c r="Q5" s="9" t="s">
        <v>165</v>
      </c>
      <c r="R5" s="10" t="s">
        <v>166</v>
      </c>
    </row>
    <row r="6" spans="1:18" ht="45" x14ac:dyDescent="0.25">
      <c r="A6" s="2">
        <v>5</v>
      </c>
      <c r="B6" s="2" t="s">
        <v>270</v>
      </c>
      <c r="C6" s="5" t="s">
        <v>21</v>
      </c>
      <c r="D6" s="5" t="s">
        <v>52</v>
      </c>
      <c r="E6" s="5" t="s">
        <v>60</v>
      </c>
      <c r="F6" s="12">
        <f>35.8*0.27777777</f>
        <v>9.9444441659999985</v>
      </c>
      <c r="G6" s="7" t="s">
        <v>78</v>
      </c>
      <c r="H6" s="13" t="s">
        <v>167</v>
      </c>
      <c r="I6" s="7" t="s">
        <v>121</v>
      </c>
      <c r="J6" s="7" t="s">
        <v>163</v>
      </c>
      <c r="K6" s="12">
        <f>81500/24</f>
        <v>3395.8333333333335</v>
      </c>
      <c r="L6" s="7" t="s">
        <v>168</v>
      </c>
      <c r="M6" s="7" t="s">
        <v>139</v>
      </c>
      <c r="N6" s="7">
        <v>100</v>
      </c>
      <c r="O6" s="7" t="s">
        <v>142</v>
      </c>
      <c r="P6" s="8">
        <f t="shared" si="0"/>
        <v>2961.2366733797194</v>
      </c>
      <c r="Q6" s="9" t="s">
        <v>169</v>
      </c>
      <c r="R6" s="10" t="s">
        <v>170</v>
      </c>
    </row>
    <row r="7" spans="1:18" ht="60" x14ac:dyDescent="0.25">
      <c r="A7" s="2">
        <v>6</v>
      </c>
      <c r="B7" s="2" t="s">
        <v>270</v>
      </c>
      <c r="C7" s="5" t="s">
        <v>22</v>
      </c>
      <c r="D7" s="5" t="s">
        <v>52</v>
      </c>
      <c r="E7" s="5" t="s">
        <v>61</v>
      </c>
      <c r="F7" s="7">
        <v>5.54</v>
      </c>
      <c r="G7" s="7" t="s">
        <v>77</v>
      </c>
      <c r="H7" s="7" t="s">
        <v>171</v>
      </c>
      <c r="I7" s="7" t="s">
        <v>121</v>
      </c>
      <c r="J7" s="7" t="s">
        <v>163</v>
      </c>
      <c r="K7" s="7">
        <v>280</v>
      </c>
      <c r="L7" s="7" t="s">
        <v>164</v>
      </c>
      <c r="M7" s="7" t="s">
        <v>139</v>
      </c>
      <c r="N7" s="7">
        <v>100</v>
      </c>
      <c r="O7" s="7" t="s">
        <v>142</v>
      </c>
      <c r="P7" s="8">
        <f t="shared" si="0"/>
        <v>64466.21970087674</v>
      </c>
      <c r="Q7" s="9" t="s">
        <v>172</v>
      </c>
      <c r="R7" s="10" t="s">
        <v>173</v>
      </c>
    </row>
    <row r="8" spans="1:18" ht="45" x14ac:dyDescent="0.25">
      <c r="A8" s="2">
        <v>7</v>
      </c>
      <c r="B8" s="2" t="s">
        <v>270</v>
      </c>
      <c r="C8" s="5" t="s">
        <v>23</v>
      </c>
      <c r="D8" s="5" t="s">
        <v>52</v>
      </c>
      <c r="E8" s="5" t="s">
        <v>62</v>
      </c>
      <c r="F8" s="7" t="s">
        <v>174</v>
      </c>
      <c r="G8" s="7" t="s">
        <v>174</v>
      </c>
      <c r="H8" s="7" t="s">
        <v>175</v>
      </c>
      <c r="I8" s="7" t="s">
        <v>121</v>
      </c>
      <c r="J8" s="7" t="s">
        <v>163</v>
      </c>
      <c r="K8" s="7">
        <f>100*20</f>
        <v>2000</v>
      </c>
      <c r="L8" s="7" t="s">
        <v>176</v>
      </c>
      <c r="M8" s="7" t="s">
        <v>139</v>
      </c>
      <c r="N8" s="14">
        <v>10</v>
      </c>
      <c r="O8" s="14" t="s">
        <v>141</v>
      </c>
      <c r="P8" s="15">
        <f>100/K8</f>
        <v>0.05</v>
      </c>
      <c r="Q8" s="16" t="s">
        <v>177</v>
      </c>
      <c r="R8" s="10" t="s">
        <v>178</v>
      </c>
    </row>
    <row r="9" spans="1:18" ht="120" x14ac:dyDescent="0.25">
      <c r="A9" s="2">
        <v>8</v>
      </c>
      <c r="B9" s="2" t="s">
        <v>270</v>
      </c>
      <c r="C9" s="5" t="s">
        <v>24</v>
      </c>
      <c r="D9" s="5" t="s">
        <v>52</v>
      </c>
      <c r="E9" s="5" t="s">
        <v>63</v>
      </c>
      <c r="F9" s="7">
        <v>33.299999999999997</v>
      </c>
      <c r="G9" s="7" t="s">
        <v>77</v>
      </c>
      <c r="H9" s="7" t="s">
        <v>179</v>
      </c>
      <c r="I9" s="7" t="s">
        <v>121</v>
      </c>
      <c r="J9" s="7" t="s">
        <v>163</v>
      </c>
      <c r="K9" s="7">
        <v>1</v>
      </c>
      <c r="L9" s="7" t="s">
        <v>132</v>
      </c>
      <c r="M9" s="7" t="s">
        <v>139</v>
      </c>
      <c r="N9" s="7">
        <v>100</v>
      </c>
      <c r="O9" s="7" t="s">
        <v>142</v>
      </c>
      <c r="P9" s="8">
        <f>100000/K9</f>
        <v>100000</v>
      </c>
      <c r="Q9" s="9" t="s">
        <v>180</v>
      </c>
      <c r="R9" s="5" t="s">
        <v>181</v>
      </c>
    </row>
    <row r="10" spans="1:18" ht="75" x14ac:dyDescent="0.25">
      <c r="A10" s="2">
        <v>9</v>
      </c>
      <c r="B10" s="2" t="s">
        <v>270</v>
      </c>
      <c r="C10" s="5" t="s">
        <v>25</v>
      </c>
      <c r="D10" s="5" t="s">
        <v>52</v>
      </c>
      <c r="E10" s="5" t="s">
        <v>58</v>
      </c>
      <c r="F10" s="6">
        <v>11.83</v>
      </c>
      <c r="G10" s="7" t="s">
        <v>77</v>
      </c>
      <c r="H10" s="7" t="s">
        <v>162</v>
      </c>
      <c r="I10" s="7" t="s">
        <v>128</v>
      </c>
      <c r="J10" s="7" t="s">
        <v>163</v>
      </c>
      <c r="K10" s="7">
        <f>18000000/24</f>
        <v>750000</v>
      </c>
      <c r="L10" s="7" t="s">
        <v>164</v>
      </c>
      <c r="M10" s="7" t="s">
        <v>139</v>
      </c>
      <c r="N10" s="7">
        <v>100</v>
      </c>
      <c r="O10" s="7" t="s">
        <v>142</v>
      </c>
      <c r="P10" s="8">
        <f>100000000/(K10*F10)</f>
        <v>11.270780501549732</v>
      </c>
      <c r="Q10" s="9" t="s">
        <v>165</v>
      </c>
      <c r="R10" s="10" t="s">
        <v>166</v>
      </c>
    </row>
    <row r="11" spans="1:18" ht="75" x14ac:dyDescent="0.25">
      <c r="A11" s="2">
        <v>10</v>
      </c>
      <c r="B11" s="2" t="s">
        <v>270</v>
      </c>
      <c r="C11" s="5" t="s">
        <v>25</v>
      </c>
      <c r="D11" s="5" t="s">
        <v>52</v>
      </c>
      <c r="E11" s="5" t="s">
        <v>59</v>
      </c>
      <c r="F11" s="7">
        <v>11.94</v>
      </c>
      <c r="G11" s="7" t="s">
        <v>77</v>
      </c>
      <c r="H11" s="7" t="s">
        <v>162</v>
      </c>
      <c r="I11" s="7" t="s">
        <v>128</v>
      </c>
      <c r="J11" s="7" t="s">
        <v>163</v>
      </c>
      <c r="K11" s="7">
        <f>18000000/24</f>
        <v>750000</v>
      </c>
      <c r="L11" s="7" t="s">
        <v>164</v>
      </c>
      <c r="M11" s="7" t="s">
        <v>139</v>
      </c>
      <c r="N11" s="7">
        <v>100</v>
      </c>
      <c r="O11" s="7" t="s">
        <v>142</v>
      </c>
      <c r="P11" s="8">
        <f>100000000/(K11*F11)</f>
        <v>11.166945840312675</v>
      </c>
      <c r="Q11" s="9" t="s">
        <v>165</v>
      </c>
      <c r="R11" s="10" t="s">
        <v>166</v>
      </c>
    </row>
    <row r="12" spans="1:18" ht="45" x14ac:dyDescent="0.25">
      <c r="A12" s="2">
        <v>11</v>
      </c>
      <c r="B12" s="2" t="s">
        <v>270</v>
      </c>
      <c r="C12" s="5" t="s">
        <v>26</v>
      </c>
      <c r="D12" s="5" t="s">
        <v>52</v>
      </c>
      <c r="E12" s="5" t="s">
        <v>60</v>
      </c>
      <c r="F12" s="12">
        <v>13.9</v>
      </c>
      <c r="G12" s="7" t="s">
        <v>77</v>
      </c>
      <c r="H12" s="7" t="s">
        <v>182</v>
      </c>
      <c r="I12" s="7" t="s">
        <v>121</v>
      </c>
      <c r="J12" s="7" t="s">
        <v>163</v>
      </c>
      <c r="K12" s="7">
        <v>14.25</v>
      </c>
      <c r="L12" s="7" t="s">
        <v>164</v>
      </c>
      <c r="M12" s="7" t="s">
        <v>139</v>
      </c>
      <c r="N12" s="7">
        <v>100</v>
      </c>
      <c r="O12" s="7" t="s">
        <v>142</v>
      </c>
      <c r="P12" s="8">
        <f>100000000/(K12*F12)</f>
        <v>504859.27047835413</v>
      </c>
      <c r="Q12" s="16" t="s">
        <v>177</v>
      </c>
      <c r="R12" s="5" t="s">
        <v>183</v>
      </c>
    </row>
    <row r="13" spans="1:18" ht="60" x14ac:dyDescent="0.25">
      <c r="A13" s="2">
        <v>12</v>
      </c>
      <c r="B13" s="2" t="s">
        <v>270</v>
      </c>
      <c r="C13" s="5" t="s">
        <v>27</v>
      </c>
      <c r="D13" s="5" t="s">
        <v>52</v>
      </c>
      <c r="E13" s="5" t="s">
        <v>61</v>
      </c>
      <c r="F13" s="7">
        <v>5.54</v>
      </c>
      <c r="G13" s="7" t="s">
        <v>77</v>
      </c>
      <c r="H13" s="7" t="s">
        <v>171</v>
      </c>
      <c r="I13" s="7" t="s">
        <v>121</v>
      </c>
      <c r="J13" s="7" t="s">
        <v>163</v>
      </c>
      <c r="K13" s="7">
        <v>280</v>
      </c>
      <c r="L13" s="7" t="s">
        <v>164</v>
      </c>
      <c r="M13" s="7" t="s">
        <v>139</v>
      </c>
      <c r="N13" s="7">
        <v>100</v>
      </c>
      <c r="O13" s="7" t="s">
        <v>142</v>
      </c>
      <c r="P13" s="8">
        <f>100000000/(K13*F13)</f>
        <v>64466.21970087674</v>
      </c>
      <c r="Q13" s="9" t="s">
        <v>172</v>
      </c>
      <c r="R13" s="10" t="s">
        <v>173</v>
      </c>
    </row>
    <row r="14" spans="1:18" ht="75" x14ac:dyDescent="0.25">
      <c r="A14" s="2">
        <v>13</v>
      </c>
      <c r="B14" s="2" t="s">
        <v>270</v>
      </c>
      <c r="C14" s="5" t="s">
        <v>28</v>
      </c>
      <c r="D14" s="5" t="s">
        <v>53</v>
      </c>
      <c r="E14" s="5" t="s">
        <v>64</v>
      </c>
      <c r="F14" s="7" t="s">
        <v>174</v>
      </c>
      <c r="G14" s="7" t="s">
        <v>174</v>
      </c>
      <c r="H14" s="7" t="s">
        <v>184</v>
      </c>
      <c r="I14" s="7" t="s">
        <v>121</v>
      </c>
      <c r="J14" s="7" t="s">
        <v>163</v>
      </c>
      <c r="K14" s="7">
        <v>328</v>
      </c>
      <c r="L14" s="7" t="s">
        <v>132</v>
      </c>
      <c r="M14" s="7" t="s">
        <v>139</v>
      </c>
      <c r="N14" s="7">
        <v>100</v>
      </c>
      <c r="O14" s="7" t="s">
        <v>142</v>
      </c>
      <c r="P14" s="8">
        <f>100000/K14</f>
        <v>304.8780487804878</v>
      </c>
      <c r="Q14" s="9" t="s">
        <v>185</v>
      </c>
      <c r="R14" s="5" t="s">
        <v>181</v>
      </c>
    </row>
    <row r="15" spans="1:18" ht="45" x14ac:dyDescent="0.25">
      <c r="A15" s="2">
        <v>14</v>
      </c>
      <c r="B15" s="2" t="s">
        <v>270</v>
      </c>
      <c r="C15" s="5" t="s">
        <v>29</v>
      </c>
      <c r="D15" s="5" t="s">
        <v>53</v>
      </c>
      <c r="E15" s="5" t="s">
        <v>64</v>
      </c>
      <c r="F15" s="7" t="s">
        <v>174</v>
      </c>
      <c r="G15" s="7" t="s">
        <v>174</v>
      </c>
      <c r="H15" s="7" t="s">
        <v>186</v>
      </c>
      <c r="I15" s="7" t="s">
        <v>121</v>
      </c>
      <c r="J15" s="7" t="s">
        <v>163</v>
      </c>
      <c r="K15" s="7">
        <v>400</v>
      </c>
      <c r="L15" s="7" t="s">
        <v>132</v>
      </c>
      <c r="M15" s="7" t="s">
        <v>139</v>
      </c>
      <c r="N15" s="7">
        <v>100</v>
      </c>
      <c r="O15" s="7" t="s">
        <v>142</v>
      </c>
      <c r="P15" s="8">
        <f>100000/K15</f>
        <v>250</v>
      </c>
      <c r="Q15" s="9" t="s">
        <v>147</v>
      </c>
      <c r="R15" s="5" t="s">
        <v>181</v>
      </c>
    </row>
    <row r="16" spans="1:18" ht="45" x14ac:dyDescent="0.25">
      <c r="A16" s="2">
        <v>15</v>
      </c>
      <c r="B16" s="2" t="s">
        <v>270</v>
      </c>
      <c r="C16" s="5" t="s">
        <v>30</v>
      </c>
      <c r="D16" s="5" t="s">
        <v>53</v>
      </c>
      <c r="E16" s="5" t="s">
        <v>64</v>
      </c>
      <c r="F16" s="7" t="s">
        <v>174</v>
      </c>
      <c r="G16" s="7" t="s">
        <v>174</v>
      </c>
      <c r="H16" s="7" t="s">
        <v>187</v>
      </c>
      <c r="I16" s="7" t="s">
        <v>121</v>
      </c>
      <c r="J16" s="7" t="s">
        <v>163</v>
      </c>
      <c r="K16" s="7">
        <v>1</v>
      </c>
      <c r="L16" s="7" t="s">
        <v>132</v>
      </c>
      <c r="M16" s="7" t="s">
        <v>139</v>
      </c>
      <c r="N16" s="7">
        <v>100</v>
      </c>
      <c r="O16" s="7" t="s">
        <v>142</v>
      </c>
      <c r="P16" s="8">
        <f>100000/K16</f>
        <v>100000</v>
      </c>
      <c r="Q16" s="9" t="s">
        <v>188</v>
      </c>
      <c r="R16" s="5" t="s">
        <v>181</v>
      </c>
    </row>
    <row r="17" spans="1:18" ht="45" x14ac:dyDescent="0.25">
      <c r="A17" s="2">
        <v>16</v>
      </c>
      <c r="B17" s="2" t="s">
        <v>270</v>
      </c>
      <c r="C17" s="5" t="s">
        <v>31</v>
      </c>
      <c r="D17" s="5" t="s">
        <v>53</v>
      </c>
      <c r="E17" s="5" t="s">
        <v>64</v>
      </c>
      <c r="F17" s="7" t="s">
        <v>174</v>
      </c>
      <c r="G17" s="7" t="s">
        <v>174</v>
      </c>
      <c r="H17" s="7" t="s">
        <v>189</v>
      </c>
      <c r="I17" s="7" t="s">
        <v>128</v>
      </c>
      <c r="J17" s="7" t="s">
        <v>163</v>
      </c>
      <c r="K17" s="7">
        <v>1E-3</v>
      </c>
      <c r="L17" s="7" t="s">
        <v>132</v>
      </c>
      <c r="M17" s="7" t="s">
        <v>139</v>
      </c>
      <c r="N17" s="7">
        <v>100</v>
      </c>
      <c r="O17" s="7" t="s">
        <v>142</v>
      </c>
      <c r="P17" s="8">
        <f>100000/K17</f>
        <v>100000000</v>
      </c>
      <c r="Q17" s="9" t="s">
        <v>177</v>
      </c>
      <c r="R17" s="5" t="s">
        <v>181</v>
      </c>
    </row>
    <row r="18" spans="1:18" ht="45" x14ac:dyDescent="0.25">
      <c r="A18" s="2">
        <v>17</v>
      </c>
      <c r="B18" s="2" t="s">
        <v>270</v>
      </c>
      <c r="C18" s="5" t="s">
        <v>32</v>
      </c>
      <c r="D18" s="5" t="s">
        <v>53</v>
      </c>
      <c r="E18" s="5" t="s">
        <v>64</v>
      </c>
      <c r="F18" s="7" t="s">
        <v>174</v>
      </c>
      <c r="G18" s="7" t="s">
        <v>174</v>
      </c>
      <c r="H18" s="7" t="s">
        <v>186</v>
      </c>
      <c r="I18" s="7" t="s">
        <v>121</v>
      </c>
      <c r="J18" s="7" t="s">
        <v>163</v>
      </c>
      <c r="K18" s="7">
        <v>400</v>
      </c>
      <c r="L18" s="7" t="s">
        <v>132</v>
      </c>
      <c r="M18" s="7" t="s">
        <v>139</v>
      </c>
      <c r="N18" s="7">
        <v>100</v>
      </c>
      <c r="O18" s="7" t="s">
        <v>142</v>
      </c>
      <c r="P18" s="8">
        <f>100000/K18</f>
        <v>250</v>
      </c>
      <c r="Q18" s="9" t="s">
        <v>147</v>
      </c>
      <c r="R18" s="5" t="s">
        <v>181</v>
      </c>
    </row>
    <row r="19" spans="1:18" ht="45" x14ac:dyDescent="0.25">
      <c r="A19" s="2">
        <v>18</v>
      </c>
      <c r="B19" s="2" t="s">
        <v>270</v>
      </c>
      <c r="C19" s="5" t="s">
        <v>33</v>
      </c>
      <c r="D19" s="5" t="s">
        <v>53</v>
      </c>
      <c r="E19" s="5" t="s">
        <v>64</v>
      </c>
      <c r="F19" s="7" t="s">
        <v>174</v>
      </c>
      <c r="G19" s="7" t="s">
        <v>174</v>
      </c>
      <c r="H19" s="7" t="s">
        <v>187</v>
      </c>
      <c r="I19" s="7" t="s">
        <v>121</v>
      </c>
      <c r="J19" s="7" t="s">
        <v>163</v>
      </c>
      <c r="K19" s="7">
        <v>1</v>
      </c>
      <c r="L19" s="7" t="s">
        <v>132</v>
      </c>
      <c r="M19" s="7" t="s">
        <v>139</v>
      </c>
      <c r="N19" s="7">
        <v>100</v>
      </c>
      <c r="O19" s="7" t="s">
        <v>142</v>
      </c>
      <c r="P19" s="8">
        <f>100000/K19</f>
        <v>100000</v>
      </c>
      <c r="Q19" s="9" t="s">
        <v>188</v>
      </c>
      <c r="R19" s="5" t="s">
        <v>181</v>
      </c>
    </row>
    <row r="20" spans="1:18" ht="75" x14ac:dyDescent="0.25">
      <c r="A20" s="2">
        <v>19</v>
      </c>
      <c r="B20" s="2" t="s">
        <v>270</v>
      </c>
      <c r="C20" s="5" t="s">
        <v>34</v>
      </c>
      <c r="D20" s="5" t="s">
        <v>53</v>
      </c>
      <c r="E20" s="5" t="s">
        <v>64</v>
      </c>
      <c r="F20" s="7" t="s">
        <v>174</v>
      </c>
      <c r="G20" s="7" t="s">
        <v>174</v>
      </c>
      <c r="H20" s="7" t="s">
        <v>190</v>
      </c>
      <c r="I20" s="7" t="s">
        <v>121</v>
      </c>
      <c r="J20" s="7" t="s">
        <v>163</v>
      </c>
      <c r="K20" s="7">
        <v>9130</v>
      </c>
      <c r="L20" s="7" t="s">
        <v>132</v>
      </c>
      <c r="M20" s="7" t="s">
        <v>139</v>
      </c>
      <c r="N20" s="7">
        <v>100</v>
      </c>
      <c r="O20" s="7" t="s">
        <v>142</v>
      </c>
      <c r="P20" s="8">
        <f>100000/K20</f>
        <v>10.95290251916758</v>
      </c>
      <c r="Q20" s="9" t="s">
        <v>154</v>
      </c>
      <c r="R20" s="5" t="s">
        <v>191</v>
      </c>
    </row>
    <row r="21" spans="1:18" ht="75" x14ac:dyDescent="0.25">
      <c r="A21" s="2">
        <v>20</v>
      </c>
      <c r="B21" s="2" t="s">
        <v>270</v>
      </c>
      <c r="C21" s="5" t="s">
        <v>35</v>
      </c>
      <c r="D21" s="5" t="s">
        <v>53</v>
      </c>
      <c r="E21" s="5" t="s">
        <v>64</v>
      </c>
      <c r="F21" s="7" t="s">
        <v>174</v>
      </c>
      <c r="G21" s="7" t="s">
        <v>174</v>
      </c>
      <c r="H21" s="7" t="s">
        <v>192</v>
      </c>
      <c r="I21" s="7" t="s">
        <v>125</v>
      </c>
      <c r="J21" s="7" t="s">
        <v>163</v>
      </c>
      <c r="K21" s="7">
        <v>13787</v>
      </c>
      <c r="L21" s="7" t="s">
        <v>132</v>
      </c>
      <c r="M21" s="7" t="s">
        <v>139</v>
      </c>
      <c r="N21" s="7">
        <v>100</v>
      </c>
      <c r="O21" s="7" t="s">
        <v>142</v>
      </c>
      <c r="P21" s="8">
        <f>100000/K21</f>
        <v>7.2532095452237613</v>
      </c>
      <c r="Q21" s="9" t="s">
        <v>155</v>
      </c>
      <c r="R21" s="5" t="s">
        <v>193</v>
      </c>
    </row>
    <row r="22" spans="1:18" ht="45" x14ac:dyDescent="0.25">
      <c r="A22" s="2">
        <v>21</v>
      </c>
      <c r="B22" s="2" t="s">
        <v>270</v>
      </c>
      <c r="C22" s="5" t="s">
        <v>36</v>
      </c>
      <c r="D22" s="5" t="s">
        <v>53</v>
      </c>
      <c r="E22" s="5" t="s">
        <v>64</v>
      </c>
      <c r="F22" s="7" t="s">
        <v>174</v>
      </c>
      <c r="G22" s="7" t="s">
        <v>174</v>
      </c>
      <c r="H22" s="7" t="s">
        <v>194</v>
      </c>
      <c r="I22" s="7" t="s">
        <v>122</v>
      </c>
      <c r="J22" s="7" t="s">
        <v>163</v>
      </c>
      <c r="K22" s="7">
        <v>1000</v>
      </c>
      <c r="L22" s="7" t="s">
        <v>132</v>
      </c>
      <c r="M22" s="7" t="s">
        <v>139</v>
      </c>
      <c r="N22" s="7">
        <v>100</v>
      </c>
      <c r="O22" s="7" t="s">
        <v>142</v>
      </c>
      <c r="P22" s="8">
        <f>100000/K22</f>
        <v>100</v>
      </c>
      <c r="Q22" s="9" t="s">
        <v>147</v>
      </c>
      <c r="R22" s="5" t="s">
        <v>195</v>
      </c>
    </row>
    <row r="23" spans="1:18" ht="60" x14ac:dyDescent="0.25">
      <c r="A23" s="2">
        <v>22</v>
      </c>
      <c r="B23" s="2" t="s">
        <v>270</v>
      </c>
      <c r="C23" s="5" t="s">
        <v>196</v>
      </c>
      <c r="D23" s="5" t="s">
        <v>53</v>
      </c>
      <c r="E23" s="5" t="s">
        <v>64</v>
      </c>
      <c r="F23" s="7" t="s">
        <v>174</v>
      </c>
      <c r="G23" s="7" t="s">
        <v>174</v>
      </c>
      <c r="H23" s="7" t="s">
        <v>197</v>
      </c>
      <c r="I23" s="7" t="s">
        <v>121</v>
      </c>
      <c r="J23" s="7" t="s">
        <v>163</v>
      </c>
      <c r="K23" s="7">
        <v>0.56999999999999995</v>
      </c>
      <c r="L23" s="7" t="s">
        <v>132</v>
      </c>
      <c r="M23" s="7" t="s">
        <v>139</v>
      </c>
      <c r="N23" s="7">
        <v>100</v>
      </c>
      <c r="O23" s="7" t="s">
        <v>142</v>
      </c>
      <c r="P23" s="8">
        <f>100000/K23</f>
        <v>175438.59649122809</v>
      </c>
      <c r="Q23" s="9" t="s">
        <v>198</v>
      </c>
      <c r="R23" s="5" t="s">
        <v>181</v>
      </c>
    </row>
    <row r="24" spans="1:18" ht="60" x14ac:dyDescent="0.25">
      <c r="A24" s="2">
        <v>23</v>
      </c>
      <c r="B24" s="2" t="s">
        <v>270</v>
      </c>
      <c r="C24" s="5" t="s">
        <v>199</v>
      </c>
      <c r="D24" s="5" t="s">
        <v>53</v>
      </c>
      <c r="E24" s="5" t="s">
        <v>64</v>
      </c>
      <c r="F24" s="7" t="s">
        <v>174</v>
      </c>
      <c r="G24" s="7" t="s">
        <v>174</v>
      </c>
      <c r="H24" s="7" t="s">
        <v>200</v>
      </c>
      <c r="I24" s="7" t="s">
        <v>121</v>
      </c>
      <c r="J24" s="7" t="s">
        <v>163</v>
      </c>
      <c r="K24" s="7">
        <v>1</v>
      </c>
      <c r="L24" s="7" t="s">
        <v>132</v>
      </c>
      <c r="M24" s="7" t="s">
        <v>139</v>
      </c>
      <c r="N24" s="7">
        <v>100</v>
      </c>
      <c r="O24" s="7" t="s">
        <v>142</v>
      </c>
      <c r="P24" s="8">
        <f>100000/K24</f>
        <v>100000</v>
      </c>
      <c r="Q24" s="9" t="s">
        <v>201</v>
      </c>
      <c r="R24" s="5" t="s">
        <v>202</v>
      </c>
    </row>
    <row r="25" spans="1:18" ht="90" x14ac:dyDescent="0.25">
      <c r="A25" s="2">
        <v>24</v>
      </c>
      <c r="B25" s="2" t="s">
        <v>270</v>
      </c>
      <c r="C25" s="5" t="s">
        <v>37</v>
      </c>
      <c r="D25" s="5" t="s">
        <v>53</v>
      </c>
      <c r="E25" s="5" t="s">
        <v>64</v>
      </c>
      <c r="F25" s="7" t="s">
        <v>174</v>
      </c>
      <c r="G25" s="7" t="s">
        <v>174</v>
      </c>
      <c r="H25" s="13" t="s">
        <v>203</v>
      </c>
      <c r="I25" s="7" t="s">
        <v>126</v>
      </c>
      <c r="J25" s="7" t="s">
        <v>163</v>
      </c>
      <c r="K25" s="7">
        <v>1</v>
      </c>
      <c r="L25" s="7" t="s">
        <v>132</v>
      </c>
      <c r="M25" s="7" t="s">
        <v>139</v>
      </c>
      <c r="N25" s="7">
        <v>100</v>
      </c>
      <c r="O25" s="7" t="s">
        <v>142</v>
      </c>
      <c r="P25" s="8">
        <f>100000/K25</f>
        <v>100000</v>
      </c>
      <c r="Q25" s="9" t="s">
        <v>204</v>
      </c>
      <c r="R25" s="5" t="s">
        <v>181</v>
      </c>
    </row>
    <row r="26" spans="1:18" ht="60" x14ac:dyDescent="0.25">
      <c r="A26" s="2">
        <v>25</v>
      </c>
      <c r="B26" s="2" t="s">
        <v>270</v>
      </c>
      <c r="C26" s="5" t="s">
        <v>38</v>
      </c>
      <c r="D26" s="5" t="s">
        <v>53</v>
      </c>
      <c r="E26" s="5" t="s">
        <v>64</v>
      </c>
      <c r="F26" s="7" t="s">
        <v>174</v>
      </c>
      <c r="G26" s="7" t="s">
        <v>174</v>
      </c>
      <c r="H26" s="7" t="s">
        <v>205</v>
      </c>
      <c r="I26" s="7" t="s">
        <v>126</v>
      </c>
      <c r="J26" s="7" t="s">
        <v>163</v>
      </c>
      <c r="K26" s="7">
        <v>1</v>
      </c>
      <c r="L26" s="7" t="s">
        <v>132</v>
      </c>
      <c r="M26" s="7" t="s">
        <v>139</v>
      </c>
      <c r="N26" s="7">
        <v>100</v>
      </c>
      <c r="O26" s="7" t="s">
        <v>142</v>
      </c>
      <c r="P26" s="8">
        <f>100000/K26</f>
        <v>100000</v>
      </c>
      <c r="Q26" s="9" t="s">
        <v>206</v>
      </c>
      <c r="R26" s="5" t="s">
        <v>181</v>
      </c>
    </row>
    <row r="27" spans="1:18" s="5" customFormat="1" ht="60" x14ac:dyDescent="0.25">
      <c r="A27" s="2">
        <v>26</v>
      </c>
      <c r="B27" s="2" t="s">
        <v>270</v>
      </c>
      <c r="C27" s="5" t="s">
        <v>39</v>
      </c>
      <c r="D27" s="5" t="s">
        <v>53</v>
      </c>
      <c r="E27" s="5" t="s">
        <v>64</v>
      </c>
      <c r="F27" s="7" t="s">
        <v>174</v>
      </c>
      <c r="G27" s="7" t="s">
        <v>174</v>
      </c>
      <c r="H27" s="7" t="s">
        <v>205</v>
      </c>
      <c r="I27" s="7" t="s">
        <v>126</v>
      </c>
      <c r="J27" s="7" t="s">
        <v>163</v>
      </c>
      <c r="K27" s="7">
        <v>1</v>
      </c>
      <c r="L27" s="7" t="s">
        <v>132</v>
      </c>
      <c r="M27" s="7" t="s">
        <v>139</v>
      </c>
      <c r="N27" s="7">
        <v>100</v>
      </c>
      <c r="O27" s="7" t="s">
        <v>142</v>
      </c>
      <c r="P27" s="8">
        <f>100000/K27</f>
        <v>100000</v>
      </c>
      <c r="Q27" s="9" t="s">
        <v>206</v>
      </c>
      <c r="R27" s="5" t="s">
        <v>181</v>
      </c>
    </row>
    <row r="28" spans="1:18" s="5" customFormat="1" ht="45" x14ac:dyDescent="0.25">
      <c r="A28" s="2">
        <v>27</v>
      </c>
      <c r="B28" s="2" t="s">
        <v>270</v>
      </c>
      <c r="C28" s="5" t="s">
        <v>40</v>
      </c>
      <c r="D28" s="5" t="s">
        <v>54</v>
      </c>
      <c r="E28" s="5" t="s">
        <v>65</v>
      </c>
      <c r="F28" s="7" t="s">
        <v>174</v>
      </c>
      <c r="G28" s="7" t="s">
        <v>174</v>
      </c>
      <c r="H28" s="7" t="s">
        <v>207</v>
      </c>
      <c r="I28" s="7" t="s">
        <v>122</v>
      </c>
      <c r="J28" s="7" t="s">
        <v>163</v>
      </c>
      <c r="K28" s="7">
        <v>0.01</v>
      </c>
      <c r="L28" s="7" t="s">
        <v>132</v>
      </c>
      <c r="M28" s="7" t="s">
        <v>139</v>
      </c>
      <c r="N28" s="7">
        <v>100</v>
      </c>
      <c r="O28" s="7" t="s">
        <v>142</v>
      </c>
      <c r="P28" s="8">
        <f>100000/K28</f>
        <v>10000000</v>
      </c>
      <c r="Q28" s="9" t="s">
        <v>147</v>
      </c>
      <c r="R28" s="5" t="s">
        <v>181</v>
      </c>
    </row>
    <row r="29" spans="1:18" s="5" customFormat="1" ht="45" x14ac:dyDescent="0.25">
      <c r="A29" s="2">
        <v>28</v>
      </c>
      <c r="B29" s="2" t="s">
        <v>270</v>
      </c>
      <c r="C29" s="5" t="s">
        <v>41</v>
      </c>
      <c r="D29" s="5" t="s">
        <v>54</v>
      </c>
      <c r="E29" s="17" t="s">
        <v>66</v>
      </c>
      <c r="F29" s="7" t="s">
        <v>174</v>
      </c>
      <c r="G29" s="7" t="s">
        <v>174</v>
      </c>
      <c r="H29" s="7" t="s">
        <v>208</v>
      </c>
      <c r="I29" s="7" t="s">
        <v>122</v>
      </c>
      <c r="J29" s="7" t="s">
        <v>163</v>
      </c>
      <c r="K29" s="7">
        <v>2.5000000000000001E-2</v>
      </c>
      <c r="L29" s="7" t="s">
        <v>132</v>
      </c>
      <c r="M29" s="7" t="s">
        <v>139</v>
      </c>
      <c r="N29" s="7">
        <v>100</v>
      </c>
      <c r="O29" s="7" t="s">
        <v>142</v>
      </c>
      <c r="P29" s="8">
        <f>100000/K29</f>
        <v>4000000</v>
      </c>
      <c r="Q29" s="9" t="s">
        <v>147</v>
      </c>
      <c r="R29" s="5" t="s">
        <v>181</v>
      </c>
    </row>
    <row r="30" spans="1:18" s="5" customFormat="1" ht="45" x14ac:dyDescent="0.25">
      <c r="A30" s="2">
        <v>29</v>
      </c>
      <c r="B30" s="2" t="s">
        <v>270</v>
      </c>
      <c r="C30" s="5" t="s">
        <v>209</v>
      </c>
      <c r="D30" s="5" t="s">
        <v>54</v>
      </c>
      <c r="E30" s="5" t="s">
        <v>210</v>
      </c>
      <c r="F30" s="7" t="s">
        <v>174</v>
      </c>
      <c r="G30" s="7" t="s">
        <v>174</v>
      </c>
      <c r="H30" s="7" t="s">
        <v>211</v>
      </c>
      <c r="I30" s="7" t="s">
        <v>128</v>
      </c>
      <c r="J30" s="7" t="s">
        <v>163</v>
      </c>
      <c r="K30" s="7">
        <v>2.5000000000000001E-3</v>
      </c>
      <c r="L30" s="7" t="s">
        <v>132</v>
      </c>
      <c r="M30" s="7" t="s">
        <v>139</v>
      </c>
      <c r="N30" s="7">
        <v>100</v>
      </c>
      <c r="O30" s="7" t="s">
        <v>142</v>
      </c>
      <c r="P30" s="8">
        <f>100000/K30</f>
        <v>40000000</v>
      </c>
      <c r="Q30" s="9" t="s">
        <v>147</v>
      </c>
      <c r="R30" s="5" t="s">
        <v>181</v>
      </c>
    </row>
    <row r="31" spans="1:18" s="5" customFormat="1" ht="45" x14ac:dyDescent="0.25">
      <c r="A31" s="2">
        <v>30</v>
      </c>
      <c r="B31" s="2" t="s">
        <v>270</v>
      </c>
      <c r="C31" s="5" t="s">
        <v>42</v>
      </c>
      <c r="D31" s="5" t="s">
        <v>54</v>
      </c>
      <c r="E31" s="5" t="s">
        <v>67</v>
      </c>
      <c r="F31" s="7" t="s">
        <v>174</v>
      </c>
      <c r="G31" s="7" t="s">
        <v>174</v>
      </c>
      <c r="H31" s="7" t="s">
        <v>212</v>
      </c>
      <c r="I31" s="7" t="s">
        <v>121</v>
      </c>
      <c r="J31" s="7" t="s">
        <v>163</v>
      </c>
      <c r="K31" s="7">
        <v>0.01</v>
      </c>
      <c r="L31" s="7" t="s">
        <v>132</v>
      </c>
      <c r="M31" s="7" t="s">
        <v>139</v>
      </c>
      <c r="N31" s="7">
        <v>100</v>
      </c>
      <c r="O31" s="7" t="s">
        <v>142</v>
      </c>
      <c r="P31" s="8">
        <f>100000/K31</f>
        <v>10000000</v>
      </c>
      <c r="Q31" s="9" t="s">
        <v>213</v>
      </c>
      <c r="R31" s="5" t="s">
        <v>181</v>
      </c>
    </row>
    <row r="32" spans="1:18" s="5" customFormat="1" ht="90" x14ac:dyDescent="0.25">
      <c r="A32" s="2">
        <v>31</v>
      </c>
      <c r="B32" s="2" t="s">
        <v>270</v>
      </c>
      <c r="C32" s="5" t="s">
        <v>43</v>
      </c>
      <c r="D32" s="5" t="s">
        <v>54</v>
      </c>
      <c r="E32" s="5" t="s">
        <v>68</v>
      </c>
      <c r="F32" s="7" t="s">
        <v>174</v>
      </c>
      <c r="G32" s="7" t="s">
        <v>174</v>
      </c>
      <c r="H32" s="7" t="s">
        <v>214</v>
      </c>
      <c r="I32" s="7" t="s">
        <v>122</v>
      </c>
      <c r="J32" s="7" t="s">
        <v>163</v>
      </c>
      <c r="K32" s="7">
        <v>0.01</v>
      </c>
      <c r="L32" s="7" t="s">
        <v>215</v>
      </c>
      <c r="M32" s="7" t="s">
        <v>139</v>
      </c>
      <c r="N32" s="7">
        <v>100</v>
      </c>
      <c r="O32" s="7" t="s">
        <v>142</v>
      </c>
      <c r="P32" s="8">
        <f>100000/K32</f>
        <v>10000000</v>
      </c>
      <c r="Q32" s="9" t="s">
        <v>147</v>
      </c>
      <c r="R32" s="5" t="s">
        <v>216</v>
      </c>
    </row>
    <row r="33" spans="1:24" s="5" customFormat="1" ht="75" x14ac:dyDescent="0.25">
      <c r="A33" s="2">
        <v>32</v>
      </c>
      <c r="B33" s="2" t="s">
        <v>270</v>
      </c>
      <c r="C33" s="5" t="s">
        <v>217</v>
      </c>
      <c r="D33" s="5" t="s">
        <v>54</v>
      </c>
      <c r="E33" s="5" t="s">
        <v>118</v>
      </c>
      <c r="F33" s="7" t="s">
        <v>174</v>
      </c>
      <c r="G33" s="7" t="s">
        <v>174</v>
      </c>
      <c r="H33" s="7" t="s">
        <v>218</v>
      </c>
      <c r="I33" s="7" t="s">
        <v>122</v>
      </c>
      <c r="J33" s="7" t="s">
        <v>163</v>
      </c>
      <c r="K33" s="7">
        <v>4.2999999999999997E-2</v>
      </c>
      <c r="L33" s="7" t="s">
        <v>132</v>
      </c>
      <c r="M33" s="7" t="s">
        <v>139</v>
      </c>
      <c r="N33" s="7">
        <v>100</v>
      </c>
      <c r="O33" s="7" t="s">
        <v>142</v>
      </c>
      <c r="P33" s="8">
        <f>100000/K33</f>
        <v>2325581.3953488376</v>
      </c>
      <c r="Q33" s="9" t="s">
        <v>147</v>
      </c>
      <c r="R33" s="5" t="s">
        <v>219</v>
      </c>
    </row>
    <row r="34" spans="1:24" s="5" customFormat="1" ht="45" x14ac:dyDescent="0.25">
      <c r="A34" s="2">
        <v>33</v>
      </c>
      <c r="B34" s="2" t="s">
        <v>270</v>
      </c>
      <c r="C34" s="5" t="s">
        <v>220</v>
      </c>
      <c r="D34" s="5" t="s">
        <v>221</v>
      </c>
      <c r="E34" s="5" t="s">
        <v>222</v>
      </c>
      <c r="F34" s="7" t="s">
        <v>174</v>
      </c>
      <c r="G34" s="7" t="s">
        <v>174</v>
      </c>
      <c r="H34" s="7" t="s">
        <v>211</v>
      </c>
      <c r="I34" s="7" t="s">
        <v>128</v>
      </c>
      <c r="J34" s="7" t="s">
        <v>163</v>
      </c>
      <c r="K34" s="7">
        <v>2.5000000000000001E-3</v>
      </c>
      <c r="L34" s="7" t="s">
        <v>132</v>
      </c>
      <c r="M34" s="7" t="s">
        <v>139</v>
      </c>
      <c r="N34" s="7">
        <v>100</v>
      </c>
      <c r="O34" s="7" t="s">
        <v>142</v>
      </c>
      <c r="P34" s="8">
        <f>100000/K34</f>
        <v>40000000</v>
      </c>
      <c r="Q34" s="9" t="s">
        <v>147</v>
      </c>
      <c r="R34" s="5" t="s">
        <v>181</v>
      </c>
    </row>
    <row r="35" spans="1:24" s="5" customFormat="1" ht="45" x14ac:dyDescent="0.25">
      <c r="A35" s="2">
        <v>34</v>
      </c>
      <c r="B35" s="2" t="s">
        <v>270</v>
      </c>
      <c r="C35" s="5" t="s">
        <v>223</v>
      </c>
      <c r="D35" s="5" t="s">
        <v>221</v>
      </c>
      <c r="E35" s="5" t="s">
        <v>222</v>
      </c>
      <c r="F35" s="7" t="s">
        <v>174</v>
      </c>
      <c r="G35" s="7" t="s">
        <v>174</v>
      </c>
      <c r="H35" s="7" t="s">
        <v>211</v>
      </c>
      <c r="I35" s="7" t="s">
        <v>128</v>
      </c>
      <c r="J35" s="7" t="s">
        <v>163</v>
      </c>
      <c r="K35" s="7">
        <v>2.5000000000000001E-3</v>
      </c>
      <c r="L35" s="7" t="s">
        <v>132</v>
      </c>
      <c r="M35" s="7" t="s">
        <v>139</v>
      </c>
      <c r="N35" s="7">
        <v>100</v>
      </c>
      <c r="O35" s="7" t="s">
        <v>142</v>
      </c>
      <c r="P35" s="8">
        <f>100000/K35</f>
        <v>40000000</v>
      </c>
      <c r="Q35" s="9" t="s">
        <v>147</v>
      </c>
      <c r="R35" s="5" t="s">
        <v>181</v>
      </c>
    </row>
    <row r="36" spans="1:24" s="19" customFormat="1" ht="45" x14ac:dyDescent="0.25">
      <c r="A36" s="2">
        <v>35</v>
      </c>
      <c r="B36" s="2" t="s">
        <v>270</v>
      </c>
      <c r="C36" s="5" t="s">
        <v>30</v>
      </c>
      <c r="D36" s="5" t="s">
        <v>55</v>
      </c>
      <c r="E36" s="5" t="s">
        <v>69</v>
      </c>
      <c r="F36" s="7" t="s">
        <v>174</v>
      </c>
      <c r="G36" s="7" t="s">
        <v>174</v>
      </c>
      <c r="H36" s="7" t="s">
        <v>187</v>
      </c>
      <c r="I36" s="7" t="s">
        <v>121</v>
      </c>
      <c r="J36" s="7" t="s">
        <v>163</v>
      </c>
      <c r="K36" s="7">
        <v>1</v>
      </c>
      <c r="L36" s="7" t="s">
        <v>132</v>
      </c>
      <c r="M36" s="7" t="s">
        <v>139</v>
      </c>
      <c r="N36" s="7">
        <v>100</v>
      </c>
      <c r="O36" s="7" t="s">
        <v>142</v>
      </c>
      <c r="P36" s="8">
        <f>100000/K36</f>
        <v>100000</v>
      </c>
      <c r="Q36" s="9" t="s">
        <v>188</v>
      </c>
      <c r="R36" s="5" t="s">
        <v>181</v>
      </c>
      <c r="S36" s="18"/>
      <c r="T36" s="18"/>
      <c r="U36" s="18"/>
      <c r="V36" s="18"/>
      <c r="W36" s="18"/>
      <c r="X36" s="18"/>
    </row>
    <row r="37" spans="1:24" s="5" customFormat="1" ht="45" x14ac:dyDescent="0.25">
      <c r="A37" s="2">
        <v>36</v>
      </c>
      <c r="B37" s="2" t="s">
        <v>270</v>
      </c>
      <c r="C37" s="5" t="s">
        <v>31</v>
      </c>
      <c r="D37" s="5" t="s">
        <v>55</v>
      </c>
      <c r="E37" s="5" t="s">
        <v>70</v>
      </c>
      <c r="F37" s="7" t="s">
        <v>174</v>
      </c>
      <c r="G37" s="7" t="s">
        <v>174</v>
      </c>
      <c r="H37" s="7" t="s">
        <v>189</v>
      </c>
      <c r="I37" s="7" t="s">
        <v>128</v>
      </c>
      <c r="J37" s="7" t="s">
        <v>163</v>
      </c>
      <c r="K37" s="7">
        <v>1E-3</v>
      </c>
      <c r="L37" s="7" t="s">
        <v>132</v>
      </c>
      <c r="M37" s="7" t="s">
        <v>139</v>
      </c>
      <c r="N37" s="7">
        <v>100</v>
      </c>
      <c r="O37" s="7" t="s">
        <v>142</v>
      </c>
      <c r="P37" s="8">
        <f>100000/K37</f>
        <v>100000000</v>
      </c>
      <c r="Q37" s="9" t="s">
        <v>224</v>
      </c>
      <c r="R37" s="5" t="s">
        <v>181</v>
      </c>
    </row>
    <row r="38" spans="1:24" s="5" customFormat="1" ht="45" x14ac:dyDescent="0.25">
      <c r="A38" s="2">
        <v>37</v>
      </c>
      <c r="B38" s="2" t="s">
        <v>270</v>
      </c>
      <c r="C38" s="5" t="s">
        <v>32</v>
      </c>
      <c r="D38" s="5" t="s">
        <v>55</v>
      </c>
      <c r="E38" s="5" t="s">
        <v>71</v>
      </c>
      <c r="F38" s="7" t="s">
        <v>174</v>
      </c>
      <c r="G38" s="7" t="s">
        <v>174</v>
      </c>
      <c r="H38" s="7" t="s">
        <v>186</v>
      </c>
      <c r="I38" s="7" t="s">
        <v>121</v>
      </c>
      <c r="J38" s="7" t="s">
        <v>163</v>
      </c>
      <c r="K38" s="7">
        <v>400</v>
      </c>
      <c r="L38" s="7" t="s">
        <v>132</v>
      </c>
      <c r="M38" s="7" t="s">
        <v>139</v>
      </c>
      <c r="N38" s="7">
        <v>100</v>
      </c>
      <c r="O38" s="7" t="s">
        <v>142</v>
      </c>
      <c r="P38" s="8">
        <f>100000/K38</f>
        <v>250</v>
      </c>
      <c r="Q38" s="9" t="s">
        <v>147</v>
      </c>
      <c r="R38" s="5" t="s">
        <v>181</v>
      </c>
    </row>
    <row r="39" spans="1:24" s="17" customFormat="1" ht="45" x14ac:dyDescent="0.25">
      <c r="A39" s="2">
        <v>38</v>
      </c>
      <c r="B39" s="2" t="s">
        <v>270</v>
      </c>
      <c r="C39" s="5" t="s">
        <v>33</v>
      </c>
      <c r="D39" s="5" t="s">
        <v>55</v>
      </c>
      <c r="E39" s="5" t="s">
        <v>72</v>
      </c>
      <c r="F39" s="7" t="s">
        <v>174</v>
      </c>
      <c r="G39" s="7" t="s">
        <v>174</v>
      </c>
      <c r="H39" s="7" t="s">
        <v>187</v>
      </c>
      <c r="I39" s="7" t="s">
        <v>121</v>
      </c>
      <c r="J39" s="7" t="s">
        <v>163</v>
      </c>
      <c r="K39" s="7">
        <v>1</v>
      </c>
      <c r="L39" s="7" t="s">
        <v>132</v>
      </c>
      <c r="M39" s="7" t="s">
        <v>139</v>
      </c>
      <c r="N39" s="7">
        <v>100</v>
      </c>
      <c r="O39" s="7" t="s">
        <v>142</v>
      </c>
      <c r="P39" s="8">
        <f>100000/K39</f>
        <v>100000</v>
      </c>
      <c r="Q39" s="9" t="s">
        <v>188</v>
      </c>
      <c r="R39" s="5" t="s">
        <v>181</v>
      </c>
    </row>
    <row r="40" spans="1:24" s="5" customFormat="1" ht="45" x14ac:dyDescent="0.25">
      <c r="A40" s="2">
        <v>39</v>
      </c>
      <c r="B40" s="2" t="s">
        <v>270</v>
      </c>
      <c r="C40" s="5" t="s">
        <v>225</v>
      </c>
      <c r="D40" s="5" t="s">
        <v>226</v>
      </c>
      <c r="E40" s="5" t="s">
        <v>64</v>
      </c>
      <c r="F40" s="7" t="s">
        <v>174</v>
      </c>
      <c r="G40" s="7" t="s">
        <v>174</v>
      </c>
      <c r="H40" s="7" t="s">
        <v>227</v>
      </c>
      <c r="I40" s="7" t="s">
        <v>128</v>
      </c>
      <c r="J40" s="7" t="s">
        <v>129</v>
      </c>
      <c r="K40" s="7">
        <v>1</v>
      </c>
      <c r="L40" s="7" t="s">
        <v>133</v>
      </c>
      <c r="M40" s="7" t="s">
        <v>228</v>
      </c>
      <c r="N40" s="7">
        <v>100</v>
      </c>
      <c r="O40" s="7" t="s">
        <v>140</v>
      </c>
      <c r="P40" s="8">
        <v>100000</v>
      </c>
      <c r="Q40" s="9" t="s">
        <v>229</v>
      </c>
      <c r="R40" s="5" t="s">
        <v>230</v>
      </c>
    </row>
    <row r="41" spans="1:24" s="5" customFormat="1" ht="45" x14ac:dyDescent="0.25">
      <c r="A41" s="2">
        <v>40</v>
      </c>
      <c r="B41" s="2" t="s">
        <v>270</v>
      </c>
      <c r="C41" s="17" t="s">
        <v>236</v>
      </c>
      <c r="D41" s="5" t="s">
        <v>226</v>
      </c>
      <c r="E41" s="17" t="s">
        <v>69</v>
      </c>
      <c r="F41" s="7" t="s">
        <v>174</v>
      </c>
      <c r="G41" s="7" t="s">
        <v>174</v>
      </c>
      <c r="H41" s="7" t="s">
        <v>232</v>
      </c>
      <c r="I41" s="7" t="s">
        <v>122</v>
      </c>
      <c r="J41" s="7" t="s">
        <v>163</v>
      </c>
      <c r="K41" s="7">
        <v>2000</v>
      </c>
      <c r="L41" s="7" t="s">
        <v>233</v>
      </c>
      <c r="M41" s="7" t="s">
        <v>228</v>
      </c>
      <c r="N41" s="7">
        <v>100</v>
      </c>
      <c r="O41" s="7" t="s">
        <v>140</v>
      </c>
      <c r="P41" s="8">
        <v>236</v>
      </c>
      <c r="Q41" s="9" t="s">
        <v>147</v>
      </c>
      <c r="R41" s="5" t="s">
        <v>230</v>
      </c>
    </row>
    <row r="42" spans="1:24" s="5" customFormat="1" ht="45" x14ac:dyDescent="0.25">
      <c r="A42" s="2">
        <v>40</v>
      </c>
      <c r="B42" s="2" t="s">
        <v>270</v>
      </c>
      <c r="C42" s="17" t="s">
        <v>235</v>
      </c>
      <c r="D42" s="5" t="s">
        <v>226</v>
      </c>
      <c r="E42" s="17" t="s">
        <v>70</v>
      </c>
      <c r="F42" s="7" t="s">
        <v>174</v>
      </c>
      <c r="G42" s="7" t="s">
        <v>174</v>
      </c>
      <c r="H42" s="7" t="s">
        <v>232</v>
      </c>
      <c r="I42" s="7" t="s">
        <v>122</v>
      </c>
      <c r="J42" s="7" t="s">
        <v>163</v>
      </c>
      <c r="K42" s="7">
        <v>2000</v>
      </c>
      <c r="L42" s="7" t="s">
        <v>233</v>
      </c>
      <c r="M42" s="7" t="s">
        <v>228</v>
      </c>
      <c r="N42" s="7">
        <v>100</v>
      </c>
      <c r="O42" s="7" t="s">
        <v>140</v>
      </c>
      <c r="P42" s="8">
        <v>236</v>
      </c>
      <c r="Q42" s="9" t="s">
        <v>147</v>
      </c>
      <c r="R42" s="5" t="s">
        <v>230</v>
      </c>
    </row>
    <row r="43" spans="1:24" s="5" customFormat="1" ht="45" x14ac:dyDescent="0.25">
      <c r="A43" s="2">
        <v>40</v>
      </c>
      <c r="B43" s="2" t="s">
        <v>270</v>
      </c>
      <c r="C43" s="5" t="s">
        <v>234</v>
      </c>
      <c r="D43" s="5" t="s">
        <v>226</v>
      </c>
      <c r="E43" s="17" t="s">
        <v>71</v>
      </c>
      <c r="F43" s="7" t="s">
        <v>174</v>
      </c>
      <c r="G43" s="7" t="s">
        <v>174</v>
      </c>
      <c r="H43" s="7" t="s">
        <v>232</v>
      </c>
      <c r="I43" s="7" t="s">
        <v>122</v>
      </c>
      <c r="J43" s="7" t="s">
        <v>163</v>
      </c>
      <c r="K43" s="7">
        <v>2000</v>
      </c>
      <c r="L43" s="7" t="s">
        <v>233</v>
      </c>
      <c r="M43" s="7" t="s">
        <v>228</v>
      </c>
      <c r="N43" s="7">
        <v>100</v>
      </c>
      <c r="O43" s="7" t="s">
        <v>140</v>
      </c>
      <c r="P43" s="8">
        <v>236</v>
      </c>
      <c r="Q43" s="9" t="s">
        <v>147</v>
      </c>
      <c r="R43" s="5" t="s">
        <v>230</v>
      </c>
    </row>
    <row r="44" spans="1:24" s="5" customFormat="1" ht="45" x14ac:dyDescent="0.25">
      <c r="A44" s="2">
        <v>40</v>
      </c>
      <c r="B44" s="2" t="s">
        <v>270</v>
      </c>
      <c r="C44" s="5" t="s">
        <v>231</v>
      </c>
      <c r="D44" s="5" t="s">
        <v>226</v>
      </c>
      <c r="E44" s="17" t="s">
        <v>72</v>
      </c>
      <c r="F44" s="7" t="s">
        <v>174</v>
      </c>
      <c r="G44" s="7" t="s">
        <v>174</v>
      </c>
      <c r="H44" s="7" t="s">
        <v>232</v>
      </c>
      <c r="I44" s="7" t="s">
        <v>122</v>
      </c>
      <c r="J44" s="7" t="s">
        <v>163</v>
      </c>
      <c r="K44" s="7">
        <v>2000</v>
      </c>
      <c r="L44" s="7" t="s">
        <v>233</v>
      </c>
      <c r="M44" s="7" t="s">
        <v>228</v>
      </c>
      <c r="N44" s="7">
        <v>100</v>
      </c>
      <c r="O44" s="7" t="s">
        <v>140</v>
      </c>
      <c r="P44" s="8">
        <v>236</v>
      </c>
      <c r="Q44" s="9" t="s">
        <v>147</v>
      </c>
      <c r="R44" s="5" t="s">
        <v>230</v>
      </c>
    </row>
    <row r="45" spans="1:24" s="5" customFormat="1" ht="45" x14ac:dyDescent="0.25">
      <c r="A45" s="2">
        <v>41</v>
      </c>
      <c r="B45" s="2" t="s">
        <v>270</v>
      </c>
      <c r="C45" s="17" t="s">
        <v>237</v>
      </c>
      <c r="D45" s="5" t="s">
        <v>226</v>
      </c>
      <c r="E45" s="17" t="s">
        <v>66</v>
      </c>
      <c r="F45" s="7" t="s">
        <v>174</v>
      </c>
      <c r="G45" s="7" t="s">
        <v>174</v>
      </c>
      <c r="H45" s="7" t="s">
        <v>238</v>
      </c>
      <c r="I45" s="7" t="s">
        <v>122</v>
      </c>
      <c r="J45" s="7" t="s">
        <v>163</v>
      </c>
      <c r="K45" s="7">
        <v>600</v>
      </c>
      <c r="L45" s="7" t="s">
        <v>233</v>
      </c>
      <c r="M45" s="7" t="s">
        <v>228</v>
      </c>
      <c r="N45" s="7">
        <v>100</v>
      </c>
      <c r="O45" s="7" t="s">
        <v>140</v>
      </c>
      <c r="P45" s="8">
        <v>523</v>
      </c>
      <c r="Q45" s="9" t="s">
        <v>147</v>
      </c>
      <c r="R45" s="5" t="s">
        <v>230</v>
      </c>
    </row>
    <row r="46" spans="1:24" s="5" customFormat="1" ht="45" x14ac:dyDescent="0.25">
      <c r="A46" s="2">
        <v>41</v>
      </c>
      <c r="B46" s="2" t="s">
        <v>270</v>
      </c>
      <c r="C46" s="17" t="s">
        <v>239</v>
      </c>
      <c r="D46" s="5" t="s">
        <v>226</v>
      </c>
      <c r="E46" s="17" t="s">
        <v>210</v>
      </c>
      <c r="F46" s="7" t="s">
        <v>174</v>
      </c>
      <c r="G46" s="7" t="s">
        <v>174</v>
      </c>
      <c r="H46" s="7" t="s">
        <v>238</v>
      </c>
      <c r="I46" s="7" t="s">
        <v>122</v>
      </c>
      <c r="J46" s="7" t="s">
        <v>163</v>
      </c>
      <c r="K46" s="7">
        <v>600</v>
      </c>
      <c r="L46" s="7" t="s">
        <v>233</v>
      </c>
      <c r="M46" s="7" t="s">
        <v>228</v>
      </c>
      <c r="N46" s="7">
        <v>100</v>
      </c>
      <c r="O46" s="7" t="s">
        <v>140</v>
      </c>
      <c r="P46" s="8">
        <v>523</v>
      </c>
      <c r="Q46" s="9" t="s">
        <v>147</v>
      </c>
      <c r="R46" s="5" t="s">
        <v>230</v>
      </c>
    </row>
    <row r="47" spans="1:24" s="5" customFormat="1" ht="45" x14ac:dyDescent="0.25">
      <c r="A47" s="2">
        <v>41</v>
      </c>
      <c r="B47" s="2" t="s">
        <v>270</v>
      </c>
      <c r="C47" s="17" t="s">
        <v>240</v>
      </c>
      <c r="D47" s="5" t="s">
        <v>226</v>
      </c>
      <c r="E47" s="17" t="s">
        <v>67</v>
      </c>
      <c r="F47" s="7" t="s">
        <v>174</v>
      </c>
      <c r="G47" s="7" t="s">
        <v>174</v>
      </c>
      <c r="H47" s="7" t="s">
        <v>238</v>
      </c>
      <c r="I47" s="7" t="s">
        <v>122</v>
      </c>
      <c r="J47" s="7" t="s">
        <v>163</v>
      </c>
      <c r="K47" s="7">
        <v>600</v>
      </c>
      <c r="L47" s="7" t="s">
        <v>233</v>
      </c>
      <c r="M47" s="7" t="s">
        <v>228</v>
      </c>
      <c r="N47" s="7">
        <v>100</v>
      </c>
      <c r="O47" s="7" t="s">
        <v>140</v>
      </c>
      <c r="P47" s="8">
        <v>523</v>
      </c>
      <c r="Q47" s="9" t="s">
        <v>147</v>
      </c>
      <c r="R47" s="5" t="s">
        <v>230</v>
      </c>
    </row>
    <row r="48" spans="1:24" s="5" customFormat="1" ht="45" x14ac:dyDescent="0.25">
      <c r="A48" s="2">
        <v>41</v>
      </c>
      <c r="B48" s="2" t="s">
        <v>270</v>
      </c>
      <c r="C48" s="17" t="s">
        <v>241</v>
      </c>
      <c r="D48" s="5" t="s">
        <v>226</v>
      </c>
      <c r="E48" s="17" t="s">
        <v>68</v>
      </c>
      <c r="F48" s="7" t="s">
        <v>174</v>
      </c>
      <c r="G48" s="7" t="s">
        <v>174</v>
      </c>
      <c r="H48" s="7" t="s">
        <v>238</v>
      </c>
      <c r="I48" s="7" t="s">
        <v>122</v>
      </c>
      <c r="J48" s="7" t="s">
        <v>163</v>
      </c>
      <c r="K48" s="7">
        <v>600</v>
      </c>
      <c r="L48" s="7" t="s">
        <v>233</v>
      </c>
      <c r="M48" s="7" t="s">
        <v>228</v>
      </c>
      <c r="N48" s="7">
        <v>100</v>
      </c>
      <c r="O48" s="7" t="s">
        <v>140</v>
      </c>
      <c r="P48" s="8">
        <v>523</v>
      </c>
      <c r="Q48" s="9" t="s">
        <v>147</v>
      </c>
      <c r="R48" s="5" t="s">
        <v>230</v>
      </c>
    </row>
    <row r="49" spans="1:24" s="5" customFormat="1" ht="45" x14ac:dyDescent="0.25">
      <c r="A49" s="2">
        <v>42</v>
      </c>
      <c r="B49" s="2" t="s">
        <v>270</v>
      </c>
      <c r="C49" s="5" t="s">
        <v>242</v>
      </c>
      <c r="D49" s="5" t="s">
        <v>226</v>
      </c>
      <c r="E49" s="5" t="s">
        <v>63</v>
      </c>
      <c r="F49" s="7">
        <v>33.299999999999997</v>
      </c>
      <c r="G49" s="7" t="s">
        <v>77</v>
      </c>
      <c r="H49" s="13" t="s">
        <v>243</v>
      </c>
      <c r="I49" s="7" t="s">
        <v>121</v>
      </c>
      <c r="J49" s="7" t="s">
        <v>163</v>
      </c>
      <c r="K49" s="7">
        <v>1</v>
      </c>
      <c r="L49" s="7" t="s">
        <v>244</v>
      </c>
      <c r="M49" s="7" t="s">
        <v>228</v>
      </c>
      <c r="N49" s="7">
        <v>100</v>
      </c>
      <c r="O49" s="7" t="s">
        <v>140</v>
      </c>
      <c r="P49" s="8">
        <f>100000000/(K49*F49)</f>
        <v>3003003.0030030031</v>
      </c>
      <c r="Q49" s="9" t="s">
        <v>224</v>
      </c>
      <c r="R49" s="5" t="s">
        <v>230</v>
      </c>
    </row>
    <row r="50" spans="1:24" s="5" customFormat="1" ht="75" x14ac:dyDescent="0.25">
      <c r="A50" s="2">
        <v>43</v>
      </c>
      <c r="B50" s="2" t="s">
        <v>270</v>
      </c>
      <c r="C50" s="5" t="s">
        <v>245</v>
      </c>
      <c r="D50" s="5" t="s">
        <v>226</v>
      </c>
      <c r="E50" s="5" t="s">
        <v>64</v>
      </c>
      <c r="F50" s="7" t="s">
        <v>174</v>
      </c>
      <c r="G50" s="7" t="s">
        <v>174</v>
      </c>
      <c r="H50" s="7" t="s">
        <v>190</v>
      </c>
      <c r="I50" s="7" t="s">
        <v>121</v>
      </c>
      <c r="J50" s="7" t="s">
        <v>163</v>
      </c>
      <c r="K50" s="7">
        <v>9130</v>
      </c>
      <c r="L50" s="7" t="s">
        <v>132</v>
      </c>
      <c r="M50" s="7" t="s">
        <v>139</v>
      </c>
      <c r="N50" s="7">
        <v>100</v>
      </c>
      <c r="O50" s="7" t="s">
        <v>140</v>
      </c>
      <c r="P50" s="8">
        <f>100000/K50</f>
        <v>10.95290251916758</v>
      </c>
      <c r="Q50" s="9" t="s">
        <v>154</v>
      </c>
      <c r="R50" s="5" t="s">
        <v>246</v>
      </c>
    </row>
    <row r="51" spans="1:24" s="5" customFormat="1" ht="45" x14ac:dyDescent="0.25">
      <c r="A51" s="2">
        <v>46</v>
      </c>
      <c r="B51" s="2" t="s">
        <v>270</v>
      </c>
      <c r="C51" s="17" t="s">
        <v>247</v>
      </c>
      <c r="D51" s="17" t="s">
        <v>248</v>
      </c>
      <c r="E51" s="17" t="s">
        <v>64</v>
      </c>
      <c r="F51" s="7" t="s">
        <v>174</v>
      </c>
      <c r="G51" s="7" t="s">
        <v>174</v>
      </c>
      <c r="H51" s="7" t="s">
        <v>249</v>
      </c>
      <c r="I51" s="20" t="s">
        <v>122</v>
      </c>
      <c r="J51" s="7" t="s">
        <v>163</v>
      </c>
      <c r="K51" s="7">
        <v>1</v>
      </c>
      <c r="L51" s="20" t="s">
        <v>137</v>
      </c>
      <c r="M51" s="7" t="s">
        <v>139</v>
      </c>
      <c r="N51" s="7">
        <v>100</v>
      </c>
      <c r="O51" s="7" t="s">
        <v>142</v>
      </c>
      <c r="P51" s="8">
        <v>1</v>
      </c>
      <c r="Q51" s="9" t="s">
        <v>147</v>
      </c>
      <c r="R51" s="5" t="s">
        <v>181</v>
      </c>
    </row>
    <row r="52" spans="1:24" s="5" customFormat="1" ht="45" x14ac:dyDescent="0.25">
      <c r="A52" s="2">
        <v>47</v>
      </c>
      <c r="B52" s="2" t="s">
        <v>270</v>
      </c>
      <c r="C52" s="17" t="s">
        <v>250</v>
      </c>
      <c r="D52" s="17" t="s">
        <v>248</v>
      </c>
      <c r="E52" s="17" t="s">
        <v>64</v>
      </c>
      <c r="F52" s="7" t="s">
        <v>174</v>
      </c>
      <c r="G52" s="7" t="s">
        <v>174</v>
      </c>
      <c r="H52" s="7" t="s">
        <v>249</v>
      </c>
      <c r="I52" s="20" t="s">
        <v>122</v>
      </c>
      <c r="J52" s="7" t="s">
        <v>163</v>
      </c>
      <c r="K52" s="7">
        <v>1</v>
      </c>
      <c r="L52" s="20" t="s">
        <v>137</v>
      </c>
      <c r="M52" s="7" t="s">
        <v>139</v>
      </c>
      <c r="N52" s="7">
        <v>100</v>
      </c>
      <c r="O52" s="7" t="s">
        <v>142</v>
      </c>
      <c r="P52" s="8">
        <v>1</v>
      </c>
      <c r="Q52" s="9" t="s">
        <v>147</v>
      </c>
      <c r="R52" s="5" t="s">
        <v>181</v>
      </c>
    </row>
    <row r="53" spans="1:24" s="5" customFormat="1" ht="45" x14ac:dyDescent="0.25">
      <c r="A53" s="2">
        <v>48</v>
      </c>
      <c r="B53" s="2" t="s">
        <v>270</v>
      </c>
      <c r="C53" s="17" t="s">
        <v>251</v>
      </c>
      <c r="D53" s="17" t="s">
        <v>248</v>
      </c>
      <c r="E53" s="17" t="s">
        <v>64</v>
      </c>
      <c r="F53" s="7" t="s">
        <v>174</v>
      </c>
      <c r="G53" s="7" t="s">
        <v>174</v>
      </c>
      <c r="H53" s="7" t="s">
        <v>252</v>
      </c>
      <c r="I53" s="20" t="s">
        <v>121</v>
      </c>
      <c r="J53" s="7" t="s">
        <v>163</v>
      </c>
      <c r="K53" s="7">
        <v>1</v>
      </c>
      <c r="L53" s="20" t="s">
        <v>137</v>
      </c>
      <c r="M53" s="7" t="s">
        <v>139</v>
      </c>
      <c r="N53" s="7">
        <v>100</v>
      </c>
      <c r="O53" s="7" t="s">
        <v>142</v>
      </c>
      <c r="P53" s="8">
        <v>1</v>
      </c>
      <c r="Q53" s="9" t="s">
        <v>147</v>
      </c>
      <c r="R53" s="5" t="s">
        <v>181</v>
      </c>
    </row>
    <row r="54" spans="1:24" s="7" customFormat="1" ht="45" x14ac:dyDescent="0.25">
      <c r="A54" s="2">
        <v>49</v>
      </c>
      <c r="B54" s="2" t="s">
        <v>270</v>
      </c>
      <c r="C54" s="17" t="s">
        <v>253</v>
      </c>
      <c r="D54" s="17" t="s">
        <v>248</v>
      </c>
      <c r="E54" s="17" t="s">
        <v>64</v>
      </c>
      <c r="F54" s="7" t="s">
        <v>174</v>
      </c>
      <c r="G54" s="7" t="s">
        <v>174</v>
      </c>
      <c r="H54" s="7" t="s">
        <v>254</v>
      </c>
      <c r="I54" s="20" t="s">
        <v>121</v>
      </c>
      <c r="J54" s="7" t="s">
        <v>163</v>
      </c>
      <c r="K54" s="7">
        <v>1</v>
      </c>
      <c r="L54" s="20" t="s">
        <v>137</v>
      </c>
      <c r="M54" s="7" t="s">
        <v>139</v>
      </c>
      <c r="N54" s="7">
        <v>100</v>
      </c>
      <c r="O54" s="7" t="s">
        <v>142</v>
      </c>
      <c r="P54" s="8">
        <v>1</v>
      </c>
      <c r="Q54" s="9" t="s">
        <v>147</v>
      </c>
      <c r="R54" s="5" t="s">
        <v>181</v>
      </c>
      <c r="S54" s="11"/>
      <c r="T54" s="11"/>
      <c r="U54" s="11"/>
      <c r="V54" s="11"/>
      <c r="W54" s="11"/>
      <c r="X54" s="11"/>
    </row>
    <row r="55" spans="1:24" s="7" customFormat="1" ht="45" x14ac:dyDescent="0.25">
      <c r="A55" s="2">
        <v>50</v>
      </c>
      <c r="B55" s="2" t="s">
        <v>270</v>
      </c>
      <c r="C55" s="5" t="s">
        <v>255</v>
      </c>
      <c r="D55" s="5" t="s">
        <v>256</v>
      </c>
      <c r="E55" s="5" t="s">
        <v>74</v>
      </c>
      <c r="F55" s="7" t="s">
        <v>174</v>
      </c>
      <c r="G55" s="7" t="s">
        <v>174</v>
      </c>
      <c r="H55" s="7" t="s">
        <v>257</v>
      </c>
      <c r="I55" s="7" t="s">
        <v>121</v>
      </c>
      <c r="J55" s="7" t="s">
        <v>163</v>
      </c>
      <c r="K55" s="7">
        <v>700000</v>
      </c>
      <c r="L55" s="7" t="s">
        <v>137</v>
      </c>
      <c r="M55" s="7" t="s">
        <v>139</v>
      </c>
      <c r="N55" s="7">
        <v>100</v>
      </c>
      <c r="O55" s="7" t="s">
        <v>258</v>
      </c>
      <c r="P55" s="8">
        <f t="shared" ref="P55:P60" si="1">100000000/K55</f>
        <v>142.85714285714286</v>
      </c>
      <c r="Q55" s="9" t="s">
        <v>259</v>
      </c>
      <c r="R55" s="5" t="s">
        <v>181</v>
      </c>
      <c r="S55" s="11"/>
      <c r="T55" s="11"/>
      <c r="U55" s="11"/>
      <c r="V55" s="11"/>
      <c r="W55" s="11"/>
      <c r="X55" s="11"/>
    </row>
    <row r="56" spans="1:24" s="7" customFormat="1" ht="45" x14ac:dyDescent="0.25">
      <c r="A56" s="2">
        <v>51</v>
      </c>
      <c r="B56" s="2" t="s">
        <v>270</v>
      </c>
      <c r="C56" s="5" t="s">
        <v>260</v>
      </c>
      <c r="D56" s="5" t="s">
        <v>256</v>
      </c>
      <c r="E56" s="5" t="s">
        <v>75</v>
      </c>
      <c r="F56" s="7" t="s">
        <v>174</v>
      </c>
      <c r="G56" s="7" t="s">
        <v>174</v>
      </c>
      <c r="H56" s="7" t="s">
        <v>261</v>
      </c>
      <c r="I56" s="7" t="s">
        <v>121</v>
      </c>
      <c r="J56" s="7" t="s">
        <v>163</v>
      </c>
      <c r="K56" s="7">
        <v>580000</v>
      </c>
      <c r="L56" s="7" t="s">
        <v>137</v>
      </c>
      <c r="M56" s="7" t="s">
        <v>139</v>
      </c>
      <c r="N56" s="7">
        <v>100</v>
      </c>
      <c r="O56" s="7" t="s">
        <v>258</v>
      </c>
      <c r="P56" s="8">
        <f t="shared" si="1"/>
        <v>172.41379310344828</v>
      </c>
      <c r="Q56" s="9" t="s">
        <v>259</v>
      </c>
      <c r="R56" s="5" t="s">
        <v>181</v>
      </c>
      <c r="S56" s="11"/>
      <c r="T56" s="11"/>
      <c r="U56" s="11"/>
      <c r="V56" s="11"/>
      <c r="W56" s="11"/>
      <c r="X56" s="11"/>
    </row>
    <row r="57" spans="1:24" s="7" customFormat="1" ht="45" x14ac:dyDescent="0.25">
      <c r="A57" s="2">
        <v>52</v>
      </c>
      <c r="B57" s="2" t="s">
        <v>270</v>
      </c>
      <c r="C57" s="5" t="s">
        <v>262</v>
      </c>
      <c r="D57" s="5" t="s">
        <v>256</v>
      </c>
      <c r="E57" s="5" t="s">
        <v>74</v>
      </c>
      <c r="F57" s="7" t="s">
        <v>174</v>
      </c>
      <c r="G57" s="7" t="s">
        <v>174</v>
      </c>
      <c r="H57" s="7" t="s">
        <v>263</v>
      </c>
      <c r="I57" s="7" t="s">
        <v>121</v>
      </c>
      <c r="J57" s="7" t="s">
        <v>163</v>
      </c>
      <c r="K57" s="7">
        <v>272000</v>
      </c>
      <c r="L57" s="7" t="s">
        <v>137</v>
      </c>
      <c r="M57" s="7" t="s">
        <v>139</v>
      </c>
      <c r="N57" s="7">
        <v>100</v>
      </c>
      <c r="O57" s="7" t="s">
        <v>258</v>
      </c>
      <c r="P57" s="8">
        <f t="shared" si="1"/>
        <v>367.64705882352939</v>
      </c>
      <c r="Q57" s="9" t="s">
        <v>259</v>
      </c>
      <c r="R57" s="5" t="s">
        <v>181</v>
      </c>
      <c r="S57" s="11"/>
      <c r="T57" s="11"/>
      <c r="U57" s="11"/>
      <c r="V57" s="11"/>
      <c r="W57" s="11"/>
      <c r="X57" s="11"/>
    </row>
    <row r="58" spans="1:24" s="7" customFormat="1" ht="45" x14ac:dyDescent="0.25">
      <c r="A58" s="2">
        <v>53</v>
      </c>
      <c r="B58" s="2" t="s">
        <v>270</v>
      </c>
      <c r="C58" s="5" t="s">
        <v>264</v>
      </c>
      <c r="D58" s="5" t="s">
        <v>256</v>
      </c>
      <c r="E58" s="5" t="s">
        <v>76</v>
      </c>
      <c r="F58" s="7" t="s">
        <v>174</v>
      </c>
      <c r="G58" s="7" t="s">
        <v>174</v>
      </c>
      <c r="H58" s="7" t="s">
        <v>263</v>
      </c>
      <c r="I58" s="7" t="s">
        <v>121</v>
      </c>
      <c r="J58" s="7" t="s">
        <v>163</v>
      </c>
      <c r="K58" s="7">
        <v>272000</v>
      </c>
      <c r="L58" s="7" t="s">
        <v>137</v>
      </c>
      <c r="M58" s="7" t="s">
        <v>139</v>
      </c>
      <c r="N58" s="7">
        <v>100</v>
      </c>
      <c r="O58" s="7" t="s">
        <v>258</v>
      </c>
      <c r="P58" s="8">
        <f t="shared" si="1"/>
        <v>367.64705882352939</v>
      </c>
      <c r="Q58" s="9" t="s">
        <v>259</v>
      </c>
      <c r="R58" s="5" t="s">
        <v>181</v>
      </c>
      <c r="S58" s="11"/>
      <c r="T58" s="11"/>
      <c r="U58" s="11"/>
      <c r="V58" s="11"/>
      <c r="W58" s="11"/>
      <c r="X58" s="11"/>
    </row>
    <row r="59" spans="1:24" s="7" customFormat="1" ht="45" x14ac:dyDescent="0.25">
      <c r="A59" s="2">
        <v>54</v>
      </c>
      <c r="B59" s="2" t="s">
        <v>270</v>
      </c>
      <c r="C59" s="5" t="s">
        <v>265</v>
      </c>
      <c r="D59" s="5" t="s">
        <v>256</v>
      </c>
      <c r="E59" s="5" t="s">
        <v>74</v>
      </c>
      <c r="F59" s="7" t="s">
        <v>174</v>
      </c>
      <c r="G59" s="7" t="s">
        <v>174</v>
      </c>
      <c r="H59" s="7" t="s">
        <v>266</v>
      </c>
      <c r="I59" s="7" t="s">
        <v>122</v>
      </c>
      <c r="J59" s="7" t="s">
        <v>163</v>
      </c>
      <c r="K59" s="7">
        <v>25000</v>
      </c>
      <c r="L59" s="7" t="s">
        <v>137</v>
      </c>
      <c r="M59" s="7" t="s">
        <v>139</v>
      </c>
      <c r="N59" s="7">
        <v>100</v>
      </c>
      <c r="O59" s="7" t="s">
        <v>258</v>
      </c>
      <c r="P59" s="8">
        <f t="shared" si="1"/>
        <v>4000</v>
      </c>
      <c r="Q59" s="9" t="s">
        <v>259</v>
      </c>
      <c r="R59" s="5" t="s">
        <v>181</v>
      </c>
      <c r="S59" s="11"/>
      <c r="T59" s="11"/>
      <c r="U59" s="11"/>
      <c r="V59" s="11"/>
      <c r="W59" s="11"/>
      <c r="X59" s="11"/>
    </row>
    <row r="60" spans="1:24" s="7" customFormat="1" ht="45" x14ac:dyDescent="0.25">
      <c r="A60" s="2">
        <v>55</v>
      </c>
      <c r="B60" s="2" t="s">
        <v>270</v>
      </c>
      <c r="C60" s="5" t="s">
        <v>267</v>
      </c>
      <c r="D60" s="5" t="s">
        <v>256</v>
      </c>
      <c r="E60" s="5" t="s">
        <v>74</v>
      </c>
      <c r="F60" s="7" t="s">
        <v>174</v>
      </c>
      <c r="G60" s="7" t="s">
        <v>174</v>
      </c>
      <c r="H60" s="7" t="s">
        <v>268</v>
      </c>
      <c r="I60" s="7" t="s">
        <v>121</v>
      </c>
      <c r="J60" s="7" t="s">
        <v>163</v>
      </c>
      <c r="K60" s="7">
        <v>200000</v>
      </c>
      <c r="L60" s="7" t="s">
        <v>137</v>
      </c>
      <c r="M60" s="7" t="s">
        <v>139</v>
      </c>
      <c r="N60" s="7">
        <v>100</v>
      </c>
      <c r="O60" s="7" t="s">
        <v>258</v>
      </c>
      <c r="P60" s="8">
        <f t="shared" si="1"/>
        <v>500</v>
      </c>
      <c r="Q60" s="9" t="s">
        <v>259</v>
      </c>
      <c r="R60" s="5" t="s">
        <v>181</v>
      </c>
      <c r="S60" s="11"/>
      <c r="T60" s="11"/>
      <c r="U60" s="11"/>
      <c r="V60" s="11"/>
      <c r="W60" s="11"/>
      <c r="X60" s="11"/>
    </row>
  </sheetData>
  <autoFilter ref="A1:R60" xr:uid="{D27541EB-72A6-42F8-B6FE-A372F470059D}"/>
  <sortState xmlns:xlrd2="http://schemas.microsoft.com/office/spreadsheetml/2017/richdata2" ref="A2:R60">
    <sortCondition ref="A1:A6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2025-06-19T10:57:55Z</dcterms:modified>
</cp:coreProperties>
</file>