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mesyelland/Developer/git/Robotics/Design/Parts/List/"/>
    </mc:Choice>
  </mc:AlternateContent>
  <bookViews>
    <workbookView xWindow="0" yWindow="0" windowWidth="33600" windowHeight="21000" tabRatio="263"/>
  </bookViews>
  <sheets>
    <sheet name="ORDERS" sheetId="1" r:id="rId1"/>
    <sheet name="FASTENERS" sheetId="2" r:id="rId2"/>
  </sheets>
  <definedNames>
    <definedName name="__xlnm._FilterDatabase" localSheetId="0">ORDERS!$A$1:$O$1003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N33" i="1"/>
  <c r="N35" i="1"/>
  <c r="N36" i="1"/>
  <c r="N37" i="1"/>
  <c r="N38" i="1"/>
  <c r="J35" i="1"/>
  <c r="J36" i="1"/>
  <c r="J37" i="1"/>
  <c r="J38" i="1"/>
  <c r="N17" i="1"/>
  <c r="I17" i="1"/>
  <c r="J17" i="1"/>
  <c r="N29" i="1"/>
  <c r="N30" i="1"/>
  <c r="N31" i="1"/>
  <c r="J29" i="1"/>
  <c r="J30" i="1"/>
  <c r="J31" i="1"/>
  <c r="N27" i="1"/>
  <c r="J27" i="1"/>
  <c r="N48" i="1"/>
  <c r="J48" i="1"/>
  <c r="N49" i="1"/>
  <c r="J49" i="1"/>
  <c r="J2" i="1"/>
  <c r="N2" i="1"/>
  <c r="J3" i="1"/>
  <c r="N3" i="1"/>
  <c r="J4" i="1"/>
  <c r="N4" i="1"/>
  <c r="J5" i="1"/>
  <c r="N5" i="1"/>
  <c r="J6" i="1"/>
  <c r="N6" i="1"/>
  <c r="J7" i="1"/>
  <c r="N7" i="1"/>
  <c r="J8" i="1"/>
  <c r="N8" i="1"/>
  <c r="J9" i="1"/>
  <c r="N9" i="1"/>
  <c r="J10" i="1"/>
  <c r="N10" i="1"/>
  <c r="J11" i="1"/>
  <c r="N11" i="1"/>
  <c r="J12" i="1"/>
  <c r="I13" i="1"/>
  <c r="J13" i="1"/>
  <c r="N13" i="1"/>
  <c r="I14" i="1"/>
  <c r="J14" i="1"/>
  <c r="N14" i="1"/>
  <c r="J15" i="1"/>
  <c r="N15" i="1"/>
  <c r="I16" i="1"/>
  <c r="J16" i="1"/>
  <c r="N16" i="1"/>
  <c r="J19" i="1"/>
  <c r="N19" i="1"/>
  <c r="J18" i="1"/>
  <c r="N18" i="1"/>
  <c r="J20" i="1"/>
  <c r="N20" i="1"/>
  <c r="J21" i="1"/>
  <c r="N21" i="1"/>
  <c r="J22" i="1"/>
  <c r="N22" i="1"/>
  <c r="J23" i="1"/>
  <c r="N23" i="1"/>
  <c r="J24" i="1"/>
  <c r="N24" i="1"/>
  <c r="J25" i="1"/>
  <c r="N25" i="1"/>
  <c r="J26" i="1"/>
  <c r="N26" i="1"/>
  <c r="J28" i="1"/>
  <c r="N28" i="1"/>
  <c r="J32" i="1"/>
  <c r="N32" i="1"/>
  <c r="J39" i="1"/>
  <c r="N39" i="1"/>
  <c r="J40" i="1"/>
  <c r="N40" i="1"/>
  <c r="J41" i="1"/>
  <c r="N41" i="1"/>
  <c r="J42" i="1"/>
  <c r="N42" i="1"/>
  <c r="J43" i="1"/>
  <c r="N43" i="1"/>
  <c r="J44" i="1"/>
  <c r="N44" i="1"/>
  <c r="J45" i="1"/>
  <c r="N45" i="1"/>
  <c r="J46" i="1"/>
  <c r="N46" i="1"/>
  <c r="J47" i="1"/>
  <c r="N47" i="1"/>
  <c r="J50" i="1"/>
  <c r="N50" i="1"/>
  <c r="J51" i="1"/>
  <c r="N51" i="1"/>
  <c r="J52" i="1"/>
  <c r="N52" i="1"/>
  <c r="E53" i="1"/>
  <c r="M53" i="1"/>
  <c r="N53" i="1"/>
  <c r="N54" i="1"/>
  <c r="J53" i="1"/>
  <c r="J54" i="1"/>
</calcChain>
</file>

<file path=xl/sharedStrings.xml><?xml version="1.0" encoding="utf-8"?>
<sst xmlns="http://schemas.openxmlformats.org/spreadsheetml/2006/main" count="384" uniqueCount="187">
  <si>
    <t>Item</t>
  </si>
  <si>
    <t>Description</t>
  </si>
  <si>
    <t>Supplier</t>
  </si>
  <si>
    <t>Vendor PN</t>
  </si>
  <si>
    <t>Total QTY (inc. spares)</t>
  </si>
  <si>
    <t>Spares</t>
  </si>
  <si>
    <t>Price in original currency</t>
  </si>
  <si>
    <t>Currency</t>
  </si>
  <si>
    <t>Price in AUD</t>
  </si>
  <si>
    <t>Total price (AUD)</t>
  </si>
  <si>
    <t>Link</t>
  </si>
  <si>
    <t>Weight per part</t>
  </si>
  <si>
    <t>Quantity per robot</t>
  </si>
  <si>
    <t>Total weight</t>
  </si>
  <si>
    <t>Notes</t>
  </si>
  <si>
    <t>Motor</t>
  </si>
  <si>
    <t>Pololu</t>
  </si>
  <si>
    <t>USD</t>
  </si>
  <si>
    <t>Motor Bracket</t>
  </si>
  <si>
    <t>Pololu 25D mm Metal Gearmotor Bracekt Pair</t>
  </si>
  <si>
    <t>https://www.pololu.com/product/2676</t>
  </si>
  <si>
    <t>Pack of 2</t>
  </si>
  <si>
    <t>TSOP</t>
  </si>
  <si>
    <t>TSOP31140 IR Receiver</t>
  </si>
  <si>
    <t>Tris10</t>
  </si>
  <si>
    <t>N.A</t>
  </si>
  <si>
    <t>AUD</t>
  </si>
  <si>
    <t>https://tris10.com/product/ir-sensor-50</t>
  </si>
  <si>
    <t>Pack of 50, use 1 between both lightweight teams</t>
  </si>
  <si>
    <t>Arduino</t>
  </si>
  <si>
    <t>Arduino Mega 2560 R3</t>
  </si>
  <si>
    <t>Ebay</t>
  </si>
  <si>
    <t>http://www.ebay.com.au/itm/LATEST-Arduino-Mega-2560-R3-ATmega2560-ATmega16U2-USB-Cable-AU-Stock-/331341857253?hash=item4d258381e5:g:1sIAAOSwR0JUNhQm</t>
  </si>
  <si>
    <t>Battery</t>
  </si>
  <si>
    <t>Hobby King</t>
  </si>
  <si>
    <t>Compass</t>
  </si>
  <si>
    <t>SPI/IIC MPU-9250 9-Axis Attitude Sensor Module Gyro+Accelerator+Magnetometer</t>
  </si>
  <si>
    <t>http://www.ebay.com.au/itm/New-SPI-IIC-MPU-9250-9-Axis-Attitude-Sensor-Module-Gyro-Accelerator-Magnetometer-/191152604672</t>
  </si>
  <si>
    <t>Motor Controller</t>
  </si>
  <si>
    <t>Toshiba TB6549PGO-ND</t>
  </si>
  <si>
    <t>DigiKey</t>
  </si>
  <si>
    <t>TB6549PGO-ND</t>
  </si>
  <si>
    <t>http://www.digikey.com/product-detail/en/TB6549PG(O)/TB6549PGO-ND/1730048</t>
  </si>
  <si>
    <t>Voltage Regulator</t>
  </si>
  <si>
    <t>LM1084IT-5.0/NOPB-ND</t>
  </si>
  <si>
    <t>http://www.digikey.com.au/product-detail/en/LM1084IT-5.0%2FNOPB/LM1084IT-5.0%2FNOPB-ND/363556</t>
  </si>
  <si>
    <t>LittleBird</t>
  </si>
  <si>
    <t>Wheel Hubs</t>
  </si>
  <si>
    <t>Pololu Universal Aluminum Mounting Hub for 4mm Shaft, #4-40 Holes</t>
  </si>
  <si>
    <t>https://www.pololu.com/product/1081</t>
  </si>
  <si>
    <t>DIP Socket</t>
  </si>
  <si>
    <t>IC Socket - for 16-pin 0.3 Chips</t>
  </si>
  <si>
    <t>AF-2203</t>
  </si>
  <si>
    <t>http://littlebirdelectronics.com.au/products/ic-socket-for-16-pin-0-3-chips-pack-of-3</t>
  </si>
  <si>
    <t>Pack of 3</t>
  </si>
  <si>
    <t>Switch</t>
  </si>
  <si>
    <t>Screw Terminal</t>
  </si>
  <si>
    <t>2 Way Screw Terminal</t>
  </si>
  <si>
    <t>Veroboard</t>
  </si>
  <si>
    <t>Wheels</t>
  </si>
  <si>
    <t>Kornylak Transwheel</t>
  </si>
  <si>
    <t>Kornylak</t>
  </si>
  <si>
    <t>FXA108B</t>
  </si>
  <si>
    <t>http://store.kornylak.com/ProductDetails.asp?ProductCode=FXA108B</t>
  </si>
  <si>
    <t>1.00 oz</t>
  </si>
  <si>
    <t>Resistor</t>
  </si>
  <si>
    <t>8x2 Male</t>
  </si>
  <si>
    <t>Total</t>
  </si>
  <si>
    <t>Remaining</t>
  </si>
  <si>
    <t>Latest Conversion Rate (USD to AUD)</t>
  </si>
  <si>
    <t>Thread</t>
  </si>
  <si>
    <t>Length</t>
  </si>
  <si>
    <t>Material</t>
  </si>
  <si>
    <t>Exact QTY per robot</t>
  </si>
  <si>
    <t>Screw</t>
  </si>
  <si>
    <t>M3</t>
  </si>
  <si>
    <t>Steel</t>
  </si>
  <si>
    <t>Nut</t>
  </si>
  <si>
    <t>Spacer</t>
  </si>
  <si>
    <t>10mm</t>
  </si>
  <si>
    <t>M-F</t>
  </si>
  <si>
    <t>Nylon</t>
  </si>
  <si>
    <t>TSOP Array</t>
  </si>
  <si>
    <t>3D Printed Part</t>
  </si>
  <si>
    <t>Laser Cut Part</t>
  </si>
  <si>
    <t>Turnigy 1300mAh 3S 30C Lipo Pack</t>
  </si>
  <si>
    <t>T1300.3S.30 </t>
  </si>
  <si>
    <t>http://www.hobbyking.com/hobbyking/store/__9493__Turnigy_1300mAh_3S_30C_Lipo_Pack.html</t>
  </si>
  <si>
    <t>Round</t>
  </si>
  <si>
    <t>Hex</t>
  </si>
  <si>
    <t>2mm</t>
  </si>
  <si>
    <t>20mm</t>
  </si>
  <si>
    <t>30mm</t>
  </si>
  <si>
    <t>F-F</t>
  </si>
  <si>
    <t>6mm</t>
  </si>
  <si>
    <t>Sonar</t>
  </si>
  <si>
    <t>HC-SR04</t>
  </si>
  <si>
    <t>M2</t>
  </si>
  <si>
    <t>40mm</t>
  </si>
  <si>
    <t>http://www.ebay.com.au/itm/New-Arduino-Ultrasonic-Module-HC-SR04-Distance-Sensor-Measuring-Transducer-IG-/262251917041?hash=item3d0f6eaef1:g:1nwAAOSw-zxWoLDj</t>
  </si>
  <si>
    <t>4.7k</t>
  </si>
  <si>
    <t>Capacitor</t>
  </si>
  <si>
    <t>Hookup Wire</t>
  </si>
  <si>
    <t>Heat Shrink</t>
  </si>
  <si>
    <t>Jumper Wires</t>
  </si>
  <si>
    <t>http://www.ebay.com.au/itm/40pcs-20cm-1p-1p-Male-to-Female-Dupont-Jumper-Wire-Cable-2-54mm-pitch-Connector-/262234663119?hash=item3d0e6768cf:g:F00AAOSwDNdVkQLN</t>
  </si>
  <si>
    <t>IDC Cable</t>
  </si>
  <si>
    <t>8x2 Female-Female</t>
  </si>
  <si>
    <t>http://www.ebay.com.au/itm/2-Pcs-2-54mm-Pitch-2x8-Pin-16-Pin-16-Wire-IDC-Flat-Ribbon-Cable-Length-20CM-/170911043548?hash=item27cb178fdc</t>
  </si>
  <si>
    <t>http://www.ebay.com.au/itm/40Pcs-1P-1P-2Pin-Header-2-54mm-Female-to-Female-Dupont-Line-Connector-Wire-Cable-/120959757054?hash=item1c29c36afe:g:grMAAOxyoMxSJEDn</t>
  </si>
  <si>
    <t>Pack of 40</t>
  </si>
  <si>
    <t>Dupont Housing</t>
  </si>
  <si>
    <t>10 Pin</t>
  </si>
  <si>
    <t>http://www.ebay.com.au/itm/20PCS-10P-DUPONT-JUMPER-WIRE-CABLE-HOUSING-FEMALE-PIN-CONNECTOR-2-54MM-WOA2-/252201639453?hash=item3ab8639e1d:g:EyEAAOSwcBhWZGAk</t>
  </si>
  <si>
    <t>Pack of 20</t>
  </si>
  <si>
    <t>Bottom Plate</t>
  </si>
  <si>
    <t>Battery Connector</t>
  </si>
  <si>
    <t>XT-60</t>
  </si>
  <si>
    <t>Front Support</t>
  </si>
  <si>
    <t>Side Support</t>
  </si>
  <si>
    <t>DC12V 20A Indicator Panel Mounting ON-OFF Car Toggle Switch</t>
  </si>
  <si>
    <t>AliExpress</t>
  </si>
  <si>
    <t>XT60</t>
  </si>
  <si>
    <t>http://www.hobbyking.com/hobbyking/store/uh_viewitem.asp?idproduct=43416</t>
  </si>
  <si>
    <t>Pack of 5 pairs</t>
  </si>
  <si>
    <t>100uF Electrolytic</t>
  </si>
  <si>
    <t>10uF Elecrtolytic</t>
  </si>
  <si>
    <t>0.22uf Ceramic</t>
  </si>
  <si>
    <t>0.01uf Ceramic</t>
  </si>
  <si>
    <t>1uF Ceramic</t>
  </si>
  <si>
    <t>0.1uF Ceramic</t>
  </si>
  <si>
    <t>http://www.digikey.com.au/product-detail/en/kemet/ESW107M016AE3EA/399-6660-1-ND/3082792</t>
  </si>
  <si>
    <t>399-6660-1-ND</t>
  </si>
  <si>
    <t>http://www.digikey.com.au/product-detail/en/kemet/ESH106M100AE3AA/399-6094-ND/2712520</t>
  </si>
  <si>
    <t>399-6094-ND</t>
  </si>
  <si>
    <t>http://www.digikey.com.au/product-detail/en/stackpole-electronics-inc/CF14JT4K70/CF14JT4K70CT-ND/1830366</t>
  </si>
  <si>
    <t>CF14JT4K70CT-ND</t>
  </si>
  <si>
    <t>http://www.digikey.com.au/product-detail/en/kemet/C320C224M5U5TA/399-4289-ND/818065</t>
  </si>
  <si>
    <t>399-4289-ND</t>
  </si>
  <si>
    <t>http://www.digikey.com.au/product-detail/en/murata-electronics-north-america/RCE5C1H123J1DBH03A/490-7332-1-ND/4277249</t>
  </si>
  <si>
    <t>490-7332-1-ND</t>
  </si>
  <si>
    <t>http://www.digikey.com.au/product-detail/en/avx-corporation/SR205E105MAA/478-7666-ND/3661206</t>
  </si>
  <si>
    <t>478-7666-ND</t>
  </si>
  <si>
    <t>http://www.digikey.com.au/product-detail/en/avx-corporation/SR201C104KAR/478-4855-ND/1550773</t>
  </si>
  <si>
    <t>478-4855-ND</t>
  </si>
  <si>
    <t>Top Plate</t>
  </si>
  <si>
    <t>Light Sensor</t>
  </si>
  <si>
    <t>Tris10 SenseLight 5V</t>
  </si>
  <si>
    <t>https://tris10.com/product/senselight-5v</t>
  </si>
  <si>
    <t>https://www.sparkfun.com/products/11375</t>
  </si>
  <si>
    <t>Sparkfun</t>
  </si>
  <si>
    <t>Hook-Up Wire - Assortment (Stranded, 22 AWG)</t>
  </si>
  <si>
    <t>12V DC Gear Box Motor Electric 25MM 500RPM Powerful High Torque</t>
  </si>
  <si>
    <t>http://www.aliexpress.com/item/DC-12V-500RPM-25GA-40mA-High-Torque-Electric-Gear-Box-Motor-25MM/32270478250.html?ws_ab_test=searchweb201556_1,searchweb201644_2_505_506_503_504_502_10001_10002_10016_10017_10010_10005_10011_10006_10003_10004_10009_10008,sea</t>
  </si>
  <si>
    <t>http://www.aliexpress.com/item/DC12V-20A-Indicator-Panel-Mounting-ON-OFF-Car-Toggle-Switch-Red-green-yellow-blue/32397900424.html?spm=2114.01010208.3.137.IBV1vn&amp;ws_ab_test=searchweb201556_2,searchweb201644_3_505_506_503_504_10020_502_10001_10002_10017_100</t>
  </si>
  <si>
    <t>http://www.aliexpress.com/item/New-Arrvial-70-pcs-Flame-Retardant-Durable-7-Color-Assorted-Colors-Ratio-2-1-Polyolefin-Heat/32371460795.html?spm=2114.30010308.3.1.qYZ2bN&amp;ws_ab_test=searchweb201556_1,searchweb201644_3_505_506_503_504_10020_502_10001_10002_10017_10010_10005_10011_10006_10003_10021_10004_10022_10009_10008_10018_10019,searchweb201560_5,searchweb1451318400_-1,searchweb1451318411_6448&amp;btsid=fdc991ea-8240-4e22-a584-138d02337a8f</t>
  </si>
  <si>
    <t>New Arrvial!!! 70 pcs Flame Retardant Durable 7 Color Assorted Colors Ratio 2:1 Polyolefin Heat Shrink Tubing Tube Kits</t>
  </si>
  <si>
    <t>Sonar Mount</t>
  </si>
  <si>
    <t>Standoff 10</t>
  </si>
  <si>
    <t>Motor Bracket Standoff</t>
  </si>
  <si>
    <t>M3x10 Screw Nylon</t>
  </si>
  <si>
    <t>Fastener</t>
  </si>
  <si>
    <t>M3x20 Screw Nylon</t>
  </si>
  <si>
    <t>M3x6 Screw Nylon</t>
  </si>
  <si>
    <t>M3 Nut Steel</t>
  </si>
  <si>
    <t>M3x10 Screw Steel</t>
  </si>
  <si>
    <t>Standoff 40</t>
  </si>
  <si>
    <t>M3 Nut Nylon</t>
  </si>
  <si>
    <t>M2x10 Screw Steel</t>
  </si>
  <si>
    <t>Rod</t>
  </si>
  <si>
    <t>Rod Nut</t>
  </si>
  <si>
    <t>Delivery Status</t>
  </si>
  <si>
    <t>Waiting</t>
  </si>
  <si>
    <t>Obtained</t>
  </si>
  <si>
    <t>IDCSocket</t>
  </si>
  <si>
    <t>http://www.ebay.com.au/itm/24pcs-2x8-16-Pin-2-54mm-Pitch-Straight-Box-Header-Connector-IDC-Male-Sockets-/391276196862?hash=item5b19e0f3fe:g:dx4AAOSwKtlWsE7R</t>
  </si>
  <si>
    <t>Pack of 24</t>
  </si>
  <si>
    <t>http://www.aliexpress.com/item/Best-Price-High-Quality-20PCS-DG301-Blue-Safe-Screw-Terminal-Block-2-Way-Positions-5mm-Pitch/32595673278.html?spm=2114.01010208.3.1.AID6FM&amp;ws_ab_test=searchweb201556_7,searchweb201602_2_505_506_503_504_10034_10020_502_10001_10002_10017_10010_10005_10006_10011_10003_10021_10004_10022_10009_10008_10018_10019,searchweb201603_9&amp;btsid=86bb2a3f-d82d-4e9e-9e4e-ea8e38d4eea9</t>
  </si>
  <si>
    <t>40Pcs FR-4 Double Side Prototype PCB Printed Circuit Board</t>
  </si>
  <si>
    <t>Banggood</t>
  </si>
  <si>
    <t>http://www.banggood.com/40Pcs-FR-4-Double-Side-Prototype-PCB-Printed-Circuit-Board-p-995732.html</t>
  </si>
  <si>
    <t>Pack of 40, 4 sizes</t>
  </si>
  <si>
    <t>Fasteners &amp; Structural Parts</t>
  </si>
  <si>
    <t>1 USD = 1.33 AUD</t>
  </si>
  <si>
    <t>Pixy</t>
  </si>
  <si>
    <t>Cmucam5 Pixy</t>
  </si>
  <si>
    <t>http://www.cmucam.org/projects/cmucam5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</si>
</sst>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* #,##0.00\ ;\$* \(#,##0.00\);\$* \-#\ ;@\ "/>
    <numFmt numFmtId="165" formatCode="[$$-C09]#,##0.00;[Red]\-[$$-C09]#,##0.00"/>
  </numFmts>
  <fonts count="11" x14ac:knownFonts="1"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2"/>
      <color indexed="9"/>
      <name val="Calibri"/>
      <family val="2"/>
    </font>
    <font>
      <b/>
      <sz val="12"/>
      <name val="Arial"/>
      <family val="2"/>
    </font>
    <font>
      <sz val="11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0"/>
      <color theme="4" tint="-0.249977111117893"/>
      <name val="Arial"/>
      <family val="2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2"/>
        <bgColor indexed="4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164" fontId="6" fillId="0" borderId="0" applyBorder="0" applyProtection="0"/>
    <xf numFmtId="0" fontId="5" fillId="0" borderId="0" applyNumberFormat="0" applyFill="0" applyBorder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/>
    <xf numFmtId="164" fontId="6" fillId="0" borderId="0" xfId="1"/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0" xfId="1" applyFont="1" applyFill="1" applyBorder="1" applyAlignment="1" applyProtection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165" fontId="0" fillId="0" borderId="0" xfId="0" applyNumberFormat="1"/>
    <xf numFmtId="0" fontId="2" fillId="2" borderId="0" xfId="0" applyFont="1" applyFill="1" applyAlignment="1"/>
    <xf numFmtId="0" fontId="2" fillId="2" borderId="0" xfId="0" applyFont="1" applyFill="1"/>
    <xf numFmtId="164" fontId="2" fillId="2" borderId="0" xfId="0" applyNumberFormat="1" applyFont="1" applyFill="1"/>
    <xf numFmtId="164" fontId="2" fillId="2" borderId="0" xfId="1" applyFont="1" applyFill="1" applyBorder="1" applyAlignment="1" applyProtection="1"/>
    <xf numFmtId="0" fontId="4" fillId="3" borderId="0" xfId="0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0" fontId="5" fillId="0" borderId="0" xfId="2" applyNumberFormat="1" applyFont="1" applyFill="1" applyBorder="1" applyAlignment="1" applyProtection="1"/>
    <xf numFmtId="49" fontId="5" fillId="0" borderId="0" xfId="2" applyNumberFormat="1" applyFont="1" applyFill="1" applyBorder="1" applyAlignment="1" applyProtection="1"/>
    <xf numFmtId="0" fontId="7" fillId="0" borderId="0" xfId="3"/>
    <xf numFmtId="0" fontId="8" fillId="0" borderId="0" xfId="0" applyFont="1"/>
    <xf numFmtId="0" fontId="9" fillId="0" borderId="0" xfId="3" applyFont="1"/>
    <xf numFmtId="0" fontId="9" fillId="0" borderId="0" xfId="0" applyFont="1"/>
    <xf numFmtId="0" fontId="0" fillId="5" borderId="1" xfId="0" applyFill="1" applyBorder="1"/>
    <xf numFmtId="0" fontId="0" fillId="4" borderId="1" xfId="0" applyFill="1" applyBorder="1"/>
    <xf numFmtId="0" fontId="1" fillId="0" borderId="0" xfId="0" applyFont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" xfId="0" applyFont="1" applyFill="1" applyBorder="1" applyAlignment="1">
      <alignment horizontal="center"/>
    </xf>
  </cellXfs>
  <cellStyles count="4">
    <cellStyle name="Currency" xfId="1" builtinId="4"/>
    <cellStyle name="Excel Built-in Explanatory Text" xfId="2"/>
    <cellStyle name="Hyperlink" xfId="3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D69B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store.kornylak.com/ProductDetails.asp?ProductCode=FXA108B" TargetMode="External"/><Relationship Id="rId20" Type="http://schemas.openxmlformats.org/officeDocument/2006/relationships/hyperlink" Target="http://www.digikey.com.au/product-detail/en/murata-electronics-north-america/RCE5C1H123J1DBH03A/490-7332-1-ND/4277249" TargetMode="External"/><Relationship Id="rId21" Type="http://schemas.openxmlformats.org/officeDocument/2006/relationships/hyperlink" Target="http://www.digikey.com.au/product-detail/en/avx-corporation/SR205E105MAA/478-7666-ND/3661206" TargetMode="External"/><Relationship Id="rId22" Type="http://schemas.openxmlformats.org/officeDocument/2006/relationships/hyperlink" Target="http://www.digikey.com.au/product-detail/en/avx-corporation/SR201C104KAR/478-4855-ND/1550773" TargetMode="External"/><Relationship Id="rId23" Type="http://schemas.openxmlformats.org/officeDocument/2006/relationships/hyperlink" Target="https://www.sparkfun.com/products/11375" TargetMode="External"/><Relationship Id="rId24" Type="http://schemas.openxmlformats.org/officeDocument/2006/relationships/hyperlink" Target="http://www.ebay.com.au/itm/40pcs-20cm-1p-1p-Male-to-Female-Dupont-Jumper-Wire-Cable-2-54mm-pitch-Connector-/262234663119?hash=item3d0e6768cf:g:F00AAOSwDNdVkQLN" TargetMode="External"/><Relationship Id="rId25" Type="http://schemas.openxmlformats.org/officeDocument/2006/relationships/hyperlink" Target="http://www.ebay.com.au/itm/40Pcs-1P-1P-2Pin-Header-2-54mm-Female-to-Female-Dupont-Line-Connector-Wire-Cable-/120959757054?hash=item1c29c36afe:g:grMAAOxyoMxSJEDn" TargetMode="External"/><Relationship Id="rId26" Type="http://schemas.openxmlformats.org/officeDocument/2006/relationships/hyperlink" Target="http://www.hobbyking.com/hobbyking/store/uh_viewitem.asp?idproduct=43416" TargetMode="External"/><Relationship Id="rId27" Type="http://schemas.openxmlformats.org/officeDocument/2006/relationships/hyperlink" Target="https://tris10.com/product/senselight-5v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ww.hobbyking.com/hobbyking/store/__9493__Turnigy_1300mAh_3S_30C_Lipo_Pack.html" TargetMode="External"/><Relationship Id="rId11" Type="http://schemas.openxmlformats.org/officeDocument/2006/relationships/hyperlink" Target="http://www.ebay.com.au/itm/20PCS-10P-DUPONT-JUMPER-WIRE-CABLE-HOUSING-FEMALE-PIN-CONNECTOR-2-54MM-WOA2-/252201639453?hash=item3ab8639e1d:g:EyEAAOSwcBhWZGAk" TargetMode="External"/><Relationship Id="rId12" Type="http://schemas.openxmlformats.org/officeDocument/2006/relationships/hyperlink" Target="http://www.aliexpress.com/item/DC-12V-500RPM-25GA-40mA-High-Torque-Electric-Gear-Box-Motor-25MM/32270478250.html?ws_ab_test=searchweb201556_1,searchweb201644_2_505_506_503_504_502_10001_10002_10016_10017_10010_10005_10011_10006_10003_10004_10009_10008,sea" TargetMode="External"/><Relationship Id="rId13" Type="http://schemas.openxmlformats.org/officeDocument/2006/relationships/hyperlink" Target="http://www.ebay.com.au/itm/2-Pcs-2-54mm-Pitch-2x8-Pin-16-Pin-16-Wire-IDC-Flat-Ribbon-Cable-Length-20CM-/170911043548?hash=item27cb178fdc" TargetMode="External"/><Relationship Id="rId14" Type="http://schemas.openxmlformats.org/officeDocument/2006/relationships/hyperlink" Target="http://www.aliexpress.com/item/DC12V-20A-Indicator-Panel-Mounting-ON-OFF-Car-Toggle-Switch-Red-green-yellow-blue/32397900424.html?spm=2114.01010208.3.137.IBV1vn&amp;ws_ab_test=searchweb201556_2,searchweb201644_3_505_506_503_504_10020_502_10001_10002_10017_100" TargetMode="External"/><Relationship Id="rId15" Type="http://schemas.openxmlformats.org/officeDocument/2006/relationships/hyperlink" Target="http://www.ebay.com.au/itm/New-Arduino-Ultrasonic-Module-HC-SR04-Distance-Sensor-Measuring-Transducer-IG-/262251917041?hash=item3d0f6eaef1:g:1nwAAOSw-zxWoLDj" TargetMode="External"/><Relationship Id="rId16" Type="http://schemas.openxmlformats.org/officeDocument/2006/relationships/hyperlink" Target="http://www.digikey.com.au/product-detail/en/stackpole-electronics-inc/CF14JT4K70/CF14JT4K70CT-ND/1830366" TargetMode="External"/><Relationship Id="rId17" Type="http://schemas.openxmlformats.org/officeDocument/2006/relationships/hyperlink" Target="http://www.digikey.com.au/product-detail/en/kemet/ESW107M016AE3EA/399-6660-1-ND/3082792" TargetMode="External"/><Relationship Id="rId18" Type="http://schemas.openxmlformats.org/officeDocument/2006/relationships/hyperlink" Target="http://www.digikey.com.au/product-detail/en/kemet/ESH106M100AE3AA/399-6094-ND/2712520" TargetMode="External"/><Relationship Id="rId19" Type="http://schemas.openxmlformats.org/officeDocument/2006/relationships/hyperlink" Target="http://www.digikey.com.au/product-detail/en/kemet/C320C224M5U5TA/399-4289-ND/818065" TargetMode="External"/><Relationship Id="rId1" Type="http://schemas.openxmlformats.org/officeDocument/2006/relationships/hyperlink" Target="https://www.pololu.com/product/2676" TargetMode="External"/><Relationship Id="rId2" Type="http://schemas.openxmlformats.org/officeDocument/2006/relationships/hyperlink" Target="https://tris10.com/product/ir-sensor-50" TargetMode="External"/><Relationship Id="rId3" Type="http://schemas.openxmlformats.org/officeDocument/2006/relationships/hyperlink" Target="http://www.ebay.com.au/itm/LATEST-Arduino-Mega-2560-R3-ATmega2560-ATmega16U2-USB-Cable-AU-Stock-/331341857253?hash=item4d258381e5:g:1sIAAOSwR0JUNhQm" TargetMode="External"/><Relationship Id="rId4" Type="http://schemas.openxmlformats.org/officeDocument/2006/relationships/hyperlink" Target="http://www.ebay.com.au/itm/New-SPI-IIC-MPU-9250-9-Axis-Attitude-Sensor-Module-Gyro-Accelerator-Magnetometer-/191152604672" TargetMode="External"/><Relationship Id="rId5" Type="http://schemas.openxmlformats.org/officeDocument/2006/relationships/hyperlink" Target="http://www.digikey.com/product-detail/en/TB6549PG(O)/TB6549PGO-ND/1730048" TargetMode="External"/><Relationship Id="rId6" Type="http://schemas.openxmlformats.org/officeDocument/2006/relationships/hyperlink" Target="http://www.digikey.com.au/product-detail/en/LM1084IT-5.0%2FNOPB/LM1084IT-5.0%2FNOPB-ND/363556" TargetMode="External"/><Relationship Id="rId7" Type="http://schemas.openxmlformats.org/officeDocument/2006/relationships/hyperlink" Target="https://www.pololu.com/product/1081" TargetMode="External"/><Relationship Id="rId8" Type="http://schemas.openxmlformats.org/officeDocument/2006/relationships/hyperlink" Target="http://littlebirdelectronics.com.au/products/ic-socket-for-16-pin-0-3-chips-pack-of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abSelected="1" topLeftCell="A2" zoomScale="90" zoomScaleNormal="90" zoomScalePageLayoutView="90" workbookViewId="0">
      <selection activeCell="I38" sqref="I38"/>
    </sheetView>
  </sheetViews>
  <sheetFormatPr baseColWidth="10" defaultColWidth="8.6640625" defaultRowHeight="16" x14ac:dyDescent="0.2"/>
  <cols>
    <col min="1" max="1" width="21.33203125" style="1" customWidth="1"/>
    <col min="2" max="2" width="44.1640625" style="1" customWidth="1"/>
    <col min="3" max="3" width="11.83203125" style="1" customWidth="1"/>
    <col min="4" max="4" width="22.1640625" style="1" customWidth="1"/>
    <col min="5" max="5" width="7.6640625" style="1" customWidth="1"/>
    <col min="6" max="6" width="6" style="1" customWidth="1"/>
    <col min="7" max="7" width="9.83203125" style="1" customWidth="1"/>
    <col min="8" max="8" width="8.33203125" style="1" customWidth="1"/>
    <col min="9" max="9" width="10" style="1" customWidth="1"/>
    <col min="10" max="10" width="9.6640625" style="2" customWidth="1"/>
    <col min="11" max="11" width="28.33203125" style="1" customWidth="1"/>
    <col min="12" max="12" width="7" style="1" customWidth="1"/>
    <col min="13" max="13" width="9.83203125" style="1" customWidth="1"/>
    <col min="14" max="14" width="11" style="1" customWidth="1"/>
    <col min="15" max="16" width="22.33203125" style="1" customWidth="1"/>
    <col min="17" max="16384" width="8.6640625" style="1"/>
  </cols>
  <sheetData>
    <row r="1" spans="1:29" ht="47.2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171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6" customHeight="1" x14ac:dyDescent="0.2">
      <c r="A2" t="s">
        <v>15</v>
      </c>
      <c r="B2" t="s">
        <v>152</v>
      </c>
      <c r="C2" t="s">
        <v>121</v>
      </c>
      <c r="D2" s="7" t="s">
        <v>25</v>
      </c>
      <c r="E2">
        <v>4</v>
      </c>
      <c r="F2">
        <v>1</v>
      </c>
      <c r="G2" s="8">
        <v>11.95</v>
      </c>
      <c r="H2" t="s">
        <v>26</v>
      </c>
      <c r="I2" s="8">
        <v>11.95</v>
      </c>
      <c r="J2" s="8">
        <f t="shared" ref="J2:J52" si="0">PRODUCT(E2, I2)</f>
        <v>47.8</v>
      </c>
      <c r="K2" s="19" t="s">
        <v>153</v>
      </c>
      <c r="L2">
        <v>85</v>
      </c>
      <c r="M2">
        <v>3</v>
      </c>
      <c r="N2">
        <f t="shared" ref="N2:N52" si="1">PRODUCT(L2,M2)</f>
        <v>255</v>
      </c>
      <c r="O2"/>
      <c r="P2" s="22" t="s">
        <v>173</v>
      </c>
    </row>
    <row r="3" spans="1:29" x14ac:dyDescent="0.2">
      <c r="A3" t="s">
        <v>18</v>
      </c>
      <c r="B3" t="s">
        <v>19</v>
      </c>
      <c r="C3" t="s">
        <v>16</v>
      </c>
      <c r="D3" s="7">
        <v>2676</v>
      </c>
      <c r="E3">
        <v>2</v>
      </c>
      <c r="F3">
        <v>0</v>
      </c>
      <c r="G3" s="8">
        <v>7.45</v>
      </c>
      <c r="H3" t="s">
        <v>17</v>
      </c>
      <c r="I3" s="8">
        <v>10.45</v>
      </c>
      <c r="J3" s="8">
        <f t="shared" si="0"/>
        <v>20.9</v>
      </c>
      <c r="K3" s="20" t="s">
        <v>20</v>
      </c>
      <c r="L3">
        <v>8.5</v>
      </c>
      <c r="M3">
        <v>3</v>
      </c>
      <c r="N3">
        <f t="shared" si="1"/>
        <v>25.5</v>
      </c>
      <c r="O3" t="s">
        <v>21</v>
      </c>
      <c r="P3" s="22" t="s">
        <v>173</v>
      </c>
    </row>
    <row r="4" spans="1:29" x14ac:dyDescent="0.2">
      <c r="A4" t="s">
        <v>22</v>
      </c>
      <c r="B4" t="s">
        <v>23</v>
      </c>
      <c r="C4" t="s">
        <v>24</v>
      </c>
      <c r="D4" t="s">
        <v>25</v>
      </c>
      <c r="E4">
        <v>1</v>
      </c>
      <c r="F4">
        <v>0</v>
      </c>
      <c r="G4" s="8">
        <v>60</v>
      </c>
      <c r="H4" t="s">
        <v>26</v>
      </c>
      <c r="I4" s="8">
        <v>60</v>
      </c>
      <c r="J4" s="8">
        <f t="shared" si="0"/>
        <v>60</v>
      </c>
      <c r="K4" s="20" t="s">
        <v>27</v>
      </c>
      <c r="L4">
        <v>2</v>
      </c>
      <c r="M4">
        <v>12</v>
      </c>
      <c r="N4">
        <f t="shared" si="1"/>
        <v>24</v>
      </c>
      <c r="O4" t="s">
        <v>28</v>
      </c>
      <c r="P4" s="22" t="s">
        <v>173</v>
      </c>
    </row>
    <row r="5" spans="1:29" x14ac:dyDescent="0.2">
      <c r="A5" t="s">
        <v>29</v>
      </c>
      <c r="B5" t="s">
        <v>30</v>
      </c>
      <c r="C5" t="s">
        <v>31</v>
      </c>
      <c r="D5" t="s">
        <v>25</v>
      </c>
      <c r="E5">
        <v>1</v>
      </c>
      <c r="F5">
        <v>0</v>
      </c>
      <c r="G5" s="8">
        <v>19.95</v>
      </c>
      <c r="H5" t="s">
        <v>26</v>
      </c>
      <c r="I5" s="8">
        <v>19.95</v>
      </c>
      <c r="J5" s="8">
        <f t="shared" si="0"/>
        <v>19.95</v>
      </c>
      <c r="K5" s="20" t="s">
        <v>32</v>
      </c>
      <c r="L5">
        <v>37</v>
      </c>
      <c r="M5">
        <v>1</v>
      </c>
      <c r="N5">
        <f t="shared" si="1"/>
        <v>37</v>
      </c>
      <c r="O5"/>
      <c r="P5" s="22" t="s">
        <v>173</v>
      </c>
    </row>
    <row r="6" spans="1:29" x14ac:dyDescent="0.2">
      <c r="A6" t="s">
        <v>33</v>
      </c>
      <c r="B6" t="s">
        <v>85</v>
      </c>
      <c r="C6" t="s">
        <v>34</v>
      </c>
      <c r="D6" t="s">
        <v>86</v>
      </c>
      <c r="E6">
        <v>2</v>
      </c>
      <c r="F6">
        <v>1</v>
      </c>
      <c r="G6" s="8">
        <v>14.19</v>
      </c>
      <c r="H6" t="s">
        <v>26</v>
      </c>
      <c r="I6" s="8">
        <v>14.19</v>
      </c>
      <c r="J6" s="8">
        <f t="shared" si="0"/>
        <v>28.38</v>
      </c>
      <c r="K6" s="19" t="s">
        <v>87</v>
      </c>
      <c r="L6">
        <v>107</v>
      </c>
      <c r="M6">
        <v>1</v>
      </c>
      <c r="N6">
        <f t="shared" si="1"/>
        <v>107</v>
      </c>
      <c r="O6"/>
      <c r="P6" s="22" t="s">
        <v>173</v>
      </c>
    </row>
    <row r="7" spans="1:29" x14ac:dyDescent="0.2">
      <c r="A7" t="s">
        <v>35</v>
      </c>
      <c r="B7" t="s">
        <v>36</v>
      </c>
      <c r="C7" t="s">
        <v>31</v>
      </c>
      <c r="D7" t="s">
        <v>25</v>
      </c>
      <c r="E7">
        <v>2</v>
      </c>
      <c r="F7">
        <v>1</v>
      </c>
      <c r="G7" s="8">
        <v>2.92</v>
      </c>
      <c r="H7" t="s">
        <v>26</v>
      </c>
      <c r="I7" s="8">
        <v>2.92</v>
      </c>
      <c r="J7" s="8">
        <f t="shared" si="0"/>
        <v>5.84</v>
      </c>
      <c r="K7" s="20" t="s">
        <v>37</v>
      </c>
      <c r="L7">
        <v>4</v>
      </c>
      <c r="M7">
        <v>1</v>
      </c>
      <c r="N7">
        <f t="shared" si="1"/>
        <v>4</v>
      </c>
      <c r="O7"/>
      <c r="P7" s="22" t="s">
        <v>173</v>
      </c>
    </row>
    <row r="8" spans="1:29" x14ac:dyDescent="0.2">
      <c r="A8" t="s">
        <v>38</v>
      </c>
      <c r="B8" t="s">
        <v>39</v>
      </c>
      <c r="C8" t="s">
        <v>40</v>
      </c>
      <c r="D8" t="s">
        <v>41</v>
      </c>
      <c r="E8">
        <v>5</v>
      </c>
      <c r="F8">
        <v>2</v>
      </c>
      <c r="G8" s="8">
        <v>5.53</v>
      </c>
      <c r="H8" t="s">
        <v>26</v>
      </c>
      <c r="I8" s="8">
        <v>5.53</v>
      </c>
      <c r="J8" s="8">
        <f t="shared" si="0"/>
        <v>27.650000000000002</v>
      </c>
      <c r="K8" s="20" t="s">
        <v>42</v>
      </c>
      <c r="L8">
        <v>1.1000000000000001</v>
      </c>
      <c r="M8">
        <v>3</v>
      </c>
      <c r="N8">
        <f t="shared" si="1"/>
        <v>3.3000000000000003</v>
      </c>
      <c r="O8"/>
      <c r="P8" s="22" t="s">
        <v>173</v>
      </c>
    </row>
    <row r="9" spans="1:29" x14ac:dyDescent="0.2">
      <c r="A9" t="s">
        <v>43</v>
      </c>
      <c r="B9" t="s">
        <v>44</v>
      </c>
      <c r="C9" t="s">
        <v>40</v>
      </c>
      <c r="D9" t="s">
        <v>44</v>
      </c>
      <c r="E9">
        <v>3</v>
      </c>
      <c r="F9">
        <v>2</v>
      </c>
      <c r="G9" s="8">
        <v>3.96</v>
      </c>
      <c r="H9" t="s">
        <v>26</v>
      </c>
      <c r="I9" s="8">
        <v>3.96</v>
      </c>
      <c r="J9" s="8">
        <f t="shared" si="0"/>
        <v>11.879999999999999</v>
      </c>
      <c r="K9" s="20" t="s">
        <v>45</v>
      </c>
      <c r="L9">
        <v>1</v>
      </c>
      <c r="M9">
        <v>1</v>
      </c>
      <c r="N9">
        <f t="shared" si="1"/>
        <v>1</v>
      </c>
      <c r="O9"/>
      <c r="P9" s="22" t="s">
        <v>173</v>
      </c>
    </row>
    <row r="10" spans="1:29" x14ac:dyDescent="0.2">
      <c r="A10" t="s">
        <v>47</v>
      </c>
      <c r="B10" t="s">
        <v>48</v>
      </c>
      <c r="C10" t="s">
        <v>16</v>
      </c>
      <c r="D10" s="7">
        <v>1081</v>
      </c>
      <c r="E10">
        <v>3</v>
      </c>
      <c r="F10">
        <v>1</v>
      </c>
      <c r="G10" s="8">
        <v>6.95</v>
      </c>
      <c r="H10" t="s">
        <v>17</v>
      </c>
      <c r="I10" s="8">
        <v>9.75</v>
      </c>
      <c r="J10" s="8">
        <f t="shared" si="0"/>
        <v>29.25</v>
      </c>
      <c r="K10" s="20" t="s">
        <v>49</v>
      </c>
      <c r="L10">
        <v>2</v>
      </c>
      <c r="M10">
        <v>3</v>
      </c>
      <c r="N10">
        <f t="shared" si="1"/>
        <v>6</v>
      </c>
      <c r="O10" t="s">
        <v>21</v>
      </c>
      <c r="P10" s="22" t="s">
        <v>173</v>
      </c>
    </row>
    <row r="11" spans="1:29" x14ac:dyDescent="0.2">
      <c r="A11" t="s">
        <v>50</v>
      </c>
      <c r="B11" t="s">
        <v>51</v>
      </c>
      <c r="C11" t="s">
        <v>46</v>
      </c>
      <c r="D11" t="s">
        <v>52</v>
      </c>
      <c r="E11">
        <v>2</v>
      </c>
      <c r="F11">
        <v>1</v>
      </c>
      <c r="G11" s="8">
        <v>1.44</v>
      </c>
      <c r="H11" t="s">
        <v>26</v>
      </c>
      <c r="I11" s="8">
        <v>1.44</v>
      </c>
      <c r="J11" s="8">
        <f t="shared" si="0"/>
        <v>2.88</v>
      </c>
      <c r="K11" s="20" t="s">
        <v>53</v>
      </c>
      <c r="L11">
        <v>1</v>
      </c>
      <c r="M11">
        <v>3</v>
      </c>
      <c r="N11">
        <f t="shared" si="1"/>
        <v>3</v>
      </c>
      <c r="O11" t="s">
        <v>54</v>
      </c>
      <c r="P11" s="22" t="s">
        <v>173</v>
      </c>
    </row>
    <row r="12" spans="1:29" x14ac:dyDescent="0.2">
      <c r="A12" t="s">
        <v>55</v>
      </c>
      <c r="B12" s="18" t="s">
        <v>120</v>
      </c>
      <c r="C12" t="s">
        <v>121</v>
      </c>
      <c r="D12" s="7">
        <v>41375066</v>
      </c>
      <c r="E12">
        <v>2</v>
      </c>
      <c r="F12">
        <v>1</v>
      </c>
      <c r="G12" s="8">
        <v>4.53</v>
      </c>
      <c r="H12" t="s">
        <v>26</v>
      </c>
      <c r="I12" s="8">
        <v>4.53</v>
      </c>
      <c r="J12" s="8">
        <f t="shared" si="0"/>
        <v>9.06</v>
      </c>
      <c r="K12" s="17" t="s">
        <v>154</v>
      </c>
      <c r="L12">
        <v>6</v>
      </c>
      <c r="M12">
        <v>2</v>
      </c>
      <c r="N12">
        <v>2</v>
      </c>
      <c r="O12" t="s">
        <v>110</v>
      </c>
      <c r="P12" s="22" t="s">
        <v>173</v>
      </c>
    </row>
    <row r="13" spans="1:29" x14ac:dyDescent="0.2">
      <c r="A13" t="s">
        <v>56</v>
      </c>
      <c r="B13" t="s">
        <v>57</v>
      </c>
      <c r="C13" t="s">
        <v>121</v>
      </c>
      <c r="D13" t="s">
        <v>25</v>
      </c>
      <c r="E13">
        <v>1</v>
      </c>
      <c r="F13">
        <v>0</v>
      </c>
      <c r="G13" s="8">
        <v>2.82</v>
      </c>
      <c r="H13" t="s">
        <v>26</v>
      </c>
      <c r="I13" s="8">
        <f>G13</f>
        <v>2.82</v>
      </c>
      <c r="J13" s="8">
        <f t="shared" si="0"/>
        <v>2.82</v>
      </c>
      <c r="K13" s="17" t="s">
        <v>177</v>
      </c>
      <c r="L13">
        <v>1.6</v>
      </c>
      <c r="M13">
        <v>6</v>
      </c>
      <c r="N13">
        <f t="shared" si="1"/>
        <v>9.6000000000000014</v>
      </c>
      <c r="O13" t="s">
        <v>114</v>
      </c>
      <c r="P13" s="22" t="s">
        <v>173</v>
      </c>
    </row>
    <row r="14" spans="1:29" x14ac:dyDescent="0.2">
      <c r="A14" t="s">
        <v>58</v>
      </c>
      <c r="B14" t="s">
        <v>178</v>
      </c>
      <c r="C14" t="s">
        <v>179</v>
      </c>
      <c r="D14" t="s">
        <v>25</v>
      </c>
      <c r="E14">
        <v>1</v>
      </c>
      <c r="F14">
        <v>0</v>
      </c>
      <c r="G14" s="8">
        <v>14.42</v>
      </c>
      <c r="H14" t="s">
        <v>26</v>
      </c>
      <c r="I14" s="8">
        <f>G14</f>
        <v>14.42</v>
      </c>
      <c r="J14" s="8">
        <f t="shared" si="0"/>
        <v>14.42</v>
      </c>
      <c r="K14" s="17" t="s">
        <v>180</v>
      </c>
      <c r="L14">
        <v>0</v>
      </c>
      <c r="M14">
        <v>1</v>
      </c>
      <c r="N14">
        <f t="shared" si="1"/>
        <v>0</v>
      </c>
      <c r="O14" t="s">
        <v>181</v>
      </c>
      <c r="P14" s="22" t="s">
        <v>173</v>
      </c>
    </row>
    <row r="15" spans="1:29" x14ac:dyDescent="0.2">
      <c r="A15" t="s">
        <v>59</v>
      </c>
      <c r="B15" t="s">
        <v>60</v>
      </c>
      <c r="C15" t="s">
        <v>61</v>
      </c>
      <c r="D15" t="s">
        <v>62</v>
      </c>
      <c r="E15">
        <v>6</v>
      </c>
      <c r="F15">
        <v>3</v>
      </c>
      <c r="G15" s="8">
        <v>3.16</v>
      </c>
      <c r="H15" t="s">
        <v>17</v>
      </c>
      <c r="I15" s="8">
        <v>4.43</v>
      </c>
      <c r="J15" s="8">
        <f t="shared" si="0"/>
        <v>26.58</v>
      </c>
      <c r="K15" s="20" t="s">
        <v>63</v>
      </c>
      <c r="L15">
        <v>28</v>
      </c>
      <c r="M15">
        <v>3</v>
      </c>
      <c r="N15">
        <f t="shared" si="1"/>
        <v>84</v>
      </c>
      <c r="O15" t="s">
        <v>64</v>
      </c>
      <c r="P15" s="21" t="s">
        <v>172</v>
      </c>
    </row>
    <row r="16" spans="1:29" x14ac:dyDescent="0.2">
      <c r="A16" t="s">
        <v>174</v>
      </c>
      <c r="B16" t="s">
        <v>66</v>
      </c>
      <c r="C16" t="s">
        <v>31</v>
      </c>
      <c r="D16" t="s">
        <v>25</v>
      </c>
      <c r="E16">
        <v>1</v>
      </c>
      <c r="F16">
        <v>0</v>
      </c>
      <c r="G16" s="8">
        <v>5.93</v>
      </c>
      <c r="H16" t="s">
        <v>26</v>
      </c>
      <c r="I16" s="8">
        <f>G16</f>
        <v>5.93</v>
      </c>
      <c r="J16" s="8">
        <f t="shared" si="0"/>
        <v>5.93</v>
      </c>
      <c r="K16" s="17" t="s">
        <v>175</v>
      </c>
      <c r="L16">
        <v>1</v>
      </c>
      <c r="M16">
        <v>2</v>
      </c>
      <c r="N16">
        <f t="shared" si="1"/>
        <v>2</v>
      </c>
      <c r="O16" t="s">
        <v>176</v>
      </c>
      <c r="P16" s="22" t="s">
        <v>173</v>
      </c>
    </row>
    <row r="17" spans="1:16" x14ac:dyDescent="0.2">
      <c r="A17" t="s">
        <v>106</v>
      </c>
      <c r="B17" t="s">
        <v>107</v>
      </c>
      <c r="C17" t="s">
        <v>31</v>
      </c>
      <c r="D17" t="s">
        <v>25</v>
      </c>
      <c r="E17">
        <v>1</v>
      </c>
      <c r="F17">
        <v>0</v>
      </c>
      <c r="G17" s="8">
        <v>7.04</v>
      </c>
      <c r="H17" t="s">
        <v>26</v>
      </c>
      <c r="I17" s="8">
        <f>G17</f>
        <v>7.04</v>
      </c>
      <c r="J17" s="8">
        <f>PRODUCT(E17, I17)</f>
        <v>7.04</v>
      </c>
      <c r="K17" s="17" t="s">
        <v>108</v>
      </c>
      <c r="L17">
        <v>2</v>
      </c>
      <c r="M17">
        <v>1</v>
      </c>
      <c r="N17">
        <f>PRODUCT(L17,M17)</f>
        <v>2</v>
      </c>
      <c r="O17" t="s">
        <v>21</v>
      </c>
      <c r="P17" s="22" t="s">
        <v>173</v>
      </c>
    </row>
    <row r="18" spans="1:16" x14ac:dyDescent="0.2">
      <c r="A18" t="s">
        <v>95</v>
      </c>
      <c r="B18" t="s">
        <v>96</v>
      </c>
      <c r="C18" t="s">
        <v>31</v>
      </c>
      <c r="D18" s="7" t="s">
        <v>25</v>
      </c>
      <c r="E18">
        <v>6</v>
      </c>
      <c r="F18">
        <v>2</v>
      </c>
      <c r="G18" s="8">
        <v>1.2</v>
      </c>
      <c r="H18" t="s">
        <v>26</v>
      </c>
      <c r="I18" s="8">
        <v>1.2</v>
      </c>
      <c r="J18" s="8">
        <f>PRODUCT(E18, I18)</f>
        <v>7.1999999999999993</v>
      </c>
      <c r="K18" s="17" t="s">
        <v>99</v>
      </c>
      <c r="L18">
        <v>15</v>
      </c>
      <c r="M18">
        <v>2</v>
      </c>
      <c r="N18">
        <f>PRODUCT(L18,M18)</f>
        <v>30</v>
      </c>
      <c r="O18"/>
      <c r="P18" s="21" t="s">
        <v>172</v>
      </c>
    </row>
    <row r="19" spans="1:16" x14ac:dyDescent="0.2">
      <c r="A19" t="s">
        <v>65</v>
      </c>
      <c r="B19" t="s">
        <v>100</v>
      </c>
      <c r="C19" t="s">
        <v>40</v>
      </c>
      <c r="D19" s="18" t="s">
        <v>136</v>
      </c>
      <c r="E19">
        <v>10</v>
      </c>
      <c r="F19">
        <v>8</v>
      </c>
      <c r="G19" s="8">
        <v>0.1</v>
      </c>
      <c r="H19" t="s">
        <v>17</v>
      </c>
      <c r="I19" s="8">
        <v>0.14000000000000001</v>
      </c>
      <c r="J19" s="8">
        <f t="shared" si="0"/>
        <v>1.4000000000000001</v>
      </c>
      <c r="K19" s="17" t="s">
        <v>135</v>
      </c>
      <c r="L19">
        <v>0</v>
      </c>
      <c r="M19">
        <v>2</v>
      </c>
      <c r="N19">
        <f t="shared" si="1"/>
        <v>0</v>
      </c>
      <c r="O19"/>
      <c r="P19" s="22" t="s">
        <v>173</v>
      </c>
    </row>
    <row r="20" spans="1:16" x14ac:dyDescent="0.2">
      <c r="A20" t="s">
        <v>101</v>
      </c>
      <c r="B20" t="s">
        <v>125</v>
      </c>
      <c r="C20" t="s">
        <v>40</v>
      </c>
      <c r="D20" s="18" t="s">
        <v>132</v>
      </c>
      <c r="E20">
        <v>10</v>
      </c>
      <c r="F20">
        <v>9</v>
      </c>
      <c r="G20" s="8">
        <v>0.37</v>
      </c>
      <c r="H20" t="s">
        <v>26</v>
      </c>
      <c r="I20" s="8">
        <v>0.37</v>
      </c>
      <c r="J20" s="8">
        <f t="shared" si="0"/>
        <v>3.7</v>
      </c>
      <c r="K20" s="17" t="s">
        <v>131</v>
      </c>
      <c r="L20">
        <v>0</v>
      </c>
      <c r="M20">
        <v>1</v>
      </c>
      <c r="N20">
        <f t="shared" si="1"/>
        <v>0</v>
      </c>
      <c r="O20"/>
      <c r="P20" s="22" t="s">
        <v>173</v>
      </c>
    </row>
    <row r="21" spans="1:16" x14ac:dyDescent="0.2">
      <c r="A21" t="s">
        <v>101</v>
      </c>
      <c r="B21" t="s">
        <v>126</v>
      </c>
      <c r="C21" t="s">
        <v>40</v>
      </c>
      <c r="D21" s="18" t="s">
        <v>134</v>
      </c>
      <c r="E21">
        <v>10</v>
      </c>
      <c r="F21">
        <v>9</v>
      </c>
      <c r="G21" s="8">
        <v>0.33</v>
      </c>
      <c r="H21" t="s">
        <v>26</v>
      </c>
      <c r="I21" s="8">
        <v>0.33</v>
      </c>
      <c r="J21" s="8">
        <f t="shared" si="0"/>
        <v>3.3000000000000003</v>
      </c>
      <c r="K21" s="17" t="s">
        <v>133</v>
      </c>
      <c r="L21">
        <v>0</v>
      </c>
      <c r="M21">
        <v>1</v>
      </c>
      <c r="N21">
        <f t="shared" si="1"/>
        <v>0</v>
      </c>
      <c r="O21"/>
      <c r="P21" s="22" t="s">
        <v>173</v>
      </c>
    </row>
    <row r="22" spans="1:16" x14ac:dyDescent="0.2">
      <c r="A22" t="s">
        <v>101</v>
      </c>
      <c r="B22" t="s">
        <v>127</v>
      </c>
      <c r="C22" t="s">
        <v>40</v>
      </c>
      <c r="D22" s="18" t="s">
        <v>138</v>
      </c>
      <c r="E22">
        <v>15</v>
      </c>
      <c r="F22">
        <v>12</v>
      </c>
      <c r="G22" s="8">
        <v>0.48</v>
      </c>
      <c r="H22" t="s">
        <v>17</v>
      </c>
      <c r="I22" s="8">
        <v>0.67</v>
      </c>
      <c r="J22" s="8">
        <f t="shared" si="0"/>
        <v>10.050000000000001</v>
      </c>
      <c r="K22" s="17" t="s">
        <v>137</v>
      </c>
      <c r="L22">
        <v>0</v>
      </c>
      <c r="M22">
        <v>3</v>
      </c>
      <c r="N22">
        <f t="shared" si="1"/>
        <v>0</v>
      </c>
      <c r="O22"/>
      <c r="P22" s="21" t="s">
        <v>172</v>
      </c>
    </row>
    <row r="23" spans="1:16" x14ac:dyDescent="0.2">
      <c r="A23" t="s">
        <v>101</v>
      </c>
      <c r="B23" t="s">
        <v>128</v>
      </c>
      <c r="C23" t="s">
        <v>40</v>
      </c>
      <c r="D23" s="7" t="s">
        <v>140</v>
      </c>
      <c r="E23">
        <v>15</v>
      </c>
      <c r="F23">
        <v>12</v>
      </c>
      <c r="G23" s="8">
        <v>0.82</v>
      </c>
      <c r="H23" t="s">
        <v>17</v>
      </c>
      <c r="I23" s="8">
        <v>1.1499999999999999</v>
      </c>
      <c r="J23" s="8">
        <f t="shared" si="0"/>
        <v>17.25</v>
      </c>
      <c r="K23" s="17" t="s">
        <v>139</v>
      </c>
      <c r="L23">
        <v>0</v>
      </c>
      <c r="M23">
        <v>3</v>
      </c>
      <c r="N23">
        <f t="shared" si="1"/>
        <v>0</v>
      </c>
      <c r="O23"/>
      <c r="P23" s="22" t="s">
        <v>173</v>
      </c>
    </row>
    <row r="24" spans="1:16" x14ac:dyDescent="0.2">
      <c r="A24" t="s">
        <v>101</v>
      </c>
      <c r="B24" t="s">
        <v>129</v>
      </c>
      <c r="C24" t="s">
        <v>40</v>
      </c>
      <c r="D24" s="7" t="s">
        <v>142</v>
      </c>
      <c r="E24">
        <v>15</v>
      </c>
      <c r="F24">
        <v>12</v>
      </c>
      <c r="G24" s="8">
        <v>0.73</v>
      </c>
      <c r="H24" t="s">
        <v>17</v>
      </c>
      <c r="I24" s="8">
        <v>1.02</v>
      </c>
      <c r="J24" s="8">
        <f t="shared" si="0"/>
        <v>15.3</v>
      </c>
      <c r="K24" s="17" t="s">
        <v>141</v>
      </c>
      <c r="L24">
        <v>0</v>
      </c>
      <c r="M24">
        <v>3</v>
      </c>
      <c r="N24">
        <f t="shared" si="1"/>
        <v>0</v>
      </c>
      <c r="O24"/>
      <c r="P24" s="22" t="s">
        <v>173</v>
      </c>
    </row>
    <row r="25" spans="1:16" x14ac:dyDescent="0.2">
      <c r="A25" t="s">
        <v>101</v>
      </c>
      <c r="B25" t="s">
        <v>130</v>
      </c>
      <c r="C25" t="s">
        <v>40</v>
      </c>
      <c r="D25" s="7" t="s">
        <v>144</v>
      </c>
      <c r="E25">
        <v>15</v>
      </c>
      <c r="F25">
        <v>12</v>
      </c>
      <c r="G25" s="8">
        <v>0.28999999999999998</v>
      </c>
      <c r="H25" t="s">
        <v>17</v>
      </c>
      <c r="I25" s="8">
        <v>0.41</v>
      </c>
      <c r="J25" s="8">
        <f t="shared" si="0"/>
        <v>6.1499999999999995</v>
      </c>
      <c r="K25" s="17" t="s">
        <v>143</v>
      </c>
      <c r="L25">
        <v>0</v>
      </c>
      <c r="M25">
        <v>3</v>
      </c>
      <c r="N25">
        <f t="shared" si="1"/>
        <v>0</v>
      </c>
      <c r="O25"/>
      <c r="P25" s="22" t="s">
        <v>173</v>
      </c>
    </row>
    <row r="26" spans="1:16" x14ac:dyDescent="0.2">
      <c r="A26" t="s">
        <v>102</v>
      </c>
      <c r="B26" t="s">
        <v>151</v>
      </c>
      <c r="C26" t="s">
        <v>150</v>
      </c>
      <c r="D26" s="7">
        <v>11375</v>
      </c>
      <c r="E26">
        <v>1</v>
      </c>
      <c r="F26">
        <v>0</v>
      </c>
      <c r="G26" s="8">
        <v>16.95</v>
      </c>
      <c r="H26" t="s">
        <v>17</v>
      </c>
      <c r="I26" s="8">
        <v>28</v>
      </c>
      <c r="J26" s="8">
        <f t="shared" si="0"/>
        <v>28</v>
      </c>
      <c r="K26" s="17" t="s">
        <v>149</v>
      </c>
      <c r="L26" t="s">
        <v>25</v>
      </c>
      <c r="M26" t="s">
        <v>25</v>
      </c>
      <c r="N26">
        <f t="shared" si="1"/>
        <v>0</v>
      </c>
      <c r="O26"/>
      <c r="P26" s="21" t="s">
        <v>172</v>
      </c>
    </row>
    <row r="27" spans="1:16" x14ac:dyDescent="0.2">
      <c r="A27" t="s">
        <v>103</v>
      </c>
      <c r="B27" t="s">
        <v>156</v>
      </c>
      <c r="C27" t="s">
        <v>121</v>
      </c>
      <c r="D27" s="7" t="s">
        <v>25</v>
      </c>
      <c r="E27">
        <v>2</v>
      </c>
      <c r="F27">
        <v>1</v>
      </c>
      <c r="G27" s="8">
        <v>3.83</v>
      </c>
      <c r="H27" t="s">
        <v>26</v>
      </c>
      <c r="I27" s="8">
        <v>7.66</v>
      </c>
      <c r="J27" s="8">
        <f>PRODUCT(E27, I27)</f>
        <v>15.32</v>
      </c>
      <c r="K27" s="20" t="s">
        <v>155</v>
      </c>
      <c r="L27" t="s">
        <v>25</v>
      </c>
      <c r="M27" t="s">
        <v>25</v>
      </c>
      <c r="N27">
        <f>PRODUCT(L27,M27)</f>
        <v>0</v>
      </c>
      <c r="O27"/>
      <c r="P27" s="21" t="s">
        <v>172</v>
      </c>
    </row>
    <row r="28" spans="1:16" x14ac:dyDescent="0.2">
      <c r="A28" t="s">
        <v>104</v>
      </c>
      <c r="B28" t="s">
        <v>80</v>
      </c>
      <c r="C28" t="s">
        <v>31</v>
      </c>
      <c r="D28" s="7" t="s">
        <v>25</v>
      </c>
      <c r="E28">
        <v>2</v>
      </c>
      <c r="F28">
        <v>1</v>
      </c>
      <c r="G28" s="8">
        <v>3.46</v>
      </c>
      <c r="H28" t="s">
        <v>26</v>
      </c>
      <c r="I28" s="8">
        <v>3.46</v>
      </c>
      <c r="J28" s="8">
        <f t="shared" si="0"/>
        <v>6.92</v>
      </c>
      <c r="K28" s="17" t="s">
        <v>105</v>
      </c>
      <c r="L28" t="s">
        <v>25</v>
      </c>
      <c r="M28" t="s">
        <v>25</v>
      </c>
      <c r="N28">
        <f t="shared" si="1"/>
        <v>0</v>
      </c>
      <c r="O28" t="s">
        <v>110</v>
      </c>
      <c r="P28" s="22" t="s">
        <v>173</v>
      </c>
    </row>
    <row r="29" spans="1:16" x14ac:dyDescent="0.2">
      <c r="A29" t="s">
        <v>104</v>
      </c>
      <c r="B29" t="s">
        <v>93</v>
      </c>
      <c r="C29" t="s">
        <v>31</v>
      </c>
      <c r="D29" s="7" t="s">
        <v>25</v>
      </c>
      <c r="E29">
        <v>2</v>
      </c>
      <c r="F29">
        <v>1</v>
      </c>
      <c r="G29" s="8">
        <v>2.86</v>
      </c>
      <c r="H29" t="s">
        <v>26</v>
      </c>
      <c r="I29" s="8">
        <v>2.86</v>
      </c>
      <c r="J29" s="8">
        <f t="shared" si="0"/>
        <v>5.72</v>
      </c>
      <c r="K29" s="17" t="s">
        <v>109</v>
      </c>
      <c r="L29" t="s">
        <v>25</v>
      </c>
      <c r="M29" t="s">
        <v>25</v>
      </c>
      <c r="N29">
        <f t="shared" si="1"/>
        <v>0</v>
      </c>
      <c r="O29" t="s">
        <v>110</v>
      </c>
      <c r="P29" s="22" t="s">
        <v>173</v>
      </c>
    </row>
    <row r="30" spans="1:16" x14ac:dyDescent="0.2">
      <c r="A30" t="s">
        <v>111</v>
      </c>
      <c r="B30" t="s">
        <v>112</v>
      </c>
      <c r="C30" t="s">
        <v>31</v>
      </c>
      <c r="D30" s="7" t="s">
        <v>25</v>
      </c>
      <c r="E30">
        <v>2</v>
      </c>
      <c r="F30">
        <v>1</v>
      </c>
      <c r="G30" s="8">
        <v>2.21</v>
      </c>
      <c r="H30" t="s">
        <v>26</v>
      </c>
      <c r="I30" s="8">
        <v>2.21</v>
      </c>
      <c r="J30" s="8">
        <f t="shared" si="0"/>
        <v>4.42</v>
      </c>
      <c r="K30" s="19" t="s">
        <v>113</v>
      </c>
      <c r="L30" t="s">
        <v>25</v>
      </c>
      <c r="M30" t="s">
        <v>25</v>
      </c>
      <c r="N30">
        <f t="shared" si="1"/>
        <v>0</v>
      </c>
      <c r="O30" t="s">
        <v>114</v>
      </c>
      <c r="P30" s="22" t="s">
        <v>173</v>
      </c>
    </row>
    <row r="31" spans="1:16" x14ac:dyDescent="0.2">
      <c r="A31" t="s">
        <v>116</v>
      </c>
      <c r="B31" t="s">
        <v>117</v>
      </c>
      <c r="C31" t="s">
        <v>34</v>
      </c>
      <c r="D31" s="7" t="s">
        <v>122</v>
      </c>
      <c r="E31">
        <v>1</v>
      </c>
      <c r="F31">
        <v>0</v>
      </c>
      <c r="G31" s="8">
        <v>6.89</v>
      </c>
      <c r="H31" t="s">
        <v>26</v>
      </c>
      <c r="I31" s="8">
        <v>6.89</v>
      </c>
      <c r="J31" s="8">
        <f t="shared" si="0"/>
        <v>6.89</v>
      </c>
      <c r="K31" s="17" t="s">
        <v>123</v>
      </c>
      <c r="L31" t="s">
        <v>25</v>
      </c>
      <c r="M31" t="s">
        <v>25</v>
      </c>
      <c r="N31">
        <f t="shared" si="1"/>
        <v>0</v>
      </c>
      <c r="O31" t="s">
        <v>124</v>
      </c>
      <c r="P31" s="22" t="s">
        <v>173</v>
      </c>
    </row>
    <row r="32" spans="1:16" x14ac:dyDescent="0.2">
      <c r="A32" t="s">
        <v>146</v>
      </c>
      <c r="B32" t="s">
        <v>147</v>
      </c>
      <c r="C32" t="s">
        <v>24</v>
      </c>
      <c r="D32" s="7"/>
      <c r="E32">
        <v>10</v>
      </c>
      <c r="F32">
        <v>2</v>
      </c>
      <c r="G32" s="8">
        <v>6</v>
      </c>
      <c r="H32" t="s">
        <v>26</v>
      </c>
      <c r="I32" s="8">
        <v>6</v>
      </c>
      <c r="J32" s="8">
        <f t="shared" si="0"/>
        <v>60</v>
      </c>
      <c r="K32" s="17" t="s">
        <v>148</v>
      </c>
      <c r="L32">
        <v>1</v>
      </c>
      <c r="M32">
        <v>8</v>
      </c>
      <c r="N32">
        <f t="shared" si="1"/>
        <v>8</v>
      </c>
      <c r="O32"/>
      <c r="P32" s="21" t="s">
        <v>172</v>
      </c>
    </row>
    <row r="33" spans="1:16" x14ac:dyDescent="0.2">
      <c r="A33" t="s">
        <v>184</v>
      </c>
      <c r="B33" t="s">
        <v>185</v>
      </c>
      <c r="C33"/>
      <c r="D33" s="7"/>
      <c r="E33">
        <v>1</v>
      </c>
      <c r="F33">
        <v>0</v>
      </c>
      <c r="G33" s="8">
        <v>0</v>
      </c>
      <c r="H33" t="s">
        <v>26</v>
      </c>
      <c r="I33" s="8">
        <v>0</v>
      </c>
      <c r="J33" s="8">
        <f t="shared" ref="J33" si="2">PRODUCT(E33, I33)</f>
        <v>0</v>
      </c>
      <c r="K33" s="17" t="s">
        <v>186</v>
      </c>
      <c r="L33">
        <v>27</v>
      </c>
      <c r="M33">
        <v>1</v>
      </c>
      <c r="N33">
        <f t="shared" ref="N33" si="3">PRODUCT(L33,M33)</f>
        <v>27</v>
      </c>
      <c r="O33"/>
      <c r="P33" s="22" t="s">
        <v>173</v>
      </c>
    </row>
    <row r="34" spans="1:16" x14ac:dyDescent="0.2">
      <c r="A34" s="24" t="s">
        <v>182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5"/>
    </row>
    <row r="35" spans="1:16" ht="15.5" customHeight="1" x14ac:dyDescent="0.2">
      <c r="A35" t="s">
        <v>170</v>
      </c>
      <c r="B35" t="s">
        <v>161</v>
      </c>
      <c r="C35"/>
      <c r="D35" s="7"/>
      <c r="E35"/>
      <c r="F35"/>
      <c r="G35" s="8"/>
      <c r="H35"/>
      <c r="I35" s="8"/>
      <c r="J35" s="8">
        <f t="shared" si="0"/>
        <v>0</v>
      </c>
      <c r="K35" s="20"/>
      <c r="L35">
        <v>0.1</v>
      </c>
      <c r="M35">
        <v>2</v>
      </c>
      <c r="N35">
        <f t="shared" si="1"/>
        <v>0.2</v>
      </c>
      <c r="O35"/>
      <c r="P35" s="22" t="s">
        <v>173</v>
      </c>
    </row>
    <row r="36" spans="1:16" ht="15.5" customHeight="1" x14ac:dyDescent="0.2">
      <c r="A36" t="s">
        <v>169</v>
      </c>
      <c r="B36" t="s">
        <v>161</v>
      </c>
      <c r="C36"/>
      <c r="D36" s="7"/>
      <c r="E36"/>
      <c r="F36"/>
      <c r="G36" s="8"/>
      <c r="H36"/>
      <c r="I36" s="8"/>
      <c r="J36" s="8">
        <f t="shared" si="0"/>
        <v>0</v>
      </c>
      <c r="K36" s="20"/>
      <c r="L36">
        <v>18</v>
      </c>
      <c r="M36">
        <v>2</v>
      </c>
      <c r="N36">
        <f t="shared" si="1"/>
        <v>36</v>
      </c>
      <c r="O36"/>
      <c r="P36" s="22" t="s">
        <v>173</v>
      </c>
    </row>
    <row r="37" spans="1:16" ht="15.5" customHeight="1" x14ac:dyDescent="0.2">
      <c r="A37" t="s">
        <v>168</v>
      </c>
      <c r="B37" t="s">
        <v>161</v>
      </c>
      <c r="C37"/>
      <c r="D37" s="7"/>
      <c r="E37"/>
      <c r="F37"/>
      <c r="G37" s="8"/>
      <c r="H37"/>
      <c r="I37" s="8"/>
      <c r="J37" s="8">
        <f t="shared" si="0"/>
        <v>0</v>
      </c>
      <c r="K37" s="20"/>
      <c r="L37">
        <v>0.01</v>
      </c>
      <c r="M37">
        <v>6</v>
      </c>
      <c r="N37">
        <f t="shared" si="1"/>
        <v>0.06</v>
      </c>
      <c r="O37"/>
      <c r="P37" s="21" t="s">
        <v>172</v>
      </c>
    </row>
    <row r="38" spans="1:16" x14ac:dyDescent="0.2">
      <c r="A38" t="s">
        <v>167</v>
      </c>
      <c r="B38" t="s">
        <v>161</v>
      </c>
      <c r="C38"/>
      <c r="D38" s="7"/>
      <c r="E38"/>
      <c r="F38"/>
      <c r="G38" s="8"/>
      <c r="H38"/>
      <c r="I38" s="8"/>
      <c r="J38" s="8">
        <f t="shared" si="0"/>
        <v>0</v>
      </c>
      <c r="K38" s="20"/>
      <c r="L38">
        <v>0.1</v>
      </c>
      <c r="M38">
        <v>9</v>
      </c>
      <c r="N38">
        <f t="shared" si="1"/>
        <v>0.9</v>
      </c>
      <c r="O38"/>
      <c r="P38" s="22" t="s">
        <v>173</v>
      </c>
    </row>
    <row r="39" spans="1:16" x14ac:dyDescent="0.2">
      <c r="A39" t="s">
        <v>166</v>
      </c>
      <c r="B39" t="s">
        <v>161</v>
      </c>
      <c r="C39"/>
      <c r="D39" s="7"/>
      <c r="E39"/>
      <c r="F39"/>
      <c r="G39" s="8"/>
      <c r="H39"/>
      <c r="I39" s="8"/>
      <c r="J39" s="8">
        <f t="shared" si="0"/>
        <v>0</v>
      </c>
      <c r="K39" s="20"/>
      <c r="L39">
        <v>1</v>
      </c>
      <c r="M39">
        <v>8</v>
      </c>
      <c r="N39">
        <f t="shared" si="1"/>
        <v>8</v>
      </c>
      <c r="O39"/>
      <c r="P39" s="21" t="s">
        <v>172</v>
      </c>
    </row>
    <row r="40" spans="1:16" x14ac:dyDescent="0.2">
      <c r="A40" t="s">
        <v>165</v>
      </c>
      <c r="B40" t="s">
        <v>161</v>
      </c>
      <c r="C40"/>
      <c r="D40" s="7"/>
      <c r="E40"/>
      <c r="F40"/>
      <c r="G40" s="8"/>
      <c r="H40"/>
      <c r="I40" s="8"/>
      <c r="J40" s="8">
        <f t="shared" si="0"/>
        <v>0</v>
      </c>
      <c r="K40" s="20"/>
      <c r="L40">
        <v>1</v>
      </c>
      <c r="M40">
        <v>12</v>
      </c>
      <c r="N40">
        <f t="shared" si="1"/>
        <v>12</v>
      </c>
      <c r="O40"/>
      <c r="P40" s="22" t="s">
        <v>173</v>
      </c>
    </row>
    <row r="41" spans="1:16" x14ac:dyDescent="0.2">
      <c r="A41" t="s">
        <v>164</v>
      </c>
      <c r="B41" t="s">
        <v>161</v>
      </c>
      <c r="C41"/>
      <c r="D41" s="7"/>
      <c r="E41"/>
      <c r="F41"/>
      <c r="G41" s="8"/>
      <c r="H41"/>
      <c r="I41" s="8"/>
      <c r="J41" s="8">
        <f t="shared" si="0"/>
        <v>0</v>
      </c>
      <c r="K41" s="20"/>
      <c r="L41">
        <v>0.1</v>
      </c>
      <c r="M41">
        <v>12</v>
      </c>
      <c r="N41">
        <f t="shared" si="1"/>
        <v>1.2000000000000002</v>
      </c>
      <c r="O41"/>
      <c r="P41" s="22" t="s">
        <v>173</v>
      </c>
    </row>
    <row r="42" spans="1:16" x14ac:dyDescent="0.2">
      <c r="A42" t="s">
        <v>163</v>
      </c>
      <c r="B42" t="s">
        <v>161</v>
      </c>
      <c r="C42"/>
      <c r="D42" s="7"/>
      <c r="E42"/>
      <c r="F42"/>
      <c r="G42" s="8"/>
      <c r="H42"/>
      <c r="I42" s="8"/>
      <c r="J42" s="8">
        <f t="shared" si="0"/>
        <v>0</v>
      </c>
      <c r="K42" s="20"/>
      <c r="L42">
        <v>0.1</v>
      </c>
      <c r="M42">
        <v>13</v>
      </c>
      <c r="N42">
        <f t="shared" si="1"/>
        <v>1.3</v>
      </c>
      <c r="O42"/>
      <c r="P42" s="22" t="s">
        <v>173</v>
      </c>
    </row>
    <row r="43" spans="1:16" x14ac:dyDescent="0.2">
      <c r="A43" t="s">
        <v>162</v>
      </c>
      <c r="B43" t="s">
        <v>161</v>
      </c>
      <c r="C43"/>
      <c r="D43" s="7"/>
      <c r="E43"/>
      <c r="F43"/>
      <c r="G43" s="8"/>
      <c r="H43"/>
      <c r="I43" s="8"/>
      <c r="J43" s="8">
        <f t="shared" si="0"/>
        <v>0</v>
      </c>
      <c r="K43" s="20"/>
      <c r="L43">
        <v>0.1</v>
      </c>
      <c r="M43">
        <v>10</v>
      </c>
      <c r="N43">
        <f t="shared" si="1"/>
        <v>1</v>
      </c>
      <c r="O43"/>
      <c r="P43" s="22" t="s">
        <v>173</v>
      </c>
    </row>
    <row r="44" spans="1:16" x14ac:dyDescent="0.2">
      <c r="A44" t="s">
        <v>160</v>
      </c>
      <c r="B44" t="s">
        <v>161</v>
      </c>
      <c r="C44"/>
      <c r="D44" s="7"/>
      <c r="E44"/>
      <c r="F44"/>
      <c r="G44" s="8"/>
      <c r="H44"/>
      <c r="I44" s="8"/>
      <c r="J44" s="8">
        <f t="shared" si="0"/>
        <v>0</v>
      </c>
      <c r="K44" s="20"/>
      <c r="L44">
        <v>0.1</v>
      </c>
      <c r="M44">
        <v>16</v>
      </c>
      <c r="N44">
        <f t="shared" si="1"/>
        <v>1.6</v>
      </c>
      <c r="O44"/>
      <c r="P44" s="22" t="s">
        <v>173</v>
      </c>
    </row>
    <row r="45" spans="1:16" x14ac:dyDescent="0.2">
      <c r="A45" t="s">
        <v>158</v>
      </c>
      <c r="B45" t="s">
        <v>161</v>
      </c>
      <c r="C45"/>
      <c r="D45" s="7"/>
      <c r="E45"/>
      <c r="F45"/>
      <c r="G45" s="8"/>
      <c r="H45"/>
      <c r="I45" s="8"/>
      <c r="J45" s="8">
        <f t="shared" si="0"/>
        <v>0</v>
      </c>
      <c r="K45" s="20"/>
      <c r="L45">
        <v>0.1</v>
      </c>
      <c r="M45">
        <v>13</v>
      </c>
      <c r="N45">
        <f t="shared" si="1"/>
        <v>1.3</v>
      </c>
      <c r="O45"/>
      <c r="P45" s="22" t="s">
        <v>173</v>
      </c>
    </row>
    <row r="46" spans="1:16" x14ac:dyDescent="0.2">
      <c r="A46" t="s">
        <v>159</v>
      </c>
      <c r="B46" t="s">
        <v>84</v>
      </c>
      <c r="C46"/>
      <c r="D46" s="7"/>
      <c r="E46"/>
      <c r="F46"/>
      <c r="G46" s="8"/>
      <c r="H46"/>
      <c r="I46" s="8"/>
      <c r="J46" s="8">
        <f t="shared" si="0"/>
        <v>0</v>
      </c>
      <c r="K46" s="20"/>
      <c r="L46">
        <v>3</v>
      </c>
      <c r="M46">
        <v>3</v>
      </c>
      <c r="N46">
        <f t="shared" si="1"/>
        <v>9</v>
      </c>
      <c r="O46"/>
      <c r="P46" s="22" t="s">
        <v>173</v>
      </c>
    </row>
    <row r="47" spans="1:16" x14ac:dyDescent="0.2">
      <c r="A47" t="s">
        <v>157</v>
      </c>
      <c r="B47" t="s">
        <v>83</v>
      </c>
      <c r="C47"/>
      <c r="D47" s="7"/>
      <c r="E47"/>
      <c r="F47"/>
      <c r="G47" s="8"/>
      <c r="H47"/>
      <c r="I47" s="8"/>
      <c r="J47" s="8">
        <f t="shared" si="0"/>
        <v>0</v>
      </c>
      <c r="K47" s="20"/>
      <c r="L47">
        <v>4</v>
      </c>
      <c r="M47">
        <v>2</v>
      </c>
      <c r="N47">
        <f t="shared" si="1"/>
        <v>8</v>
      </c>
      <c r="O47"/>
      <c r="P47" s="22" t="s">
        <v>173</v>
      </c>
    </row>
    <row r="48" spans="1:16" x14ac:dyDescent="0.2">
      <c r="A48" t="s">
        <v>145</v>
      </c>
      <c r="B48" t="s">
        <v>84</v>
      </c>
      <c r="C48"/>
      <c r="D48" s="7"/>
      <c r="E48"/>
      <c r="F48"/>
      <c r="G48" s="8"/>
      <c r="H48"/>
      <c r="I48" s="8"/>
      <c r="J48" s="8">
        <f t="shared" si="0"/>
        <v>0</v>
      </c>
      <c r="K48" s="20"/>
      <c r="L48">
        <v>54</v>
      </c>
      <c r="M48">
        <v>1</v>
      </c>
      <c r="N48">
        <f t="shared" si="1"/>
        <v>54</v>
      </c>
      <c r="O48"/>
      <c r="P48" s="22" t="s">
        <v>173</v>
      </c>
    </row>
    <row r="49" spans="1:16" x14ac:dyDescent="0.2">
      <c r="A49" t="s">
        <v>118</v>
      </c>
      <c r="B49" t="s">
        <v>83</v>
      </c>
      <c r="C49"/>
      <c r="D49" s="7"/>
      <c r="E49"/>
      <c r="F49"/>
      <c r="G49" s="8"/>
      <c r="H49"/>
      <c r="I49" s="8"/>
      <c r="J49" s="8">
        <f t="shared" si="0"/>
        <v>0</v>
      </c>
      <c r="K49" s="20"/>
      <c r="L49">
        <v>42</v>
      </c>
      <c r="M49">
        <v>1</v>
      </c>
      <c r="N49">
        <f t="shared" si="1"/>
        <v>42</v>
      </c>
      <c r="O49"/>
      <c r="P49" s="22" t="s">
        <v>173</v>
      </c>
    </row>
    <row r="50" spans="1:16" x14ac:dyDescent="0.2">
      <c r="A50" t="s">
        <v>119</v>
      </c>
      <c r="B50" t="s">
        <v>83</v>
      </c>
      <c r="C50"/>
      <c r="D50" s="7"/>
      <c r="E50"/>
      <c r="F50"/>
      <c r="G50" s="8"/>
      <c r="H50"/>
      <c r="I50" s="8"/>
      <c r="J50" s="8">
        <f t="shared" si="0"/>
        <v>0</v>
      </c>
      <c r="K50" s="20"/>
      <c r="L50">
        <v>13</v>
      </c>
      <c r="M50">
        <v>2</v>
      </c>
      <c r="N50">
        <f t="shared" si="1"/>
        <v>26</v>
      </c>
      <c r="O50"/>
      <c r="P50" s="22" t="s">
        <v>173</v>
      </c>
    </row>
    <row r="51" spans="1:16" x14ac:dyDescent="0.2">
      <c r="A51" t="s">
        <v>115</v>
      </c>
      <c r="B51" t="s">
        <v>84</v>
      </c>
      <c r="C51"/>
      <c r="D51" s="7"/>
      <c r="E51"/>
      <c r="F51"/>
      <c r="G51" s="8"/>
      <c r="H51"/>
      <c r="I51" s="8"/>
      <c r="J51" s="8">
        <f t="shared" si="0"/>
        <v>0</v>
      </c>
      <c r="K51" s="20"/>
      <c r="L51">
        <v>65</v>
      </c>
      <c r="M51">
        <v>1</v>
      </c>
      <c r="N51">
        <f t="shared" si="1"/>
        <v>65</v>
      </c>
      <c r="O51"/>
      <c r="P51" s="22" t="s">
        <v>173</v>
      </c>
    </row>
    <row r="52" spans="1:16" x14ac:dyDescent="0.2">
      <c r="A52" t="s">
        <v>82</v>
      </c>
      <c r="B52" t="s">
        <v>83</v>
      </c>
      <c r="C52"/>
      <c r="D52" s="7"/>
      <c r="E52"/>
      <c r="F52"/>
      <c r="G52" s="8"/>
      <c r="H52"/>
      <c r="I52" s="8"/>
      <c r="J52" s="8">
        <f t="shared" si="0"/>
        <v>0</v>
      </c>
      <c r="K52" s="20"/>
      <c r="L52">
        <v>118</v>
      </c>
      <c r="M52">
        <v>1</v>
      </c>
      <c r="N52">
        <f t="shared" si="1"/>
        <v>118</v>
      </c>
      <c r="O52"/>
      <c r="P52" s="22" t="s">
        <v>173</v>
      </c>
    </row>
    <row r="53" spans="1:16" x14ac:dyDescent="0.2">
      <c r="A53" s="9" t="s">
        <v>67</v>
      </c>
      <c r="B53" s="9"/>
      <c r="C53" s="9"/>
      <c r="D53" s="9"/>
      <c r="E53" s="9">
        <f>SUM(E2:E52)</f>
        <v>154</v>
      </c>
      <c r="F53" s="10"/>
      <c r="G53" s="9"/>
      <c r="H53" s="10"/>
      <c r="I53" s="11"/>
      <c r="J53" s="12">
        <f>SUM(J2:J52)</f>
        <v>512</v>
      </c>
      <c r="K53" s="9"/>
      <c r="L53" s="9"/>
      <c r="M53" s="9">
        <f>SUM(M2:M52)</f>
        <v>187</v>
      </c>
      <c r="N53" s="9">
        <f>SUM(N2:N52)</f>
        <v>1015.96</v>
      </c>
      <c r="O53" s="9"/>
      <c r="P53" s="9"/>
    </row>
    <row r="54" spans="1:16" x14ac:dyDescent="0.2">
      <c r="A54" s="9" t="s">
        <v>68</v>
      </c>
      <c r="B54" s="9"/>
      <c r="C54" s="9"/>
      <c r="D54" s="9"/>
      <c r="E54" s="9"/>
      <c r="F54" s="10"/>
      <c r="G54" s="9"/>
      <c r="H54" s="10"/>
      <c r="I54" s="11"/>
      <c r="J54" s="12">
        <f>700  - J53</f>
        <v>188</v>
      </c>
      <c r="K54" s="9"/>
      <c r="L54" s="9"/>
      <c r="M54" s="9"/>
      <c r="N54" s="9">
        <f>1100-N53</f>
        <v>84.039999999999964</v>
      </c>
      <c r="O54" s="9"/>
      <c r="P54" s="9"/>
    </row>
    <row r="56" spans="1:16" x14ac:dyDescent="0.2">
      <c r="A56" s="23" t="s">
        <v>69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1:16" x14ac:dyDescent="0.2">
      <c r="A57" s="23" t="s">
        <v>183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</sheetData>
  <sheetProtection selectLockedCells="1" selectUnlockedCells="1"/>
  <mergeCells count="3">
    <mergeCell ref="A56:P56"/>
    <mergeCell ref="A57:P57"/>
    <mergeCell ref="A34:P34"/>
  </mergeCells>
  <dataValidations disablePrompts="1" count="2">
    <dataValidation operator="equal" allowBlank="1" showInputMessage="1" sqref="C1">
      <formula1>0</formula1>
      <formula2>0</formula2>
    </dataValidation>
    <dataValidation type="list" operator="equal" allowBlank="1" showInputMessage="1" sqref="C53:C54">
      <formula1>#N/A</formula1>
      <formula2>0</formula2>
    </dataValidation>
  </dataValidations>
  <hyperlinks>
    <hyperlink ref="K3" r:id="rId1"/>
    <hyperlink ref="K4" r:id="rId2"/>
    <hyperlink ref="K5" r:id="rId3"/>
    <hyperlink ref="K7" r:id="rId4"/>
    <hyperlink ref="K8" r:id="rId5"/>
    <hyperlink ref="K9" r:id="rId6"/>
    <hyperlink ref="K10" r:id="rId7"/>
    <hyperlink ref="K11" r:id="rId8"/>
    <hyperlink ref="K15" r:id="rId9"/>
    <hyperlink ref="K6" r:id="rId10"/>
    <hyperlink ref="K30" r:id="rId11"/>
    <hyperlink ref="K2" r:id="rId12"/>
    <hyperlink ref="K17" r:id="rId13"/>
    <hyperlink ref="K12" r:id="rId14"/>
    <hyperlink ref="K18" r:id="rId15"/>
    <hyperlink ref="K19" r:id="rId16"/>
    <hyperlink ref="K20" r:id="rId17"/>
    <hyperlink ref="K21" r:id="rId18"/>
    <hyperlink ref="K22" r:id="rId19"/>
    <hyperlink ref="K23" r:id="rId20"/>
    <hyperlink ref="K24" r:id="rId21"/>
    <hyperlink ref="K25" r:id="rId22"/>
    <hyperlink ref="K26" r:id="rId23"/>
    <hyperlink ref="K28" r:id="rId24"/>
    <hyperlink ref="K29" r:id="rId25"/>
    <hyperlink ref="K31" r:id="rId26"/>
    <hyperlink ref="K32" r:id="rId27"/>
  </hyperlinks>
  <pageMargins left="0.7" right="0.7" top="0.75" bottom="0.75" header="0.51180555555555551" footer="0.51180555555555551"/>
  <pageSetup paperSize="9" firstPageNumber="0" orientation="portrait" horizontalDpi="300" verticalDpi="300" r:id="rId2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3" workbookViewId="0">
      <selection activeCell="B34" sqref="B34:B35"/>
    </sheetView>
  </sheetViews>
  <sheetFormatPr baseColWidth="10" defaultColWidth="11.5" defaultRowHeight="13" x14ac:dyDescent="0.15"/>
  <cols>
    <col min="4" max="4" width="16.6640625" customWidth="1"/>
    <col min="6" max="6" width="23.1640625" customWidth="1"/>
  </cols>
  <sheetData>
    <row r="1" spans="1:7" ht="15" x14ac:dyDescent="0.2">
      <c r="A1" s="13" t="s">
        <v>0</v>
      </c>
      <c r="B1" s="14" t="s">
        <v>70</v>
      </c>
      <c r="C1" s="14" t="s">
        <v>71</v>
      </c>
      <c r="D1" s="13" t="s">
        <v>1</v>
      </c>
      <c r="E1" s="13" t="s">
        <v>72</v>
      </c>
      <c r="F1" s="13" t="s">
        <v>73</v>
      </c>
    </row>
    <row r="2" spans="1:7" ht="15" x14ac:dyDescent="0.2">
      <c r="A2" s="15" t="s">
        <v>74</v>
      </c>
      <c r="B2" s="16" t="s">
        <v>75</v>
      </c>
      <c r="C2" s="16" t="s">
        <v>79</v>
      </c>
      <c r="D2" s="15" t="s">
        <v>88</v>
      </c>
      <c r="E2" s="15" t="s">
        <v>76</v>
      </c>
      <c r="F2" s="15">
        <v>12</v>
      </c>
      <c r="G2" s="15"/>
    </row>
    <row r="3" spans="1:7" ht="15" x14ac:dyDescent="0.2">
      <c r="A3" s="15" t="s">
        <v>74</v>
      </c>
      <c r="B3" s="16" t="s">
        <v>75</v>
      </c>
      <c r="C3" s="16" t="s">
        <v>79</v>
      </c>
      <c r="D3" s="15" t="s">
        <v>88</v>
      </c>
      <c r="E3" s="15" t="s">
        <v>81</v>
      </c>
      <c r="F3" s="15">
        <v>30</v>
      </c>
    </row>
    <row r="4" spans="1:7" ht="15" x14ac:dyDescent="0.2">
      <c r="A4" s="15" t="s">
        <v>74</v>
      </c>
      <c r="B4" s="16" t="s">
        <v>75</v>
      </c>
      <c r="C4" s="16" t="s">
        <v>94</v>
      </c>
      <c r="D4" s="15" t="s">
        <v>88</v>
      </c>
      <c r="E4" s="15" t="s">
        <v>81</v>
      </c>
      <c r="F4" s="15">
        <v>9</v>
      </c>
    </row>
    <row r="5" spans="1:7" ht="15" x14ac:dyDescent="0.2">
      <c r="A5" s="15" t="s">
        <v>74</v>
      </c>
      <c r="B5" s="16" t="s">
        <v>75</v>
      </c>
      <c r="C5" s="16" t="s">
        <v>91</v>
      </c>
      <c r="D5" s="15" t="s">
        <v>88</v>
      </c>
      <c r="E5" s="15" t="s">
        <v>81</v>
      </c>
      <c r="F5" s="15">
        <v>12</v>
      </c>
    </row>
    <row r="6" spans="1:7" ht="15" x14ac:dyDescent="0.2">
      <c r="A6" s="15" t="s">
        <v>74</v>
      </c>
      <c r="B6" s="16" t="s">
        <v>97</v>
      </c>
      <c r="C6" s="16" t="s">
        <v>79</v>
      </c>
      <c r="D6" s="15" t="s">
        <v>88</v>
      </c>
      <c r="E6" s="15" t="s">
        <v>76</v>
      </c>
      <c r="F6" s="15">
        <v>12</v>
      </c>
    </row>
    <row r="7" spans="1:7" ht="15" x14ac:dyDescent="0.2">
      <c r="A7" s="15" t="s">
        <v>77</v>
      </c>
      <c r="B7" s="16" t="s">
        <v>75</v>
      </c>
      <c r="C7" s="16" t="s">
        <v>90</v>
      </c>
      <c r="D7" s="15" t="s">
        <v>89</v>
      </c>
      <c r="E7" s="15" t="s">
        <v>81</v>
      </c>
      <c r="F7" s="15">
        <v>15</v>
      </c>
    </row>
    <row r="8" spans="1:7" ht="15" x14ac:dyDescent="0.2">
      <c r="A8" s="15" t="s">
        <v>77</v>
      </c>
      <c r="B8" s="16" t="s">
        <v>75</v>
      </c>
      <c r="C8" s="16" t="s">
        <v>90</v>
      </c>
      <c r="D8" s="15" t="s">
        <v>89</v>
      </c>
      <c r="E8" s="15" t="s">
        <v>76</v>
      </c>
      <c r="F8" s="15">
        <v>12</v>
      </c>
    </row>
    <row r="9" spans="1:7" ht="15" x14ac:dyDescent="0.2">
      <c r="A9" s="15" t="s">
        <v>77</v>
      </c>
      <c r="B9" s="16" t="s">
        <v>97</v>
      </c>
      <c r="C9" s="16" t="s">
        <v>90</v>
      </c>
      <c r="D9" s="15" t="s">
        <v>89</v>
      </c>
      <c r="E9" s="15" t="s">
        <v>76</v>
      </c>
      <c r="F9" s="15">
        <v>24</v>
      </c>
    </row>
    <row r="10" spans="1:7" ht="15" x14ac:dyDescent="0.2">
      <c r="A10" s="15" t="s">
        <v>78</v>
      </c>
      <c r="B10" s="16" t="s">
        <v>75</v>
      </c>
      <c r="C10" s="16" t="s">
        <v>79</v>
      </c>
      <c r="D10" s="15" t="s">
        <v>80</v>
      </c>
      <c r="E10" s="15" t="s">
        <v>81</v>
      </c>
      <c r="F10" s="15">
        <v>9</v>
      </c>
    </row>
    <row r="11" spans="1:7" ht="15" x14ac:dyDescent="0.2">
      <c r="A11" s="15" t="s">
        <v>78</v>
      </c>
      <c r="B11" s="16" t="s">
        <v>75</v>
      </c>
      <c r="C11" s="16" t="s">
        <v>91</v>
      </c>
      <c r="D11" s="15" t="s">
        <v>93</v>
      </c>
      <c r="E11" s="15" t="s">
        <v>81</v>
      </c>
      <c r="F11" s="15">
        <v>8</v>
      </c>
    </row>
    <row r="12" spans="1:7" ht="15" x14ac:dyDescent="0.2">
      <c r="A12" s="15" t="s">
        <v>78</v>
      </c>
      <c r="B12" s="16" t="s">
        <v>75</v>
      </c>
      <c r="C12" s="16" t="s">
        <v>92</v>
      </c>
      <c r="D12" s="15" t="s">
        <v>93</v>
      </c>
      <c r="E12" s="15" t="s">
        <v>81</v>
      </c>
      <c r="F12" s="15">
        <v>8</v>
      </c>
    </row>
    <row r="13" spans="1:7" ht="15" x14ac:dyDescent="0.2">
      <c r="A13" s="15" t="s">
        <v>78</v>
      </c>
      <c r="B13" s="16" t="s">
        <v>75</v>
      </c>
      <c r="C13" s="16" t="s">
        <v>98</v>
      </c>
      <c r="D13" s="15" t="s">
        <v>93</v>
      </c>
      <c r="E13" s="15" t="s">
        <v>81</v>
      </c>
      <c r="F13" s="15">
        <v>2</v>
      </c>
    </row>
    <row r="14" spans="1:7" ht="15" x14ac:dyDescent="0.2">
      <c r="A14" s="15"/>
      <c r="B14" s="16"/>
      <c r="C14" s="16"/>
      <c r="D14" s="15"/>
      <c r="E14" s="15"/>
      <c r="F14" s="15"/>
    </row>
    <row r="15" spans="1:7" ht="15" x14ac:dyDescent="0.2">
      <c r="A15" s="15"/>
      <c r="B15" s="16"/>
      <c r="C15" s="16"/>
      <c r="D15" s="15"/>
      <c r="E15" s="15"/>
      <c r="F15" s="15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FASTENERS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Yelland</dc:creator>
  <cp:keywords/>
  <dc:description/>
  <cp:lastModifiedBy>Microsoft Office User</cp:lastModifiedBy>
  <cp:revision>33</cp:revision>
  <cp:lastPrinted>1601-01-01T00:00:00Z</cp:lastPrinted>
  <dcterms:created xsi:type="dcterms:W3CDTF">1601-01-01T00:00:00Z</dcterms:created>
  <dcterms:modified xsi:type="dcterms:W3CDTF">2016-04-16T02:15:49Z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