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James Yelland\git\Layers-2017\List\"/>
    </mc:Choice>
  </mc:AlternateContent>
  <bookViews>
    <workbookView xWindow="0" yWindow="0" windowWidth="21945" windowHeight="10305" tabRatio="263"/>
  </bookViews>
  <sheets>
    <sheet name="ORDERS" sheetId="1" r:id="rId1"/>
    <sheet name="FASTENERS" sheetId="2" r:id="rId2"/>
  </sheets>
  <definedNames>
    <definedName name="__xlnm._FilterDatabase" localSheetId="0">ORDERS!$A$1:$O$967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N14" i="1"/>
  <c r="J15" i="1" l="1"/>
  <c r="N15" i="1"/>
  <c r="N12" i="1"/>
  <c r="I12" i="1"/>
  <c r="J12" i="1" s="1"/>
  <c r="J2" i="1"/>
  <c r="N2" i="1"/>
  <c r="J3" i="1"/>
  <c r="N3" i="1"/>
  <c r="J4" i="1"/>
  <c r="N4" i="1"/>
  <c r="J5" i="1"/>
  <c r="N5" i="1"/>
  <c r="J6" i="1"/>
  <c r="N6" i="1"/>
  <c r="J7" i="1"/>
  <c r="N7" i="1"/>
  <c r="J8" i="1"/>
  <c r="N8" i="1"/>
  <c r="J9" i="1"/>
  <c r="J10" i="1"/>
  <c r="N10" i="1"/>
  <c r="I11" i="1"/>
  <c r="J11" i="1" s="1"/>
  <c r="N11" i="1"/>
  <c r="J13" i="1"/>
  <c r="N13" i="1"/>
  <c r="E17" i="1"/>
  <c r="M17" i="1"/>
  <c r="N17" i="1" l="1"/>
  <c r="N18" i="1" s="1"/>
  <c r="J17" i="1"/>
</calcChain>
</file>

<file path=xl/sharedStrings.xml><?xml version="1.0" encoding="utf-8"?>
<sst xmlns="http://schemas.openxmlformats.org/spreadsheetml/2006/main" count="176" uniqueCount="106">
  <si>
    <t>Item</t>
  </si>
  <si>
    <t>Description</t>
  </si>
  <si>
    <t>Supplier</t>
  </si>
  <si>
    <t>Vendor PN</t>
  </si>
  <si>
    <t>Total QTY (inc. spares)</t>
  </si>
  <si>
    <t>Spares</t>
  </si>
  <si>
    <t>Price in original currency</t>
  </si>
  <si>
    <t>Currency</t>
  </si>
  <si>
    <t>Price in AUD</t>
  </si>
  <si>
    <t>Total price (AUD)</t>
  </si>
  <si>
    <t>Link</t>
  </si>
  <si>
    <t>Weight per part</t>
  </si>
  <si>
    <t>Quantity per robot</t>
  </si>
  <si>
    <t>Total weight</t>
  </si>
  <si>
    <t>Notes</t>
  </si>
  <si>
    <t>Motor</t>
  </si>
  <si>
    <t>USD</t>
  </si>
  <si>
    <t>Pack of 2</t>
  </si>
  <si>
    <t>TSOP</t>
  </si>
  <si>
    <t>TSOP31140 IR Receiver</t>
  </si>
  <si>
    <t>Tris10</t>
  </si>
  <si>
    <t>N.A</t>
  </si>
  <si>
    <t>AUD</t>
  </si>
  <si>
    <t>https://tris10.com/product/ir-sensor-50</t>
  </si>
  <si>
    <t>Ebay</t>
  </si>
  <si>
    <t>Battery</t>
  </si>
  <si>
    <t>Hobby King</t>
  </si>
  <si>
    <t>Compass</t>
  </si>
  <si>
    <t>SPI/IIC MPU-9250 9-Axis Attitude Sensor Module Gyro+Accelerator+Magnetometer</t>
  </si>
  <si>
    <t>http://www.ebay.com.au/itm/New-SPI-IIC-MPU-9250-9-Axis-Attitude-Sensor-Module-Gyro-Accelerator-Magnetometer-/191152604672</t>
  </si>
  <si>
    <t>Motor Controller</t>
  </si>
  <si>
    <t>Toshiba TB6549PGO-ND</t>
  </si>
  <si>
    <t>DigiKey</t>
  </si>
  <si>
    <t>TB6549PGO-ND</t>
  </si>
  <si>
    <t>http://www.digikey.com/product-detail/en/TB6549PG(O)/TB6549PGO-ND/1730048</t>
  </si>
  <si>
    <t>Voltage Regulator</t>
  </si>
  <si>
    <t>LM1084IT-5.0/NOPB-ND</t>
  </si>
  <si>
    <t>http://www.digikey.com.au/product-detail/en/LM1084IT-5.0%2FNOPB/LM1084IT-5.0%2FNOPB-ND/363556</t>
  </si>
  <si>
    <t>LittleBird</t>
  </si>
  <si>
    <t>DIP Socket</t>
  </si>
  <si>
    <t>IC Socket - for 16-pin 0.3 Chips</t>
  </si>
  <si>
    <t>AF-2203</t>
  </si>
  <si>
    <t>http://littlebirdelectronics.com.au/products/ic-socket-for-16-pin-0-3-chips-pack-of-3</t>
  </si>
  <si>
    <t>Pack of 3</t>
  </si>
  <si>
    <t>Switch</t>
  </si>
  <si>
    <t>Wheels</t>
  </si>
  <si>
    <t>Kornylak Transwheel</t>
  </si>
  <si>
    <t>Kornylak</t>
  </si>
  <si>
    <t>FXA108B</t>
  </si>
  <si>
    <t>http://store.kornylak.com/ProductDetails.asp?ProductCode=FXA108B</t>
  </si>
  <si>
    <t>1.00 oz</t>
  </si>
  <si>
    <t>8x2 Male</t>
  </si>
  <si>
    <t>Total</t>
  </si>
  <si>
    <t>Remaining</t>
  </si>
  <si>
    <t>Latest Conversion Rate (USD to AUD)</t>
  </si>
  <si>
    <t>Thread</t>
  </si>
  <si>
    <t>Length</t>
  </si>
  <si>
    <t>Material</t>
  </si>
  <si>
    <t>Exact QTY per robot</t>
  </si>
  <si>
    <t>Screw</t>
  </si>
  <si>
    <t>M3</t>
  </si>
  <si>
    <t>Steel</t>
  </si>
  <si>
    <t>Nut</t>
  </si>
  <si>
    <t>Spacer</t>
  </si>
  <si>
    <t>10mm</t>
  </si>
  <si>
    <t>M-F</t>
  </si>
  <si>
    <t>Nylon</t>
  </si>
  <si>
    <t>Turnigy 1300mAh 3S 30C Lipo Pack</t>
  </si>
  <si>
    <t>T1300.3S.30 </t>
  </si>
  <si>
    <t>http://www.hobbyking.com/hobbyking/store/__9493__Turnigy_1300mAh_3S_30C_Lipo_Pack.html</t>
  </si>
  <si>
    <t>Round</t>
  </si>
  <si>
    <t>Hex</t>
  </si>
  <si>
    <t>2mm</t>
  </si>
  <si>
    <t>20mm</t>
  </si>
  <si>
    <t>30mm</t>
  </si>
  <si>
    <t>F-F</t>
  </si>
  <si>
    <t>6mm</t>
  </si>
  <si>
    <t>Sonar</t>
  </si>
  <si>
    <t>HC-SR04</t>
  </si>
  <si>
    <t>M2</t>
  </si>
  <si>
    <t>40mm</t>
  </si>
  <si>
    <t>http://www.ebay.com.au/itm/New-Arduino-Ultrasonic-Module-HC-SR04-Distance-Sensor-Measuring-Transducer-IG-/262251917041?hash=item3d0f6eaef1:g:1nwAAOSw-zxWoLDj</t>
  </si>
  <si>
    <t>IDC Cable</t>
  </si>
  <si>
    <t>8x2 Female-Female</t>
  </si>
  <si>
    <t>http://www.ebay.com.au/itm/2-Pcs-2-54mm-Pitch-2x8-Pin-16-Pin-16-Wire-IDC-Flat-Ribbon-Cable-Length-20CM-/170911043548?hash=item27cb178fdc</t>
  </si>
  <si>
    <t>Pack of 40</t>
  </si>
  <si>
    <t>Battery Connector</t>
  </si>
  <si>
    <t>XT-60</t>
  </si>
  <si>
    <t>DC12V 20A Indicator Panel Mounting ON-OFF Car Toggle Switch</t>
  </si>
  <si>
    <t>AliExpress</t>
  </si>
  <si>
    <t>XT60</t>
  </si>
  <si>
    <t>http://www.hobbyking.com/hobbyking/store/uh_viewitem.asp?idproduct=43416</t>
  </si>
  <si>
    <t>Pack of 5 pairs</t>
  </si>
  <si>
    <t>http://www.aliexpress.com/item/DC12V-20A-Indicator-Panel-Mounting-ON-OFF-Car-Toggle-Switch-Red-green-yellow-blue/32397900424.html?spm=2114.01010208.3.137.IBV1vn&amp;ws_ab_test=searchweb201556_2,searchweb201644_3_505_506_503_504_10020_502_10001_10002_10017_100</t>
  </si>
  <si>
    <t>http://www.ebay.com.au/itm/24pcs-2x8-16-Pin-2-54mm-Pitch-Straight-Box-Header-Connector-IDC-Male-Sockets-/391276196862?hash=item5b19e0f3fe:g:dx4AAOSwKtlWsE7R</t>
  </si>
  <si>
    <t>Pack of 24</t>
  </si>
  <si>
    <t>Fasteners &amp; Structural Parts</t>
  </si>
  <si>
    <t>1 USD = 1.33 AUD</t>
  </si>
  <si>
    <t>Pixy</t>
  </si>
  <si>
    <t>Cmucam5 Pixy</t>
  </si>
  <si>
    <t>http://www.cmucam.org/projects/cmucam5</t>
  </si>
  <si>
    <t>IDC Socket</t>
  </si>
  <si>
    <t>Maxon</t>
  </si>
  <si>
    <t>CHF</t>
  </si>
  <si>
    <t>http://www.maxonmotor.com.au/maxon/view/category/motor?etcc_med=Product&amp;etcc_cmp=%2fmaxon%2fview%2fcontent%2fa-max-motors%3fetcc_med%3dProduct%26etcc_cmp%3d%252fmaxon%252fview%252fcontent%252fa-max-motors%253fnoMobile%26etcc_cu%3donsite%26etcc_var%3d%255bau%255d%2523en%2523_d_%26etcc_plc%3dproduct_index%26noMobile&amp;etcc_cu=onsite&amp;etcc_var=%5bau%5d%23en%23_d_&amp;etcc_plc=product_index&amp;target=filter&amp;filterCategory=amax</t>
  </si>
  <si>
    <t>Pack of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</si>
</sst>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* #,##0.00\ ;\$* \(#,##0.00\);\$* \-#\ ;@\ "/>
    <numFmt numFmtId="165" formatCode="[$$-C09]#,##0.00;[Red]\-[$$-C09]#,##0.00"/>
  </numFmts>
  <fonts count="11" x14ac:knownFonts="1"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2"/>
      <color indexed="9"/>
      <name val="Calibri"/>
      <family val="2"/>
    </font>
    <font>
      <b/>
      <sz val="12"/>
      <name val="Arial"/>
      <family val="2"/>
    </font>
    <font>
      <sz val="11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u/>
      <sz val="10"/>
      <color theme="4" tint="-0.249977111117893"/>
      <name val="Arial"/>
      <family val="2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2"/>
        <bgColor indexed="47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6" fillId="0" borderId="0" applyBorder="0" applyProtection="0"/>
    <xf numFmtId="0" fontId="5" fillId="0" borderId="0" applyNumberFormat="0" applyFill="0" applyBorder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/>
    <xf numFmtId="164" fontId="6" fillId="0" borderId="0" xfId="1"/>
    <xf numFmtId="0" fontId="2" fillId="2" borderId="0" xfId="0" applyFont="1" applyFill="1" applyAlignment="1">
      <alignment wrapText="1"/>
    </xf>
    <xf numFmtId="164" fontId="2" fillId="2" borderId="0" xfId="0" applyNumberFormat="1" applyFont="1" applyFill="1" applyAlignment="1">
      <alignment wrapText="1"/>
    </xf>
    <xf numFmtId="164" fontId="2" fillId="2" borderId="0" xfId="1" applyFont="1" applyFill="1" applyBorder="1" applyAlignment="1" applyProtection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165" fontId="0" fillId="0" borderId="0" xfId="0" applyNumberFormat="1"/>
    <xf numFmtId="0" fontId="2" fillId="2" borderId="0" xfId="0" applyFont="1" applyFill="1" applyAlignment="1"/>
    <xf numFmtId="0" fontId="2" fillId="2" borderId="0" xfId="0" applyFont="1" applyFill="1"/>
    <xf numFmtId="164" fontId="2" fillId="2" borderId="0" xfId="0" applyNumberFormat="1" applyFont="1" applyFill="1"/>
    <xf numFmtId="164" fontId="2" fillId="2" borderId="0" xfId="1" applyFont="1" applyFill="1" applyBorder="1" applyAlignment="1" applyProtection="1"/>
    <xf numFmtId="0" fontId="4" fillId="3" borderId="0" xfId="0" applyFont="1" applyFill="1" applyAlignment="1">
      <alignment horizontal="center"/>
    </xf>
    <xf numFmtId="49" fontId="4" fillId="3" borderId="0" xfId="0" applyNumberFormat="1" applyFont="1" applyFill="1" applyAlignment="1">
      <alignment horizontal="center"/>
    </xf>
    <xf numFmtId="0" fontId="5" fillId="0" borderId="0" xfId="2" applyNumberFormat="1" applyFont="1" applyFill="1" applyBorder="1" applyAlignment="1" applyProtection="1"/>
    <xf numFmtId="49" fontId="5" fillId="0" borderId="0" xfId="2" applyNumberFormat="1" applyFont="1" applyFill="1" applyBorder="1" applyAlignment="1" applyProtection="1"/>
    <xf numFmtId="0" fontId="7" fillId="0" borderId="0" xfId="3"/>
    <xf numFmtId="0" fontId="8" fillId="0" borderId="0" xfId="0" applyFont="1"/>
    <xf numFmtId="0" fontId="9" fillId="0" borderId="0" xfId="3" applyFont="1"/>
    <xf numFmtId="0" fontId="9" fillId="0" borderId="0" xfId="0" applyFont="1"/>
    <xf numFmtId="0" fontId="1" fillId="0" borderId="0" xfId="0" applyFont="1" applyAlignment="1">
      <alignment horizontal="center"/>
    </xf>
    <xf numFmtId="0" fontId="10" fillId="4" borderId="0" xfId="0" applyFont="1" applyFill="1" applyAlignment="1">
      <alignment horizontal="center"/>
    </xf>
  </cellXfs>
  <cellStyles count="4">
    <cellStyle name="Currency" xfId="1" builtinId="4"/>
    <cellStyle name="Excel Built-in Explanatory Text" xfId="2"/>
    <cellStyle name="Hyperlink" xfId="3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3D69B"/>
      <rgbColor rgb="007F7F7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.au/itm/2-Pcs-2-54mm-Pitch-2x8-Pin-16-Pin-16-Wire-IDC-Flat-Ribbon-Cable-Length-20CM-/170911043548?hash=item27cb178fdc" TargetMode="External"/><Relationship Id="rId3" Type="http://schemas.openxmlformats.org/officeDocument/2006/relationships/hyperlink" Target="http://www.digikey.com/product-detail/en/TB6549PG(O)/TB6549PGO-ND/1730048" TargetMode="External"/><Relationship Id="rId7" Type="http://schemas.openxmlformats.org/officeDocument/2006/relationships/hyperlink" Target="http://www.hobbyking.com/hobbyking/store/__9493__Turnigy_1300mAh_3S_30C_Lipo_Pack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ebay.com.au/itm/New-SPI-IIC-MPU-9250-9-Axis-Attitude-Sensor-Module-Gyro-Accelerator-Magnetometer-/191152604672" TargetMode="External"/><Relationship Id="rId1" Type="http://schemas.openxmlformats.org/officeDocument/2006/relationships/hyperlink" Target="https://tris10.com/product/ir-sensor-50" TargetMode="External"/><Relationship Id="rId6" Type="http://schemas.openxmlformats.org/officeDocument/2006/relationships/hyperlink" Target="http://store.kornylak.com/ProductDetails.asp?ProductCode=FXA108B" TargetMode="External"/><Relationship Id="rId11" Type="http://schemas.openxmlformats.org/officeDocument/2006/relationships/hyperlink" Target="http://www.hobbyking.com/hobbyking/store/uh_viewitem.asp?idproduct=43416" TargetMode="External"/><Relationship Id="rId5" Type="http://schemas.openxmlformats.org/officeDocument/2006/relationships/hyperlink" Target="http://littlebirdelectronics.com.au/products/ic-socket-for-16-pin-0-3-chips-pack-of-3" TargetMode="External"/><Relationship Id="rId10" Type="http://schemas.openxmlformats.org/officeDocument/2006/relationships/hyperlink" Target="http://www.ebay.com.au/itm/New-Arduino-Ultrasonic-Module-HC-SR04-Distance-Sensor-Measuring-Transducer-IG-/262251917041?hash=item3d0f6eaef1:g:1nwAAOSw-zxWoLDj" TargetMode="External"/><Relationship Id="rId4" Type="http://schemas.openxmlformats.org/officeDocument/2006/relationships/hyperlink" Target="http://www.digikey.com.au/product-detail/en/LM1084IT-5.0%2FNOPB/LM1084IT-5.0%2FNOPB-ND/363556" TargetMode="External"/><Relationship Id="rId9" Type="http://schemas.openxmlformats.org/officeDocument/2006/relationships/hyperlink" Target="http://www.aliexpress.com/item/DC12V-20A-Indicator-Panel-Mounting-ON-OFF-Car-Toggle-Switch-Red-green-yellow-blue/32397900424.html?spm=2114.01010208.3.137.IBV1vn&amp;ws_ab_test=searchweb201556_2,searchweb201644_3_505_506_503_504_10020_502_10001_10002_10017_1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tabSelected="1" zoomScale="90" zoomScaleNormal="90" zoomScalePageLayoutView="90" workbookViewId="0">
      <selection activeCell="L9" sqref="L9"/>
    </sheetView>
  </sheetViews>
  <sheetFormatPr defaultColWidth="8.7109375" defaultRowHeight="15" x14ac:dyDescent="0.2"/>
  <cols>
    <col min="1" max="1" width="21.28515625" style="1" customWidth="1"/>
    <col min="2" max="2" width="44.140625" style="1" customWidth="1"/>
    <col min="3" max="3" width="11.85546875" style="1" customWidth="1"/>
    <col min="4" max="4" width="21.28515625" style="1" customWidth="1"/>
    <col min="5" max="5" width="7.7109375" style="1" customWidth="1"/>
    <col min="6" max="7" width="8.5703125" style="1" customWidth="1"/>
    <col min="8" max="8" width="12.140625" style="1" customWidth="1"/>
    <col min="9" max="9" width="10" style="1" customWidth="1"/>
    <col min="10" max="10" width="11.7109375" style="2" customWidth="1"/>
    <col min="11" max="11" width="28.28515625" style="1" customWidth="1"/>
    <col min="12" max="12" width="7" style="1" customWidth="1"/>
    <col min="13" max="13" width="9.85546875" style="1" customWidth="1"/>
    <col min="14" max="14" width="11" style="1" customWidth="1"/>
    <col min="15" max="15" width="22.28515625" style="1" customWidth="1"/>
    <col min="16" max="16384" width="8.7109375" style="1"/>
  </cols>
  <sheetData>
    <row r="1" spans="1:28" ht="47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.95" customHeight="1" x14ac:dyDescent="0.2">
      <c r="A2" t="s">
        <v>15</v>
      </c>
      <c r="B2" t="s">
        <v>102</v>
      </c>
      <c r="C2" t="s">
        <v>102</v>
      </c>
      <c r="D2" s="7" t="s">
        <v>21</v>
      </c>
      <c r="E2">
        <v>8</v>
      </c>
      <c r="F2">
        <v>2</v>
      </c>
      <c r="G2" s="8">
        <v>189.89</v>
      </c>
      <c r="H2" t="s">
        <v>103</v>
      </c>
      <c r="I2" s="8">
        <v>256.74</v>
      </c>
      <c r="J2" s="8">
        <f t="shared" ref="J2:J14" si="0">PRODUCT(E2, I2)</f>
        <v>2053.92</v>
      </c>
      <c r="K2" s="19" t="s">
        <v>104</v>
      </c>
      <c r="L2">
        <v>46</v>
      </c>
      <c r="M2">
        <v>3</v>
      </c>
      <c r="N2">
        <f t="shared" ref="N2:N14" si="1">PRODUCT(L2,M2)</f>
        <v>138</v>
      </c>
      <c r="O2"/>
    </row>
    <row r="3" spans="1:28" x14ac:dyDescent="0.2">
      <c r="A3" t="s">
        <v>18</v>
      </c>
      <c r="B3" t="s">
        <v>19</v>
      </c>
      <c r="C3" t="s">
        <v>20</v>
      </c>
      <c r="D3" t="s">
        <v>21</v>
      </c>
      <c r="E3">
        <v>1</v>
      </c>
      <c r="F3">
        <v>0</v>
      </c>
      <c r="G3" s="8">
        <v>60</v>
      </c>
      <c r="H3" t="s">
        <v>22</v>
      </c>
      <c r="I3" s="8">
        <v>60</v>
      </c>
      <c r="J3" s="8">
        <f t="shared" si="0"/>
        <v>60</v>
      </c>
      <c r="K3" s="20" t="s">
        <v>23</v>
      </c>
      <c r="L3">
        <v>2</v>
      </c>
      <c r="M3">
        <v>16</v>
      </c>
      <c r="N3">
        <f t="shared" si="1"/>
        <v>32</v>
      </c>
      <c r="O3" t="s">
        <v>105</v>
      </c>
    </row>
    <row r="4" spans="1:28" x14ac:dyDescent="0.2">
      <c r="A4" t="s">
        <v>25</v>
      </c>
      <c r="B4" t="s">
        <v>67</v>
      </c>
      <c r="C4" t="s">
        <v>26</v>
      </c>
      <c r="D4" t="s">
        <v>68</v>
      </c>
      <c r="E4">
        <v>2</v>
      </c>
      <c r="F4">
        <v>1</v>
      </c>
      <c r="G4" s="8">
        <v>14.19</v>
      </c>
      <c r="H4" t="s">
        <v>22</v>
      </c>
      <c r="I4" s="8">
        <v>14.19</v>
      </c>
      <c r="J4" s="8">
        <f t="shared" si="0"/>
        <v>28.38</v>
      </c>
      <c r="K4" s="19" t="s">
        <v>69</v>
      </c>
      <c r="L4">
        <v>107</v>
      </c>
      <c r="M4">
        <v>1</v>
      </c>
      <c r="N4">
        <f t="shared" si="1"/>
        <v>107</v>
      </c>
      <c r="O4"/>
    </row>
    <row r="5" spans="1:28" x14ac:dyDescent="0.2">
      <c r="A5" t="s">
        <v>27</v>
      </c>
      <c r="B5" t="s">
        <v>28</v>
      </c>
      <c r="C5" t="s">
        <v>24</v>
      </c>
      <c r="D5" t="s">
        <v>21</v>
      </c>
      <c r="E5">
        <v>2</v>
      </c>
      <c r="F5">
        <v>1</v>
      </c>
      <c r="G5" s="8">
        <v>2.92</v>
      </c>
      <c r="H5" t="s">
        <v>22</v>
      </c>
      <c r="I5" s="8">
        <v>2.92</v>
      </c>
      <c r="J5" s="8">
        <f t="shared" si="0"/>
        <v>5.84</v>
      </c>
      <c r="K5" s="20" t="s">
        <v>29</v>
      </c>
      <c r="L5">
        <v>4</v>
      </c>
      <c r="M5">
        <v>1</v>
      </c>
      <c r="N5">
        <f t="shared" si="1"/>
        <v>4</v>
      </c>
      <c r="O5"/>
    </row>
    <row r="6" spans="1:28" x14ac:dyDescent="0.2">
      <c r="A6" t="s">
        <v>30</v>
      </c>
      <c r="B6" t="s">
        <v>31</v>
      </c>
      <c r="C6" t="s">
        <v>32</v>
      </c>
      <c r="D6" t="s">
        <v>33</v>
      </c>
      <c r="E6">
        <v>5</v>
      </c>
      <c r="F6">
        <v>2</v>
      </c>
      <c r="G6" s="8">
        <v>5.53</v>
      </c>
      <c r="H6" t="s">
        <v>22</v>
      </c>
      <c r="I6" s="8">
        <v>5.53</v>
      </c>
      <c r="J6" s="8">
        <f t="shared" si="0"/>
        <v>27.650000000000002</v>
      </c>
      <c r="K6" s="20" t="s">
        <v>34</v>
      </c>
      <c r="L6">
        <v>1.1000000000000001</v>
      </c>
      <c r="M6">
        <v>3</v>
      </c>
      <c r="N6">
        <f t="shared" si="1"/>
        <v>3.3000000000000003</v>
      </c>
      <c r="O6"/>
    </row>
    <row r="7" spans="1:28" x14ac:dyDescent="0.2">
      <c r="A7" t="s">
        <v>35</v>
      </c>
      <c r="B7" t="s">
        <v>36</v>
      </c>
      <c r="C7" t="s">
        <v>32</v>
      </c>
      <c r="D7" t="s">
        <v>36</v>
      </c>
      <c r="E7">
        <v>3</v>
      </c>
      <c r="F7">
        <v>2</v>
      </c>
      <c r="G7" s="8">
        <v>3.96</v>
      </c>
      <c r="H7" t="s">
        <v>22</v>
      </c>
      <c r="I7" s="8">
        <v>3.96</v>
      </c>
      <c r="J7" s="8">
        <f t="shared" si="0"/>
        <v>11.879999999999999</v>
      </c>
      <c r="K7" s="20" t="s">
        <v>37</v>
      </c>
      <c r="L7">
        <v>1</v>
      </c>
      <c r="M7">
        <v>1</v>
      </c>
      <c r="N7">
        <f t="shared" si="1"/>
        <v>1</v>
      </c>
      <c r="O7"/>
    </row>
    <row r="8" spans="1:28" x14ac:dyDescent="0.2">
      <c r="A8" t="s">
        <v>39</v>
      </c>
      <c r="B8" t="s">
        <v>40</v>
      </c>
      <c r="C8" t="s">
        <v>38</v>
      </c>
      <c r="D8" t="s">
        <v>41</v>
      </c>
      <c r="E8">
        <v>2</v>
      </c>
      <c r="F8">
        <v>1</v>
      </c>
      <c r="G8" s="8">
        <v>1.44</v>
      </c>
      <c r="H8" t="s">
        <v>22</v>
      </c>
      <c r="I8" s="8">
        <v>1.44</v>
      </c>
      <c r="J8" s="8">
        <f t="shared" si="0"/>
        <v>2.88</v>
      </c>
      <c r="K8" s="20" t="s">
        <v>42</v>
      </c>
      <c r="L8">
        <v>1</v>
      </c>
      <c r="M8">
        <v>3</v>
      </c>
      <c r="N8">
        <f t="shared" si="1"/>
        <v>3</v>
      </c>
      <c r="O8" t="s">
        <v>43</v>
      </c>
    </row>
    <row r="9" spans="1:28" x14ac:dyDescent="0.2">
      <c r="A9" t="s">
        <v>44</v>
      </c>
      <c r="B9" s="18" t="s">
        <v>88</v>
      </c>
      <c r="C9" t="s">
        <v>89</v>
      </c>
      <c r="D9" s="7">
        <v>41375066</v>
      </c>
      <c r="E9">
        <v>2</v>
      </c>
      <c r="F9">
        <v>1</v>
      </c>
      <c r="G9" s="8">
        <v>4.53</v>
      </c>
      <c r="H9" t="s">
        <v>22</v>
      </c>
      <c r="I9" s="8">
        <v>4.53</v>
      </c>
      <c r="J9" s="8">
        <f t="shared" si="0"/>
        <v>9.06</v>
      </c>
      <c r="K9" s="17" t="s">
        <v>93</v>
      </c>
      <c r="L9">
        <v>6</v>
      </c>
      <c r="M9">
        <v>2</v>
      </c>
      <c r="N9">
        <v>2</v>
      </c>
      <c r="O9" t="s">
        <v>85</v>
      </c>
    </row>
    <row r="10" spans="1:28" x14ac:dyDescent="0.2">
      <c r="A10" t="s">
        <v>45</v>
      </c>
      <c r="B10" t="s">
        <v>46</v>
      </c>
      <c r="C10" t="s">
        <v>47</v>
      </c>
      <c r="D10" t="s">
        <v>48</v>
      </c>
      <c r="E10">
        <v>6</v>
      </c>
      <c r="F10">
        <v>3</v>
      </c>
      <c r="G10" s="8">
        <v>3.16</v>
      </c>
      <c r="H10" t="s">
        <v>16</v>
      </c>
      <c r="I10" s="8">
        <v>4.43</v>
      </c>
      <c r="J10" s="8">
        <f t="shared" si="0"/>
        <v>26.58</v>
      </c>
      <c r="K10" s="20" t="s">
        <v>49</v>
      </c>
      <c r="L10">
        <v>28</v>
      </c>
      <c r="M10">
        <v>3</v>
      </c>
      <c r="N10">
        <f t="shared" si="1"/>
        <v>84</v>
      </c>
      <c r="O10" t="s">
        <v>50</v>
      </c>
    </row>
    <row r="11" spans="1:28" x14ac:dyDescent="0.2">
      <c r="A11" t="s">
        <v>101</v>
      </c>
      <c r="B11" t="s">
        <v>51</v>
      </c>
      <c r="C11" t="s">
        <v>24</v>
      </c>
      <c r="D11" t="s">
        <v>21</v>
      </c>
      <c r="E11">
        <v>1</v>
      </c>
      <c r="F11">
        <v>0</v>
      </c>
      <c r="G11" s="8">
        <v>5.93</v>
      </c>
      <c r="H11" t="s">
        <v>22</v>
      </c>
      <c r="I11" s="8">
        <f>G11</f>
        <v>5.93</v>
      </c>
      <c r="J11" s="8">
        <f t="shared" si="0"/>
        <v>5.93</v>
      </c>
      <c r="K11" s="17" t="s">
        <v>94</v>
      </c>
      <c r="L11">
        <v>1</v>
      </c>
      <c r="M11">
        <v>2</v>
      </c>
      <c r="N11">
        <f t="shared" si="1"/>
        <v>2</v>
      </c>
      <c r="O11" t="s">
        <v>95</v>
      </c>
    </row>
    <row r="12" spans="1:28" x14ac:dyDescent="0.2">
      <c r="A12" t="s">
        <v>82</v>
      </c>
      <c r="B12" t="s">
        <v>83</v>
      </c>
      <c r="C12" t="s">
        <v>24</v>
      </c>
      <c r="D12" t="s">
        <v>21</v>
      </c>
      <c r="E12">
        <v>1</v>
      </c>
      <c r="F12">
        <v>0</v>
      </c>
      <c r="G12" s="8">
        <v>7.04</v>
      </c>
      <c r="H12" t="s">
        <v>22</v>
      </c>
      <c r="I12" s="8">
        <f>G12</f>
        <v>7.04</v>
      </c>
      <c r="J12" s="8">
        <f>PRODUCT(E12, I12)</f>
        <v>7.04</v>
      </c>
      <c r="K12" s="17" t="s">
        <v>84</v>
      </c>
      <c r="L12">
        <v>2</v>
      </c>
      <c r="M12">
        <v>1</v>
      </c>
      <c r="N12">
        <f>PRODUCT(L12,M12)</f>
        <v>2</v>
      </c>
      <c r="O12" t="s">
        <v>17</v>
      </c>
    </row>
    <row r="13" spans="1:28" x14ac:dyDescent="0.2">
      <c r="A13" t="s">
        <v>77</v>
      </c>
      <c r="B13" t="s">
        <v>78</v>
      </c>
      <c r="C13" t="s">
        <v>24</v>
      </c>
      <c r="D13" s="7" t="s">
        <v>21</v>
      </c>
      <c r="E13">
        <v>6</v>
      </c>
      <c r="F13">
        <v>2</v>
      </c>
      <c r="G13" s="8">
        <v>1.2</v>
      </c>
      <c r="H13" t="s">
        <v>22</v>
      </c>
      <c r="I13" s="8">
        <v>1.2</v>
      </c>
      <c r="J13" s="8">
        <f>PRODUCT(E13, I13)</f>
        <v>7.1999999999999993</v>
      </c>
      <c r="K13" s="17" t="s">
        <v>81</v>
      </c>
      <c r="L13">
        <v>15</v>
      </c>
      <c r="M13">
        <v>2</v>
      </c>
      <c r="N13">
        <f>PRODUCT(L13,M13)</f>
        <v>30</v>
      </c>
      <c r="O13"/>
    </row>
    <row r="14" spans="1:28" x14ac:dyDescent="0.2">
      <c r="A14" t="s">
        <v>86</v>
      </c>
      <c r="B14" t="s">
        <v>87</v>
      </c>
      <c r="C14" t="s">
        <v>26</v>
      </c>
      <c r="D14" s="7" t="s">
        <v>90</v>
      </c>
      <c r="E14">
        <v>1</v>
      </c>
      <c r="F14">
        <v>0</v>
      </c>
      <c r="G14" s="8">
        <v>6.89</v>
      </c>
      <c r="H14" t="s">
        <v>22</v>
      </c>
      <c r="I14" s="8">
        <v>6.89</v>
      </c>
      <c r="J14" s="8">
        <f t="shared" si="0"/>
        <v>6.89</v>
      </c>
      <c r="K14" s="17" t="s">
        <v>91</v>
      </c>
      <c r="L14" t="s">
        <v>21</v>
      </c>
      <c r="M14" t="s">
        <v>21</v>
      </c>
      <c r="N14">
        <f t="shared" si="1"/>
        <v>0</v>
      </c>
      <c r="O14" t="s">
        <v>92</v>
      </c>
    </row>
    <row r="15" spans="1:28" x14ac:dyDescent="0.2">
      <c r="A15" t="s">
        <v>98</v>
      </c>
      <c r="B15" t="s">
        <v>99</v>
      </c>
      <c r="C15"/>
      <c r="D15" s="7"/>
      <c r="E15">
        <v>1</v>
      </c>
      <c r="F15">
        <v>0</v>
      </c>
      <c r="G15" s="8">
        <v>0</v>
      </c>
      <c r="H15" t="s">
        <v>22</v>
      </c>
      <c r="I15" s="8">
        <v>0</v>
      </c>
      <c r="J15" s="8">
        <f t="shared" ref="J15" si="2">PRODUCT(E15, I15)</f>
        <v>0</v>
      </c>
      <c r="K15" s="17" t="s">
        <v>100</v>
      </c>
      <c r="L15">
        <v>27</v>
      </c>
      <c r="M15">
        <v>1</v>
      </c>
      <c r="N15">
        <f t="shared" ref="N15" si="3">PRODUCT(L15,M15)</f>
        <v>27</v>
      </c>
      <c r="O15"/>
    </row>
    <row r="16" spans="1:28" ht="15.75" x14ac:dyDescent="0.25">
      <c r="A16" s="22" t="s">
        <v>96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 spans="1:15" ht="15.75" x14ac:dyDescent="0.25">
      <c r="A17" s="9" t="s">
        <v>52</v>
      </c>
      <c r="B17" s="9"/>
      <c r="C17" s="9"/>
      <c r="D17" s="9"/>
      <c r="E17" s="9">
        <f>SUM(E2:E16)</f>
        <v>41</v>
      </c>
      <c r="F17" s="10"/>
      <c r="G17" s="9"/>
      <c r="H17" s="10"/>
      <c r="I17" s="11"/>
      <c r="J17" s="12">
        <f>SUM(J2:J16)</f>
        <v>2253.25</v>
      </c>
      <c r="K17" s="9"/>
      <c r="L17" s="9"/>
      <c r="M17" s="9">
        <f>SUM(M2:M16)</f>
        <v>39</v>
      </c>
      <c r="N17" s="9">
        <f>SUM(N2:N16)</f>
        <v>435.3</v>
      </c>
      <c r="O17" s="9"/>
    </row>
    <row r="18" spans="1:15" ht="15.75" x14ac:dyDescent="0.25">
      <c r="A18" s="9" t="s">
        <v>53</v>
      </c>
      <c r="B18" s="9"/>
      <c r="C18" s="9"/>
      <c r="D18" s="9"/>
      <c r="E18" s="9"/>
      <c r="F18" s="10"/>
      <c r="G18" s="9"/>
      <c r="H18" s="10"/>
      <c r="I18" s="11"/>
      <c r="J18" s="12"/>
      <c r="K18" s="9"/>
      <c r="L18" s="9"/>
      <c r="M18" s="9"/>
      <c r="N18" s="9">
        <f>1100-N17</f>
        <v>664.7</v>
      </c>
      <c r="O18" s="9"/>
    </row>
    <row r="20" spans="1:15" x14ac:dyDescent="0.2">
      <c r="A20" s="21" t="s">
        <v>54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1:15" x14ac:dyDescent="0.2">
      <c r="A21" s="21" t="s">
        <v>97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</row>
  </sheetData>
  <sheetProtection selectLockedCells="1" selectUnlockedCells="1"/>
  <mergeCells count="3">
    <mergeCell ref="A20:O20"/>
    <mergeCell ref="A21:O21"/>
    <mergeCell ref="A16:O16"/>
  </mergeCells>
  <dataValidations disablePrompts="1" count="2">
    <dataValidation operator="equal" allowBlank="1" showInputMessage="1" sqref="C1">
      <formula1>0</formula1>
      <formula2>0</formula2>
    </dataValidation>
    <dataValidation type="list" operator="equal" allowBlank="1" showInputMessage="1" sqref="C17:C18">
      <formula1>#N/A</formula1>
      <formula2>0</formula2>
    </dataValidation>
  </dataValidations>
  <hyperlinks>
    <hyperlink ref="K3" r:id="rId1"/>
    <hyperlink ref="K5" r:id="rId2"/>
    <hyperlink ref="K6" r:id="rId3"/>
    <hyperlink ref="K7" r:id="rId4"/>
    <hyperlink ref="K8" r:id="rId5"/>
    <hyperlink ref="K10" r:id="rId6"/>
    <hyperlink ref="K4" r:id="rId7"/>
    <hyperlink ref="K12" r:id="rId8"/>
    <hyperlink ref="K9" r:id="rId9"/>
    <hyperlink ref="K13" r:id="rId10"/>
    <hyperlink ref="K14" r:id="rId11"/>
  </hyperlinks>
  <pageMargins left="0.7" right="0.7" top="0.75" bottom="0.75" header="0.51180555555555551" footer="0.51180555555555551"/>
  <pageSetup paperSize="9" firstPageNumber="0" orientation="portrait" horizontalDpi="300" verticalDpi="300" r:id="rId1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3" workbookViewId="0">
      <selection activeCell="B34" sqref="B34:B35"/>
    </sheetView>
  </sheetViews>
  <sheetFormatPr defaultColWidth="11.42578125" defaultRowHeight="12.75" x14ac:dyDescent="0.2"/>
  <cols>
    <col min="4" max="4" width="16.7109375" customWidth="1"/>
    <col min="6" max="6" width="23.140625" customWidth="1"/>
  </cols>
  <sheetData>
    <row r="1" spans="1:7" ht="15" x14ac:dyDescent="0.25">
      <c r="A1" s="13" t="s">
        <v>0</v>
      </c>
      <c r="B1" s="14" t="s">
        <v>55</v>
      </c>
      <c r="C1" s="14" t="s">
        <v>56</v>
      </c>
      <c r="D1" s="13" t="s">
        <v>1</v>
      </c>
      <c r="E1" s="13" t="s">
        <v>57</v>
      </c>
      <c r="F1" s="13" t="s">
        <v>58</v>
      </c>
    </row>
    <row r="2" spans="1:7" ht="15" x14ac:dyDescent="0.25">
      <c r="A2" s="15" t="s">
        <v>59</v>
      </c>
      <c r="B2" s="16" t="s">
        <v>60</v>
      </c>
      <c r="C2" s="16" t="s">
        <v>64</v>
      </c>
      <c r="D2" s="15" t="s">
        <v>70</v>
      </c>
      <c r="E2" s="15" t="s">
        <v>61</v>
      </c>
      <c r="F2" s="15">
        <v>12</v>
      </c>
      <c r="G2" s="15"/>
    </row>
    <row r="3" spans="1:7" ht="15" x14ac:dyDescent="0.25">
      <c r="A3" s="15" t="s">
        <v>59</v>
      </c>
      <c r="B3" s="16" t="s">
        <v>60</v>
      </c>
      <c r="C3" s="16" t="s">
        <v>64</v>
      </c>
      <c r="D3" s="15" t="s">
        <v>70</v>
      </c>
      <c r="E3" s="15" t="s">
        <v>66</v>
      </c>
      <c r="F3" s="15">
        <v>30</v>
      </c>
    </row>
    <row r="4" spans="1:7" ht="15" x14ac:dyDescent="0.25">
      <c r="A4" s="15" t="s">
        <v>59</v>
      </c>
      <c r="B4" s="16" t="s">
        <v>60</v>
      </c>
      <c r="C4" s="16" t="s">
        <v>76</v>
      </c>
      <c r="D4" s="15" t="s">
        <v>70</v>
      </c>
      <c r="E4" s="15" t="s">
        <v>66</v>
      </c>
      <c r="F4" s="15">
        <v>9</v>
      </c>
    </row>
    <row r="5" spans="1:7" ht="15" x14ac:dyDescent="0.25">
      <c r="A5" s="15" t="s">
        <v>59</v>
      </c>
      <c r="B5" s="16" t="s">
        <v>60</v>
      </c>
      <c r="C5" s="16" t="s">
        <v>73</v>
      </c>
      <c r="D5" s="15" t="s">
        <v>70</v>
      </c>
      <c r="E5" s="15" t="s">
        <v>66</v>
      </c>
      <c r="F5" s="15">
        <v>12</v>
      </c>
    </row>
    <row r="6" spans="1:7" ht="15" x14ac:dyDescent="0.25">
      <c r="A6" s="15" t="s">
        <v>59</v>
      </c>
      <c r="B6" s="16" t="s">
        <v>79</v>
      </c>
      <c r="C6" s="16" t="s">
        <v>64</v>
      </c>
      <c r="D6" s="15" t="s">
        <v>70</v>
      </c>
      <c r="E6" s="15" t="s">
        <v>61</v>
      </c>
      <c r="F6" s="15">
        <v>12</v>
      </c>
    </row>
    <row r="7" spans="1:7" ht="15" x14ac:dyDescent="0.25">
      <c r="A7" s="15" t="s">
        <v>62</v>
      </c>
      <c r="B7" s="16" t="s">
        <v>60</v>
      </c>
      <c r="C7" s="16" t="s">
        <v>72</v>
      </c>
      <c r="D7" s="15" t="s">
        <v>71</v>
      </c>
      <c r="E7" s="15" t="s">
        <v>66</v>
      </c>
      <c r="F7" s="15">
        <v>15</v>
      </c>
    </row>
    <row r="8" spans="1:7" ht="15" x14ac:dyDescent="0.25">
      <c r="A8" s="15" t="s">
        <v>62</v>
      </c>
      <c r="B8" s="16" t="s">
        <v>60</v>
      </c>
      <c r="C8" s="16" t="s">
        <v>72</v>
      </c>
      <c r="D8" s="15" t="s">
        <v>71</v>
      </c>
      <c r="E8" s="15" t="s">
        <v>61</v>
      </c>
      <c r="F8" s="15">
        <v>12</v>
      </c>
    </row>
    <row r="9" spans="1:7" ht="15" x14ac:dyDescent="0.25">
      <c r="A9" s="15" t="s">
        <v>62</v>
      </c>
      <c r="B9" s="16" t="s">
        <v>79</v>
      </c>
      <c r="C9" s="16" t="s">
        <v>72</v>
      </c>
      <c r="D9" s="15" t="s">
        <v>71</v>
      </c>
      <c r="E9" s="15" t="s">
        <v>61</v>
      </c>
      <c r="F9" s="15">
        <v>24</v>
      </c>
    </row>
    <row r="10" spans="1:7" ht="15" x14ac:dyDescent="0.25">
      <c r="A10" s="15" t="s">
        <v>63</v>
      </c>
      <c r="B10" s="16" t="s">
        <v>60</v>
      </c>
      <c r="C10" s="16" t="s">
        <v>64</v>
      </c>
      <c r="D10" s="15" t="s">
        <v>65</v>
      </c>
      <c r="E10" s="15" t="s">
        <v>66</v>
      </c>
      <c r="F10" s="15">
        <v>9</v>
      </c>
    </row>
    <row r="11" spans="1:7" ht="15" x14ac:dyDescent="0.25">
      <c r="A11" s="15" t="s">
        <v>63</v>
      </c>
      <c r="B11" s="16" t="s">
        <v>60</v>
      </c>
      <c r="C11" s="16" t="s">
        <v>73</v>
      </c>
      <c r="D11" s="15" t="s">
        <v>75</v>
      </c>
      <c r="E11" s="15" t="s">
        <v>66</v>
      </c>
      <c r="F11" s="15">
        <v>8</v>
      </c>
    </row>
    <row r="12" spans="1:7" ht="15" x14ac:dyDescent="0.25">
      <c r="A12" s="15" t="s">
        <v>63</v>
      </c>
      <c r="B12" s="16" t="s">
        <v>60</v>
      </c>
      <c r="C12" s="16" t="s">
        <v>74</v>
      </c>
      <c r="D12" s="15" t="s">
        <v>75</v>
      </c>
      <c r="E12" s="15" t="s">
        <v>66</v>
      </c>
      <c r="F12" s="15">
        <v>8</v>
      </c>
    </row>
    <row r="13" spans="1:7" ht="15" x14ac:dyDescent="0.25">
      <c r="A13" s="15" t="s">
        <v>63</v>
      </c>
      <c r="B13" s="16" t="s">
        <v>60</v>
      </c>
      <c r="C13" s="16" t="s">
        <v>80</v>
      </c>
      <c r="D13" s="15" t="s">
        <v>75</v>
      </c>
      <c r="E13" s="15" t="s">
        <v>66</v>
      </c>
      <c r="F13" s="15">
        <v>2</v>
      </c>
    </row>
    <row r="14" spans="1:7" ht="15" x14ac:dyDescent="0.25">
      <c r="A14" s="15"/>
      <c r="B14" s="16"/>
      <c r="C14" s="16"/>
      <c r="D14" s="15"/>
      <c r="E14" s="15"/>
      <c r="F14" s="15"/>
    </row>
    <row r="15" spans="1:7" ht="15" x14ac:dyDescent="0.25">
      <c r="A15" s="15"/>
      <c r="B15" s="16"/>
      <c r="C15" s="16"/>
      <c r="D15" s="15"/>
      <c r="E15" s="15"/>
      <c r="F15" s="15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ORDERS</vt:lpstr>
      <vt:lpstr>FASTENERS</vt:lpstr>
      <vt:lpstr>ORDERS!__xlnm._FilterDatabase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Yelland</dc:creator>
  <cp:keywords/>
  <dc:description/>
  <cp:lastModifiedBy>James Yelland</cp:lastModifiedBy>
  <cp:revision>33</cp:revision>
  <cp:lastPrinted>1601-01-01T00:00:00Z</cp:lastPrinted>
  <dcterms:created xsi:type="dcterms:W3CDTF">1601-01-01T00:00:00Z</dcterms:created>
  <dcterms:modified xsi:type="dcterms:W3CDTF">2016-09-20T11:53:58Z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