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defaultThemeVersion="124226"/>
  <xr:revisionPtr revIDLastSave="0" documentId="13_ncr:1_{AFE178B1-9FC7-437D-BB2F-AC8AA3FF0FBA}" xr6:coauthVersionLast="37" xr6:coauthVersionMax="37" xr10:uidLastSave="{00000000-0000-0000-0000-000000000000}"/>
  <bookViews>
    <workbookView xWindow="240" yWindow="168" windowWidth="14808" windowHeight="7956" xr2:uid="{00000000-000D-0000-FFFF-FFFF00000000}"/>
  </bookViews>
  <sheets>
    <sheet name="Summary" sheetId="1" r:id="rId1"/>
    <sheet name="ADC" sheetId="4" r:id="rId2"/>
    <sheet name="SD Card" sheetId="2" r:id="rId3"/>
    <sheet name="Clock" sheetId="3" r:id="rId4"/>
  </sheets>
  <definedNames>
    <definedName name="_xlnm._FilterDatabase" localSheetId="0" hidden="1">Summary!$A$1:$F$65</definedName>
  </definedNames>
  <calcPr calcId="162913"/>
</workbook>
</file>

<file path=xl/calcChain.xml><?xml version="1.0" encoding="utf-8"?>
<calcChain xmlns="http://schemas.openxmlformats.org/spreadsheetml/2006/main">
  <c r="B38" i="3" l="1"/>
  <c r="B37" i="3"/>
  <c r="B35" i="3"/>
  <c r="B34" i="3" s="1"/>
  <c r="B36" i="3" s="1"/>
  <c r="I45" i="3" l="1"/>
  <c r="B12" i="3"/>
  <c r="E44" i="3" s="1"/>
  <c r="B6" i="3"/>
  <c r="B8" i="3" s="1"/>
  <c r="E45" i="3" l="1"/>
  <c r="I44" i="3"/>
</calcChain>
</file>

<file path=xl/sharedStrings.xml><?xml version="1.0" encoding="utf-8"?>
<sst xmlns="http://schemas.openxmlformats.org/spreadsheetml/2006/main" count="364" uniqueCount="285">
  <si>
    <t>Pin Index</t>
    <phoneticPr fontId="1" type="noConversion"/>
  </si>
  <si>
    <t>Name</t>
    <phoneticPr fontId="1" type="noConversion"/>
  </si>
  <si>
    <t>Type</t>
    <phoneticPr fontId="1" type="noConversion"/>
  </si>
  <si>
    <t>Function</t>
    <phoneticPr fontId="1" type="noConversion"/>
  </si>
  <si>
    <t>Comments</t>
    <phoneticPr fontId="1" type="noConversion"/>
  </si>
  <si>
    <t>S</t>
    <phoneticPr fontId="1" type="noConversion"/>
  </si>
  <si>
    <t>SW_Name</t>
    <phoneticPr fontId="1" type="noConversion"/>
  </si>
  <si>
    <t>VBat</t>
    <phoneticPr fontId="1" type="noConversion"/>
  </si>
  <si>
    <t>N/A</t>
    <phoneticPr fontId="1" type="noConversion"/>
  </si>
  <si>
    <t>PC13</t>
    <phoneticPr fontId="1" type="noConversion"/>
  </si>
  <si>
    <t>PC14</t>
    <phoneticPr fontId="1" type="noConversion"/>
  </si>
  <si>
    <t>I</t>
    <phoneticPr fontId="1" type="noConversion"/>
  </si>
  <si>
    <t>RTC OSC IN</t>
    <phoneticPr fontId="1" type="noConversion"/>
  </si>
  <si>
    <t>PC15</t>
    <phoneticPr fontId="1" type="noConversion"/>
  </si>
  <si>
    <t>O</t>
    <phoneticPr fontId="1" type="noConversion"/>
  </si>
  <si>
    <t>RTC OSC OUT</t>
    <phoneticPr fontId="1" type="noConversion"/>
  </si>
  <si>
    <t>OSC_IN</t>
    <phoneticPr fontId="1" type="noConversion"/>
  </si>
  <si>
    <t>OSC_OUT</t>
    <phoneticPr fontId="1" type="noConversion"/>
  </si>
  <si>
    <t>CORE OSC IN</t>
    <phoneticPr fontId="1" type="noConversion"/>
  </si>
  <si>
    <t>CORE OSC OUT</t>
    <phoneticPr fontId="1" type="noConversion"/>
  </si>
  <si>
    <t>NRST</t>
    <phoneticPr fontId="1" type="noConversion"/>
  </si>
  <si>
    <t>I/O</t>
    <phoneticPr fontId="1" type="noConversion"/>
  </si>
  <si>
    <t>Reset Pin</t>
    <phoneticPr fontId="1" type="noConversion"/>
  </si>
  <si>
    <t>PC0</t>
    <phoneticPr fontId="1" type="noConversion"/>
  </si>
  <si>
    <t>PC1</t>
  </si>
  <si>
    <t>PC2</t>
  </si>
  <si>
    <t>PC3</t>
  </si>
  <si>
    <t>ADC</t>
    <phoneticPr fontId="1" type="noConversion"/>
  </si>
  <si>
    <t>temperature sensor 2 value</t>
    <phoneticPr fontId="1" type="noConversion"/>
  </si>
  <si>
    <t>Output voltage</t>
    <phoneticPr fontId="1" type="noConversion"/>
  </si>
  <si>
    <t>VSSA</t>
    <phoneticPr fontId="1" type="noConversion"/>
  </si>
  <si>
    <t>VDDA</t>
    <phoneticPr fontId="1" type="noConversion"/>
  </si>
  <si>
    <t>PA0-WKUP</t>
    <phoneticPr fontId="1" type="noConversion"/>
  </si>
  <si>
    <t>Key pressed result</t>
    <phoneticPr fontId="1" type="noConversion"/>
  </si>
  <si>
    <t>PA1</t>
    <phoneticPr fontId="1" type="noConversion"/>
  </si>
  <si>
    <t>PA2</t>
  </si>
  <si>
    <t>PA3</t>
  </si>
  <si>
    <t>ADC12-Channel 10</t>
    <phoneticPr fontId="1" type="noConversion"/>
  </si>
  <si>
    <t>ADC12-Channel 11</t>
  </si>
  <si>
    <t>ADC12-Channel 12</t>
  </si>
  <si>
    <t>ADC12-Channel 13</t>
  </si>
  <si>
    <t>ADC12-Channel 0</t>
    <phoneticPr fontId="1" type="noConversion"/>
  </si>
  <si>
    <t>ADC12-Channel 1</t>
    <phoneticPr fontId="1" type="noConversion"/>
  </si>
  <si>
    <t>ADC12-Channel 2</t>
  </si>
  <si>
    <t>O</t>
    <phoneticPr fontId="1" type="noConversion"/>
  </si>
  <si>
    <t>VSS_4</t>
    <phoneticPr fontId="1" type="noConversion"/>
  </si>
  <si>
    <t>VDD_4</t>
    <phoneticPr fontId="1" type="noConversion"/>
  </si>
  <si>
    <t>S</t>
    <phoneticPr fontId="1" type="noConversion"/>
  </si>
  <si>
    <t>PA4</t>
    <phoneticPr fontId="1" type="noConversion"/>
  </si>
  <si>
    <t>PA5</t>
    <phoneticPr fontId="1" type="noConversion"/>
  </si>
  <si>
    <t>bAcOffFlag</t>
    <phoneticPr fontId="1" type="noConversion"/>
  </si>
  <si>
    <t>bAcLowFlag</t>
    <phoneticPr fontId="1" type="noConversion"/>
  </si>
  <si>
    <t>AC utility</t>
    <phoneticPr fontId="1" type="noConversion"/>
  </si>
  <si>
    <t>AC utility not present</t>
    <phoneticPr fontId="1" type="noConversion"/>
  </si>
  <si>
    <t>PA6</t>
    <phoneticPr fontId="1" type="noConversion"/>
  </si>
  <si>
    <t>PA7</t>
    <phoneticPr fontId="1" type="noConversion"/>
  </si>
  <si>
    <t>PC4</t>
    <phoneticPr fontId="1" type="noConversion"/>
  </si>
  <si>
    <t>PC5</t>
    <phoneticPr fontId="1" type="noConversion"/>
  </si>
  <si>
    <t>PB0</t>
    <phoneticPr fontId="1" type="noConversion"/>
  </si>
  <si>
    <t>PB1</t>
    <phoneticPr fontId="1" type="noConversion"/>
  </si>
  <si>
    <t>PB2</t>
    <phoneticPr fontId="1" type="noConversion"/>
  </si>
  <si>
    <t>PB10</t>
    <phoneticPr fontId="1" type="noConversion"/>
  </si>
  <si>
    <t>VSS_1</t>
    <phoneticPr fontId="1" type="noConversion"/>
  </si>
  <si>
    <t>VDD_1</t>
    <phoneticPr fontId="1" type="noConversion"/>
  </si>
  <si>
    <t>PB11</t>
    <phoneticPr fontId="1" type="noConversion"/>
  </si>
  <si>
    <t>PB12</t>
    <phoneticPr fontId="1" type="noConversion"/>
  </si>
  <si>
    <t>PB13</t>
    <phoneticPr fontId="1" type="noConversion"/>
  </si>
  <si>
    <t>PB14</t>
    <phoneticPr fontId="1" type="noConversion"/>
  </si>
  <si>
    <t>PB15</t>
    <phoneticPr fontId="1" type="noConversion"/>
  </si>
  <si>
    <t>PC6</t>
    <phoneticPr fontId="1" type="noConversion"/>
  </si>
  <si>
    <t>PC7</t>
  </si>
  <si>
    <t>PC8</t>
  </si>
  <si>
    <t>PC9</t>
  </si>
  <si>
    <t>PA8</t>
    <phoneticPr fontId="1" type="noConversion"/>
  </si>
  <si>
    <t>PA9</t>
  </si>
  <si>
    <t>PA10</t>
  </si>
  <si>
    <t>PA11</t>
  </si>
  <si>
    <t>PA12</t>
  </si>
  <si>
    <t>PA13</t>
  </si>
  <si>
    <t>VSS_2</t>
    <phoneticPr fontId="1" type="noConversion"/>
  </si>
  <si>
    <t>VDD_2</t>
    <phoneticPr fontId="1" type="noConversion"/>
  </si>
  <si>
    <t>PA14</t>
    <phoneticPr fontId="1" type="noConversion"/>
  </si>
  <si>
    <t>PA15</t>
  </si>
  <si>
    <t>PC10</t>
    <phoneticPr fontId="1" type="noConversion"/>
  </si>
  <si>
    <t>PC11</t>
  </si>
  <si>
    <t>PC12</t>
  </si>
  <si>
    <t>PD2</t>
    <phoneticPr fontId="1" type="noConversion"/>
  </si>
  <si>
    <t>PB3</t>
    <phoneticPr fontId="1" type="noConversion"/>
  </si>
  <si>
    <t>PB4</t>
  </si>
  <si>
    <t>PB5</t>
  </si>
  <si>
    <t>PB6</t>
  </si>
  <si>
    <t>PB7</t>
  </si>
  <si>
    <t>BOOT0</t>
    <phoneticPr fontId="1" type="noConversion"/>
  </si>
  <si>
    <t>PB8</t>
    <phoneticPr fontId="1" type="noConversion"/>
  </si>
  <si>
    <t>PB9</t>
    <phoneticPr fontId="1" type="noConversion"/>
  </si>
  <si>
    <t>VSS_3</t>
    <phoneticPr fontId="1" type="noConversion"/>
  </si>
  <si>
    <t>VDD_3</t>
    <phoneticPr fontId="1" type="noConversion"/>
  </si>
  <si>
    <t>ADC</t>
    <phoneticPr fontId="1" type="noConversion"/>
  </si>
  <si>
    <t>BATV+</t>
    <phoneticPr fontId="1" type="noConversion"/>
  </si>
  <si>
    <t>BATV-</t>
    <phoneticPr fontId="1" type="noConversion"/>
  </si>
  <si>
    <t>Charge current sample</t>
    <phoneticPr fontId="1" type="noConversion"/>
  </si>
  <si>
    <t>Red LED</t>
    <phoneticPr fontId="1" type="noConversion"/>
  </si>
  <si>
    <t>Yellow LED</t>
    <phoneticPr fontId="1" type="noConversion"/>
  </si>
  <si>
    <t>Green LED</t>
    <phoneticPr fontId="1" type="noConversion"/>
  </si>
  <si>
    <t>control output relay</t>
    <phoneticPr fontId="1" type="noConversion"/>
  </si>
  <si>
    <t>Active high？</t>
    <phoneticPr fontId="1" type="noConversion"/>
  </si>
  <si>
    <t>control charge power</t>
    <phoneticPr fontId="1" type="noConversion"/>
  </si>
  <si>
    <t>DAC</t>
    <phoneticPr fontId="1" type="noConversion"/>
  </si>
  <si>
    <t>I</t>
    <phoneticPr fontId="1" type="noConversion"/>
  </si>
  <si>
    <t>O</t>
    <phoneticPr fontId="1" type="noConversion"/>
  </si>
  <si>
    <t>CAN Rx</t>
    <phoneticPr fontId="1" type="noConversion"/>
  </si>
  <si>
    <t>CAN Tx</t>
    <phoneticPr fontId="1" type="noConversion"/>
  </si>
  <si>
    <t>CAN_I</t>
    <phoneticPr fontId="1" type="noConversion"/>
  </si>
  <si>
    <t>CAN_O</t>
    <phoneticPr fontId="1" type="noConversion"/>
  </si>
  <si>
    <t>CAN2</t>
    <phoneticPr fontId="1" type="noConversion"/>
  </si>
  <si>
    <t>O</t>
    <phoneticPr fontId="1" type="noConversion"/>
  </si>
  <si>
    <t>SPI2</t>
    <phoneticPr fontId="1" type="noConversion"/>
  </si>
  <si>
    <t>SDO</t>
    <phoneticPr fontId="1" type="noConversion"/>
  </si>
  <si>
    <t>SPI2</t>
    <phoneticPr fontId="1" type="noConversion"/>
  </si>
  <si>
    <t>V_SEL</t>
    <phoneticPr fontId="1" type="noConversion"/>
  </si>
  <si>
    <t>ADC</t>
    <phoneticPr fontId="1" type="noConversion"/>
  </si>
  <si>
    <t>Battery connect ok signal</t>
    <phoneticPr fontId="1" type="noConversion"/>
  </si>
  <si>
    <t>Battery connect fail signal（opposite connection）</t>
    <phoneticPr fontId="1" type="noConversion"/>
  </si>
  <si>
    <t>USB</t>
    <phoneticPr fontId="1" type="noConversion"/>
  </si>
  <si>
    <t>OTG_FS_DM</t>
    <phoneticPr fontId="1" type="noConversion"/>
  </si>
  <si>
    <t>OTG_FS_DP</t>
    <phoneticPr fontId="1" type="noConversion"/>
  </si>
  <si>
    <t>N/A</t>
    <phoneticPr fontId="1" type="noConversion"/>
  </si>
  <si>
    <t>S</t>
    <phoneticPr fontId="1" type="noConversion"/>
  </si>
  <si>
    <t>SD_I</t>
    <phoneticPr fontId="1" type="noConversion"/>
  </si>
  <si>
    <t>SD_Detection</t>
    <phoneticPr fontId="1" type="noConversion"/>
  </si>
  <si>
    <t>SD_IO</t>
    <phoneticPr fontId="1" type="noConversion"/>
  </si>
  <si>
    <t>SD_DAT0</t>
    <phoneticPr fontId="1" type="noConversion"/>
  </si>
  <si>
    <t>SD_DAT1</t>
    <phoneticPr fontId="1" type="noConversion"/>
  </si>
  <si>
    <t>SD_IO</t>
    <phoneticPr fontId="1" type="noConversion"/>
  </si>
  <si>
    <t>SD_DAT2</t>
    <phoneticPr fontId="1" type="noConversion"/>
  </si>
  <si>
    <t>SD_DAT3</t>
    <phoneticPr fontId="1" type="noConversion"/>
  </si>
  <si>
    <t>SD_O</t>
    <phoneticPr fontId="1" type="noConversion"/>
  </si>
  <si>
    <t>SD_CLK</t>
    <phoneticPr fontId="1" type="noConversion"/>
  </si>
  <si>
    <t>SD_CMD</t>
    <phoneticPr fontId="1" type="noConversion"/>
  </si>
  <si>
    <t>UART_O</t>
    <phoneticPr fontId="1" type="noConversion"/>
  </si>
  <si>
    <t>UART_TX</t>
    <phoneticPr fontId="1" type="noConversion"/>
  </si>
  <si>
    <t>UART_I</t>
    <phoneticPr fontId="1" type="noConversion"/>
  </si>
  <si>
    <t>UART_RX</t>
    <phoneticPr fontId="1" type="noConversion"/>
  </si>
  <si>
    <t>bACLowFlag</t>
    <phoneticPr fontId="1" type="noConversion"/>
  </si>
  <si>
    <t>bACOffFlag</t>
    <phoneticPr fontId="1" type="noConversion"/>
  </si>
  <si>
    <t>HSE</t>
    <phoneticPr fontId="1" type="noConversion"/>
  </si>
  <si>
    <t>MHz</t>
    <phoneticPr fontId="1" type="noConversion"/>
  </si>
  <si>
    <t>PLLXTPRE</t>
    <phoneticPr fontId="1" type="noConversion"/>
  </si>
  <si>
    <t>HSE不分频</t>
    <phoneticPr fontId="1" type="noConversion"/>
  </si>
  <si>
    <t>PLLSRC</t>
    <phoneticPr fontId="1" type="noConversion"/>
  </si>
  <si>
    <t>HSE作为PLL时钟输入</t>
    <phoneticPr fontId="1" type="noConversion"/>
  </si>
  <si>
    <t>PLLMUL</t>
    <phoneticPr fontId="1" type="noConversion"/>
  </si>
  <si>
    <t>PLL9倍频输出</t>
    <phoneticPr fontId="1" type="noConversion"/>
  </si>
  <si>
    <t>PLLCLK</t>
    <phoneticPr fontId="1" type="noConversion"/>
  </si>
  <si>
    <t>SW</t>
    <phoneticPr fontId="1" type="noConversion"/>
  </si>
  <si>
    <t>PLL作为系统时钟</t>
    <phoneticPr fontId="1" type="noConversion"/>
  </si>
  <si>
    <t>SYSCLK</t>
    <phoneticPr fontId="1" type="noConversion"/>
  </si>
  <si>
    <t>AHB</t>
    <phoneticPr fontId="1" type="noConversion"/>
  </si>
  <si>
    <t>AHB(HPRE)</t>
    <phoneticPr fontId="1" type="noConversion"/>
  </si>
  <si>
    <t>SYSCLK不分频</t>
    <phoneticPr fontId="1" type="noConversion"/>
  </si>
  <si>
    <t>MHz</t>
    <phoneticPr fontId="1" type="noConversion"/>
  </si>
  <si>
    <t>APB1（PPRE1)</t>
    <phoneticPr fontId="1" type="noConversion"/>
  </si>
  <si>
    <t>APB1 CLK(PCLK1)</t>
    <phoneticPr fontId="1" type="noConversion"/>
  </si>
  <si>
    <t>4表示2分频</t>
    <phoneticPr fontId="1" type="noConversion"/>
  </si>
  <si>
    <t>CAN</t>
    <phoneticPr fontId="1" type="noConversion"/>
  </si>
  <si>
    <t>TS1</t>
    <phoneticPr fontId="1" type="noConversion"/>
  </si>
  <si>
    <t>TS2</t>
    <phoneticPr fontId="1" type="noConversion"/>
  </si>
  <si>
    <t>BRP</t>
    <phoneticPr fontId="1" type="noConversion"/>
  </si>
  <si>
    <t>tq</t>
    <phoneticPr fontId="1" type="noConversion"/>
  </si>
  <si>
    <t>Baud</t>
    <phoneticPr fontId="1" type="noConversion"/>
  </si>
  <si>
    <t>HSE</t>
    <phoneticPr fontId="1" type="noConversion"/>
  </si>
  <si>
    <t>MHz</t>
    <phoneticPr fontId="1" type="noConversion"/>
  </si>
  <si>
    <t>PREDIV1</t>
    <phoneticPr fontId="1" type="noConversion"/>
  </si>
  <si>
    <t>PREDIV1SRC</t>
    <phoneticPr fontId="1" type="noConversion"/>
  </si>
  <si>
    <t>PLL2作为PREDIV1的时钟源</t>
    <phoneticPr fontId="1" type="noConversion"/>
  </si>
  <si>
    <t>PLLSRC</t>
    <phoneticPr fontId="1" type="noConversion"/>
  </si>
  <si>
    <t>HSE作为PLL输入</t>
    <phoneticPr fontId="1" type="noConversion"/>
  </si>
  <si>
    <t>PLLMUL</t>
    <phoneticPr fontId="1" type="noConversion"/>
  </si>
  <si>
    <t>9倍频</t>
    <phoneticPr fontId="1" type="noConversion"/>
  </si>
  <si>
    <t>SW</t>
    <phoneticPr fontId="1" type="noConversion"/>
  </si>
  <si>
    <t>PLL输出作为系统时钟</t>
    <phoneticPr fontId="1" type="noConversion"/>
  </si>
  <si>
    <t>SYSCLK</t>
    <phoneticPr fontId="1" type="noConversion"/>
  </si>
  <si>
    <t>PREDIV2</t>
    <phoneticPr fontId="1" type="noConversion"/>
  </si>
  <si>
    <t>PLL2MUL</t>
    <phoneticPr fontId="1" type="noConversion"/>
  </si>
  <si>
    <t>8倍频</t>
    <phoneticPr fontId="1" type="noConversion"/>
  </si>
  <si>
    <t>PLL3MUL</t>
    <phoneticPr fontId="1" type="noConversion"/>
  </si>
  <si>
    <t>预留配置，相当于未配置</t>
    <phoneticPr fontId="1" type="noConversion"/>
  </si>
  <si>
    <t>HSE</t>
    <phoneticPr fontId="1" type="noConversion"/>
  </si>
  <si>
    <t>PLLCLK</t>
    <phoneticPr fontId="1" type="noConversion"/>
  </si>
  <si>
    <t>PLL2CLK</t>
    <phoneticPr fontId="1" type="noConversion"/>
  </si>
  <si>
    <t>MHz</t>
    <phoneticPr fontId="1" type="noConversion"/>
  </si>
  <si>
    <t>8分频</t>
    <phoneticPr fontId="1" type="noConversion"/>
  </si>
  <si>
    <t>1分频</t>
    <phoneticPr fontId="1" type="noConversion"/>
  </si>
  <si>
    <t>HPRE</t>
    <phoneticPr fontId="1" type="noConversion"/>
  </si>
  <si>
    <t>PPRE2</t>
    <phoneticPr fontId="1" type="noConversion"/>
  </si>
  <si>
    <t>AHB直接等于SYSCLK</t>
    <phoneticPr fontId="1" type="noConversion"/>
  </si>
  <si>
    <t>APB1</t>
    <phoneticPr fontId="1" type="noConversion"/>
  </si>
  <si>
    <t>APB2</t>
    <phoneticPr fontId="1" type="noConversion"/>
  </si>
  <si>
    <t>PPRE1</t>
    <phoneticPr fontId="1" type="noConversion"/>
  </si>
  <si>
    <t>DMA Buffer</t>
    <phoneticPr fontId="1" type="noConversion"/>
  </si>
  <si>
    <t>ADC_I_SET</t>
  </si>
  <si>
    <t>ADC_C_SET</t>
  </si>
  <si>
    <t>ADC_I_CHG</t>
  </si>
  <si>
    <t>ADC_TEMP1</t>
  </si>
  <si>
    <t>ADC_TEMP2</t>
  </si>
  <si>
    <t>ADC_U_BAT</t>
  </si>
  <si>
    <t>ADC_U_OUT</t>
  </si>
  <si>
    <t>ADC_KEY</t>
    <phoneticPr fontId="1" type="noConversion"/>
  </si>
  <si>
    <t>ADC_Channel_10</t>
  </si>
  <si>
    <t>ADC_Channel_11</t>
  </si>
  <si>
    <t>ADC_Channel_12</t>
  </si>
  <si>
    <t>ADC_Channel_13</t>
  </si>
  <si>
    <t>ADC_Channel_0</t>
    <phoneticPr fontId="1" type="noConversion"/>
  </si>
  <si>
    <t>ADC_Channel_1</t>
    <phoneticPr fontId="1" type="noConversion"/>
  </si>
  <si>
    <t>ADC_Channel_2</t>
    <phoneticPr fontId="1" type="noConversion"/>
  </si>
  <si>
    <t>ADC_Channel_8</t>
    <phoneticPr fontId="1" type="noConversion"/>
  </si>
  <si>
    <t>Signal</t>
    <phoneticPr fontId="1" type="noConversion"/>
  </si>
  <si>
    <t>ADC Channel</t>
    <phoneticPr fontId="1" type="noConversion"/>
  </si>
  <si>
    <t>Factor</t>
    <phoneticPr fontId="1" type="noConversion"/>
  </si>
  <si>
    <t>Hold Time</t>
    <phoneticPr fontId="1" type="noConversion"/>
  </si>
  <si>
    <t>ADC_SampleTime_55Cycles5</t>
  </si>
  <si>
    <t>ADC_SampleTime_55Cycles5</t>
    <phoneticPr fontId="1" type="noConversion"/>
  </si>
  <si>
    <t>Pin</t>
    <phoneticPr fontId="1" type="noConversion"/>
  </si>
  <si>
    <t>Test result</t>
    <phoneticPr fontId="1" type="noConversion"/>
  </si>
  <si>
    <t>Counter</t>
    <phoneticPr fontId="1" type="noConversion"/>
  </si>
  <si>
    <t>Test method： directly connect pin to GND，counter is nealy 0</t>
    <phoneticPr fontId="1" type="noConversion"/>
  </si>
  <si>
    <t>ADC12-Channel 14</t>
    <phoneticPr fontId="1" type="noConversion"/>
  </si>
  <si>
    <t>ADC12-Channel 15</t>
    <phoneticPr fontId="1" type="noConversion"/>
  </si>
  <si>
    <t>ADC12-Channel 8</t>
    <phoneticPr fontId="1" type="noConversion"/>
  </si>
  <si>
    <t>ADC12-Channel 9</t>
    <phoneticPr fontId="1" type="noConversion"/>
  </si>
  <si>
    <t>ADC_U_BAT_POS</t>
    <phoneticPr fontId="1" type="noConversion"/>
  </si>
  <si>
    <t>ADC_U_BAT_NEG</t>
    <phoneticPr fontId="1" type="noConversion"/>
  </si>
  <si>
    <t>ADC_Channel_14</t>
  </si>
  <si>
    <t>ADC_Channel_15</t>
  </si>
  <si>
    <t>ADC_Channel_9</t>
  </si>
  <si>
    <t>ADC_V_CHG</t>
    <phoneticPr fontId="1" type="noConversion"/>
  </si>
  <si>
    <t>PC4</t>
  </si>
  <si>
    <t>PC5</t>
  </si>
  <si>
    <t>U_Batt_mV</t>
    <phoneticPr fontId="1" type="noConversion"/>
  </si>
  <si>
    <t>U_Pack_mV</t>
    <phoneticPr fontId="1" type="noConversion"/>
  </si>
  <si>
    <t>U_Charge_mV</t>
    <phoneticPr fontId="1" type="noConversion"/>
  </si>
  <si>
    <t>SW Name</t>
    <phoneticPr fontId="1" type="noConversion"/>
  </si>
  <si>
    <t>U_Key_mV - enKeySelected</t>
    <phoneticPr fontId="1" type="noConversion"/>
  </si>
  <si>
    <t>Current command from HW: decide which current should be used</t>
    <phoneticPr fontId="1" type="noConversion"/>
  </si>
  <si>
    <t>Charge command from HW: decide which charge curve should be used</t>
    <phoneticPr fontId="1" type="noConversion"/>
  </si>
  <si>
    <t>Signal relay control: 1-close, 0-open</t>
    <phoneticPr fontId="1" type="noConversion"/>
  </si>
  <si>
    <t>CE_L</t>
    <phoneticPr fontId="1" type="noConversion"/>
  </si>
  <si>
    <t>SCK</t>
    <phoneticPr fontId="1" type="noConversion"/>
  </si>
  <si>
    <t>LCD</t>
    <phoneticPr fontId="1" type="noConversion"/>
  </si>
  <si>
    <t>NA</t>
    <phoneticPr fontId="1" type="noConversion"/>
  </si>
  <si>
    <t>unused pin</t>
    <phoneticPr fontId="1" type="noConversion"/>
  </si>
  <si>
    <t>LCD:SPI1_MOSI</t>
    <phoneticPr fontId="1" type="noConversion"/>
  </si>
  <si>
    <t>电流环:0-100%占空比对应0-100%负载，至少精度0.1%</t>
    <phoneticPr fontId="1" type="noConversion"/>
  </si>
  <si>
    <t>电压环:0-100%占空比对应0-100%电压，至少精度0.1%</t>
    <phoneticPr fontId="1" type="noConversion"/>
  </si>
  <si>
    <t>PWM</t>
    <phoneticPr fontId="1" type="noConversion"/>
  </si>
  <si>
    <t>O</t>
    <phoneticPr fontId="1" type="noConversion"/>
  </si>
  <si>
    <t>LCD reset</t>
    <phoneticPr fontId="1" type="noConversion"/>
  </si>
  <si>
    <t>1-Fan On   0-Fan Off</t>
    <phoneticPr fontId="1" type="noConversion"/>
  </si>
  <si>
    <t>U_Out_mV</t>
    <phoneticPr fontId="1" type="noConversion"/>
  </si>
  <si>
    <t>?</t>
    <phoneticPr fontId="1" type="noConversion"/>
  </si>
  <si>
    <t>CTRL_OutRelayCmd</t>
    <phoneticPr fontId="1" type="noConversion"/>
  </si>
  <si>
    <t>CTRL_ChgPowerOn</t>
    <phoneticPr fontId="1" type="noConversion"/>
  </si>
  <si>
    <t>CTRL_MosOnCmd</t>
    <phoneticPr fontId="1" type="noConversion"/>
  </si>
  <si>
    <t>AC_OFF</t>
    <phoneticPr fontId="1" type="noConversion"/>
  </si>
  <si>
    <t>I</t>
    <phoneticPr fontId="1" type="noConversion"/>
  </si>
  <si>
    <t>BT103J3435F</t>
    <phoneticPr fontId="1" type="noConversion"/>
  </si>
  <si>
    <t>B</t>
    <phoneticPr fontId="1" type="noConversion"/>
  </si>
  <si>
    <t>25℃</t>
    <phoneticPr fontId="1" type="noConversion"/>
  </si>
  <si>
    <t>AC Low：0-low 1-ok</t>
    <phoneticPr fontId="1" type="noConversion"/>
  </si>
  <si>
    <t>temperature sensor 1 value: BT103J3435F</t>
    <phoneticPr fontId="1" type="noConversion"/>
  </si>
  <si>
    <t>T_Temp2_mC - Battery</t>
    <phoneticPr fontId="1" type="noConversion"/>
  </si>
  <si>
    <t>Battery module voltage:靠近继电器</t>
    <phoneticPr fontId="1" type="noConversion"/>
  </si>
  <si>
    <t>U_ISet_mV  I-基于最大电流设定四档充电电流</t>
    <phoneticPr fontId="1" type="noConversion"/>
  </si>
  <si>
    <t>U_CSet_mV 设定四种充电曲线</t>
    <phoneticPr fontId="1" type="noConversion"/>
  </si>
  <si>
    <t>CTRL_RelayCmd-与外部设备配合使用</t>
    <phoneticPr fontId="1" type="noConversion"/>
  </si>
  <si>
    <t>I_Charge_mA 1.3V最大电流</t>
    <phoneticPr fontId="1" type="noConversion"/>
  </si>
  <si>
    <t>LED_YellowsState 待机闪烁1s，充电(除了浮充)常亮</t>
    <phoneticPr fontId="1" type="noConversion"/>
  </si>
  <si>
    <t>LED_GreenState  拉升和浮充常亮</t>
    <phoneticPr fontId="1" type="noConversion"/>
  </si>
  <si>
    <t>LED_RedState     电池反接常亮， 电池高低压闪烁(正常范围8V-16V)</t>
    <phoneticPr fontId="1" type="noConversion"/>
  </si>
  <si>
    <t>V_Sel: 0下拉表示进入测试模式，其他阻值代表不同型号</t>
    <phoneticPr fontId="1" type="noConversion"/>
  </si>
  <si>
    <t>JTMS/AC_OFF  0：正常  1：异常</t>
    <phoneticPr fontId="1" type="noConversion"/>
  </si>
  <si>
    <t>T_Temp1_mC - charger， 全封闭过温点90，恢复80；其他70过温，60恢复</t>
    <phoneticPr fontId="1" type="noConversion"/>
  </si>
  <si>
    <t>CTRL_FanOnCmd  低于最大电流的30%就关闭   过温也开启</t>
    <phoneticPr fontId="1" type="noConversion"/>
  </si>
  <si>
    <t>bBatConnectOk 0：ok</t>
    <phoneticPr fontId="1" type="noConversion"/>
  </si>
  <si>
    <t>bBatConnectFail 0：接反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</si>
</sst>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rgb="FF000000"/>
      <name val="Arial"/>
      <family val="2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1" xfId="0" applyFill="1" applyBorder="1"/>
    <xf numFmtId="0" fontId="0" fillId="0" borderId="1" xfId="0" applyFill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5" fillId="0" borderId="0" xfId="0" applyFont="1"/>
    <xf numFmtId="0" fontId="3" fillId="2" borderId="2" xfId="0" applyFont="1" applyFill="1" applyBorder="1"/>
    <xf numFmtId="0" fontId="0" fillId="4" borderId="0" xfId="0" applyFill="1"/>
    <xf numFmtId="0" fontId="0" fillId="4" borderId="1" xfId="0" applyFill="1" applyBorder="1"/>
    <xf numFmtId="0" fontId="0" fillId="0" borderId="2" xfId="0" applyFill="1" applyBorder="1"/>
    <xf numFmtId="0" fontId="0" fillId="5" borderId="1" xfId="0" applyFill="1" applyBorder="1"/>
    <xf numFmtId="0" fontId="3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6" borderId="2" xfId="0" applyFill="1" applyBorder="1"/>
    <xf numFmtId="0" fontId="0" fillId="6" borderId="0" xfId="0" applyFill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342514</xdr:colOff>
      <xdr:row>20</xdr:row>
      <xdr:rowOff>85286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85714" cy="35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552450</xdr:colOff>
      <xdr:row>0</xdr:row>
      <xdr:rowOff>152400</xdr:rowOff>
    </xdr:from>
    <xdr:to>
      <xdr:col>15</xdr:col>
      <xdr:colOff>541898</xdr:colOff>
      <xdr:row>52</xdr:row>
      <xdr:rowOff>37001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48125" y="152400"/>
          <a:ext cx="8219048" cy="8800001"/>
        </a:xfrm>
        <a:prstGeom prst="rect">
          <a:avLst/>
        </a:prstGeom>
      </xdr:spPr>
    </xdr:pic>
    <xdr:clientData/>
  </xdr:twoCellAnchor>
  <xdr:twoCellAnchor>
    <xdr:from>
      <xdr:col>6</xdr:col>
      <xdr:colOff>638175</xdr:colOff>
      <xdr:row>15</xdr:row>
      <xdr:rowOff>19050</xdr:rowOff>
    </xdr:from>
    <xdr:to>
      <xdr:col>7</xdr:col>
      <xdr:colOff>552450</xdr:colOff>
      <xdr:row>16</xdr:row>
      <xdr:rowOff>9525</xdr:rowOff>
    </xdr:to>
    <xdr:sp macro="" textlink="">
      <xdr:nvSpPr>
        <xdr:cNvPr id="2" name="右箭头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6191250" y="2590800"/>
          <a:ext cx="600075" cy="161925"/>
        </a:xfrm>
        <a:prstGeom prst="rightArrow">
          <a:avLst/>
        </a:prstGeom>
        <a:solidFill>
          <a:srgbClr val="FF0000"/>
        </a:solidFill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7</xdr:col>
      <xdr:colOff>323850</xdr:colOff>
      <xdr:row>13</xdr:row>
      <xdr:rowOff>161925</xdr:rowOff>
    </xdr:from>
    <xdr:ext cx="538289" cy="27571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6562725" y="2390775"/>
          <a:ext cx="538289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 b="1">
              <a:solidFill>
                <a:srgbClr val="FF0000"/>
              </a:solidFill>
            </a:rPr>
            <a:t>5</a:t>
          </a:r>
          <a:r>
            <a:rPr lang="zh-CN" altLang="en-US" sz="1100" b="1">
              <a:solidFill>
                <a:srgbClr val="FF0000"/>
              </a:solidFill>
            </a:rPr>
            <a:t>分频</a:t>
          </a:r>
        </a:p>
      </xdr:txBody>
    </xdr:sp>
    <xdr:clientData/>
  </xdr:oneCellAnchor>
  <xdr:twoCellAnchor>
    <xdr:from>
      <xdr:col>8</xdr:col>
      <xdr:colOff>295275</xdr:colOff>
      <xdr:row>13</xdr:row>
      <xdr:rowOff>142875</xdr:rowOff>
    </xdr:from>
    <xdr:to>
      <xdr:col>9</xdr:col>
      <xdr:colOff>209550</xdr:colOff>
      <xdr:row>14</xdr:row>
      <xdr:rowOff>133350</xdr:rowOff>
    </xdr:to>
    <xdr:sp macro="" textlink="">
      <xdr:nvSpPr>
        <xdr:cNvPr id="5" name="右箭头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7219950" y="2371725"/>
          <a:ext cx="600075" cy="161925"/>
        </a:xfrm>
        <a:prstGeom prst="rightArrow">
          <a:avLst/>
        </a:prstGeom>
        <a:solidFill>
          <a:srgbClr val="FF0000"/>
        </a:solidFill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8</xdr:col>
      <xdr:colOff>638175</xdr:colOff>
      <xdr:row>14</xdr:row>
      <xdr:rowOff>85725</xdr:rowOff>
    </xdr:from>
    <xdr:ext cx="539443" cy="27571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7562850" y="2486025"/>
          <a:ext cx="53944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 b="1">
              <a:solidFill>
                <a:srgbClr val="FF0000"/>
              </a:solidFill>
            </a:rPr>
            <a:t>9</a:t>
          </a:r>
          <a:r>
            <a:rPr lang="zh-CN" altLang="en-US" sz="1100" b="1">
              <a:solidFill>
                <a:srgbClr val="FF0000"/>
              </a:solidFill>
            </a:rPr>
            <a:t>倍频</a:t>
          </a:r>
        </a:p>
      </xdr:txBody>
    </xdr:sp>
    <xdr:clientData/>
  </xdr:oneCellAnchor>
  <xdr:twoCellAnchor>
    <xdr:from>
      <xdr:col>10</xdr:col>
      <xdr:colOff>114300</xdr:colOff>
      <xdr:row>12</xdr:row>
      <xdr:rowOff>66675</xdr:rowOff>
    </xdr:from>
    <xdr:to>
      <xdr:col>11</xdr:col>
      <xdr:colOff>28575</xdr:colOff>
      <xdr:row>13</xdr:row>
      <xdr:rowOff>57150</xdr:rowOff>
    </xdr:to>
    <xdr:sp macro="" textlink="">
      <xdr:nvSpPr>
        <xdr:cNvPr id="7" name="右箭头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8410575" y="2124075"/>
          <a:ext cx="600075" cy="161925"/>
        </a:xfrm>
        <a:prstGeom prst="rightArrow">
          <a:avLst/>
        </a:prstGeom>
        <a:solidFill>
          <a:srgbClr val="FF0000"/>
        </a:solidFill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6</xdr:col>
      <xdr:colOff>676275</xdr:colOff>
      <xdr:row>19</xdr:row>
      <xdr:rowOff>85725</xdr:rowOff>
    </xdr:from>
    <xdr:ext cx="538289" cy="27571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6229350" y="3343275"/>
          <a:ext cx="538289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 b="1">
              <a:solidFill>
                <a:srgbClr val="FF0000"/>
              </a:solidFill>
            </a:rPr>
            <a:t>5</a:t>
          </a:r>
          <a:r>
            <a:rPr lang="zh-CN" altLang="en-US" sz="1100" b="1">
              <a:solidFill>
                <a:srgbClr val="FF0000"/>
              </a:solidFill>
            </a:rPr>
            <a:t>分频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65"/>
  <sheetViews>
    <sheetView tabSelected="1" zoomScale="130" zoomScaleNormal="130" workbookViewId="0">
      <selection activeCell="D67" sqref="D67"/>
    </sheetView>
  </sheetViews>
  <sheetFormatPr defaultRowHeight="14.4" x14ac:dyDescent="0.25"/>
  <cols>
    <col min="1" max="1" width="10.44140625" style="3" bestFit="1" customWidth="1"/>
    <col min="2" max="3" width="9" style="3"/>
    <col min="4" max="4" width="48.44140625" style="3" customWidth="1"/>
    <col min="5" max="5" width="55.77734375" style="3" bestFit="1" customWidth="1"/>
    <col min="6" max="6" width="18.33203125" style="3" bestFit="1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6</v>
      </c>
      <c r="E1" s="2" t="s">
        <v>3</v>
      </c>
      <c r="F1" s="2" t="s">
        <v>4</v>
      </c>
    </row>
    <row r="2" spans="1:10" hidden="1" x14ac:dyDescent="0.25">
      <c r="A2" s="3">
        <v>1</v>
      </c>
      <c r="B2" s="3" t="s">
        <v>7</v>
      </c>
      <c r="C2" s="3" t="s">
        <v>5</v>
      </c>
      <c r="D2" s="3" t="s">
        <v>8</v>
      </c>
    </row>
    <row r="3" spans="1:10" hidden="1" x14ac:dyDescent="0.25">
      <c r="A3" s="3">
        <v>2</v>
      </c>
      <c r="B3" s="3" t="s">
        <v>9</v>
      </c>
      <c r="D3" s="3" t="s">
        <v>8</v>
      </c>
      <c r="E3" s="3" t="s">
        <v>268</v>
      </c>
      <c r="G3" s="11"/>
    </row>
    <row r="4" spans="1:10" hidden="1" x14ac:dyDescent="0.25">
      <c r="A4" s="3">
        <v>3</v>
      </c>
      <c r="B4" s="3" t="s">
        <v>10</v>
      </c>
      <c r="C4" s="3" t="s">
        <v>11</v>
      </c>
      <c r="D4" s="3" t="s">
        <v>8</v>
      </c>
      <c r="E4" s="3" t="s">
        <v>12</v>
      </c>
      <c r="G4" s="11"/>
    </row>
    <row r="5" spans="1:10" hidden="1" x14ac:dyDescent="0.25">
      <c r="A5" s="3">
        <v>4</v>
      </c>
      <c r="B5" s="3" t="s">
        <v>13</v>
      </c>
      <c r="C5" s="3" t="s">
        <v>14</v>
      </c>
      <c r="D5" s="3" t="s">
        <v>8</v>
      </c>
      <c r="E5" s="3" t="s">
        <v>15</v>
      </c>
      <c r="G5" s="11"/>
    </row>
    <row r="6" spans="1:10" hidden="1" x14ac:dyDescent="0.25">
      <c r="A6" s="3">
        <v>5</v>
      </c>
      <c r="B6" s="3" t="s">
        <v>16</v>
      </c>
      <c r="C6" s="3" t="s">
        <v>11</v>
      </c>
      <c r="D6" s="3" t="s">
        <v>8</v>
      </c>
      <c r="E6" s="3" t="s">
        <v>18</v>
      </c>
      <c r="G6" s="11"/>
    </row>
    <row r="7" spans="1:10" hidden="1" x14ac:dyDescent="0.25">
      <c r="A7" s="3">
        <v>6</v>
      </c>
      <c r="B7" s="3" t="s">
        <v>17</v>
      </c>
      <c r="C7" s="3" t="s">
        <v>14</v>
      </c>
      <c r="D7" s="3" t="s">
        <v>8</v>
      </c>
      <c r="E7" s="3" t="s">
        <v>19</v>
      </c>
      <c r="G7" s="11"/>
    </row>
    <row r="8" spans="1:10" hidden="1" x14ac:dyDescent="0.25">
      <c r="A8" s="3">
        <v>7</v>
      </c>
      <c r="B8" s="3" t="s">
        <v>20</v>
      </c>
      <c r="C8" s="3" t="s">
        <v>21</v>
      </c>
      <c r="D8" s="3" t="s">
        <v>8</v>
      </c>
      <c r="E8" s="3" t="s">
        <v>22</v>
      </c>
      <c r="G8" s="11"/>
    </row>
    <row r="9" spans="1:10" x14ac:dyDescent="0.25">
      <c r="A9" s="3">
        <v>8</v>
      </c>
      <c r="B9" s="7" t="s">
        <v>23</v>
      </c>
      <c r="C9" s="3" t="s">
        <v>27</v>
      </c>
      <c r="D9" s="3" t="s">
        <v>281</v>
      </c>
      <c r="E9" s="3" t="s">
        <v>269</v>
      </c>
      <c r="F9" s="3" t="s">
        <v>37</v>
      </c>
      <c r="G9" s="11"/>
    </row>
    <row r="10" spans="1:10" x14ac:dyDescent="0.25">
      <c r="A10" s="3">
        <v>9</v>
      </c>
      <c r="B10" s="7" t="s">
        <v>24</v>
      </c>
      <c r="C10" s="3" t="s">
        <v>27</v>
      </c>
      <c r="D10" s="3" t="s">
        <v>270</v>
      </c>
      <c r="E10" s="3" t="s">
        <v>28</v>
      </c>
      <c r="F10" s="3" t="s">
        <v>38</v>
      </c>
      <c r="G10" s="11"/>
    </row>
    <row r="11" spans="1:10" x14ac:dyDescent="0.25">
      <c r="A11" s="3">
        <v>10</v>
      </c>
      <c r="B11" s="7" t="s">
        <v>25</v>
      </c>
      <c r="C11" s="3" t="s">
        <v>27</v>
      </c>
      <c r="D11" s="3" t="s">
        <v>238</v>
      </c>
      <c r="E11" s="3" t="s">
        <v>271</v>
      </c>
      <c r="F11" s="3" t="s">
        <v>39</v>
      </c>
      <c r="G11" s="11"/>
    </row>
    <row r="12" spans="1:10" x14ac:dyDescent="0.25">
      <c r="A12" s="3">
        <v>11</v>
      </c>
      <c r="B12" s="7" t="s">
        <v>26</v>
      </c>
      <c r="C12" s="3" t="s">
        <v>27</v>
      </c>
      <c r="D12" s="3" t="s">
        <v>258</v>
      </c>
      <c r="E12" s="3" t="s">
        <v>29</v>
      </c>
      <c r="F12" s="3" t="s">
        <v>40</v>
      </c>
      <c r="G12" s="11"/>
    </row>
    <row r="13" spans="1:10" hidden="1" x14ac:dyDescent="0.25">
      <c r="A13" s="3">
        <v>12</v>
      </c>
      <c r="B13" s="4" t="s">
        <v>30</v>
      </c>
      <c r="C13" s="3" t="s">
        <v>5</v>
      </c>
      <c r="D13" s="3" t="s">
        <v>8</v>
      </c>
      <c r="G13" s="11"/>
    </row>
    <row r="14" spans="1:10" hidden="1" x14ac:dyDescent="0.25">
      <c r="A14" s="3">
        <v>13</v>
      </c>
      <c r="B14" s="7" t="s">
        <v>31</v>
      </c>
      <c r="C14" s="3" t="s">
        <v>5</v>
      </c>
      <c r="D14" s="3" t="s">
        <v>8</v>
      </c>
      <c r="G14" s="11"/>
      <c r="J14" s="1"/>
    </row>
    <row r="15" spans="1:10" x14ac:dyDescent="0.25">
      <c r="A15" s="3">
        <v>14</v>
      </c>
      <c r="B15" s="9" t="s">
        <v>32</v>
      </c>
      <c r="C15" s="3" t="s">
        <v>27</v>
      </c>
      <c r="D15" s="3" t="s">
        <v>242</v>
      </c>
      <c r="E15" s="3" t="s">
        <v>33</v>
      </c>
      <c r="F15" s="3" t="s">
        <v>41</v>
      </c>
      <c r="G15" s="11"/>
      <c r="J15" s="1"/>
    </row>
    <row r="16" spans="1:10" x14ac:dyDescent="0.25">
      <c r="A16" s="3">
        <v>15</v>
      </c>
      <c r="B16" s="8" t="s">
        <v>34</v>
      </c>
      <c r="C16" s="3" t="s">
        <v>27</v>
      </c>
      <c r="D16" s="6" t="s">
        <v>272</v>
      </c>
      <c r="E16" s="6" t="s">
        <v>243</v>
      </c>
      <c r="F16" s="6" t="s">
        <v>42</v>
      </c>
      <c r="G16" s="11"/>
      <c r="J16" s="1"/>
    </row>
    <row r="17" spans="1:11" x14ac:dyDescent="0.25">
      <c r="A17" s="3">
        <v>16</v>
      </c>
      <c r="B17" s="8" t="s">
        <v>35</v>
      </c>
      <c r="C17" s="3" t="s">
        <v>27</v>
      </c>
      <c r="D17" s="6" t="s">
        <v>273</v>
      </c>
      <c r="E17" s="6" t="s">
        <v>244</v>
      </c>
      <c r="F17" s="6" t="s">
        <v>43</v>
      </c>
      <c r="G17" s="11"/>
      <c r="J17" s="1"/>
    </row>
    <row r="18" spans="1:11" hidden="1" x14ac:dyDescent="0.25">
      <c r="A18" s="3">
        <v>17</v>
      </c>
      <c r="B18" s="4" t="s">
        <v>36</v>
      </c>
      <c r="C18" s="3" t="s">
        <v>44</v>
      </c>
      <c r="D18" s="3" t="s">
        <v>274</v>
      </c>
      <c r="E18" s="5" t="s">
        <v>245</v>
      </c>
      <c r="G18" s="11"/>
      <c r="J18" s="1"/>
    </row>
    <row r="19" spans="1:11" hidden="1" x14ac:dyDescent="0.25">
      <c r="A19" s="3">
        <v>18</v>
      </c>
      <c r="B19" s="4" t="s">
        <v>45</v>
      </c>
      <c r="C19" s="3" t="s">
        <v>47</v>
      </c>
      <c r="D19" s="3" t="s">
        <v>8</v>
      </c>
    </row>
    <row r="20" spans="1:11" hidden="1" x14ac:dyDescent="0.25">
      <c r="A20" s="3">
        <v>19</v>
      </c>
      <c r="B20" s="4" t="s">
        <v>46</v>
      </c>
      <c r="C20" s="3" t="s">
        <v>47</v>
      </c>
      <c r="D20" s="3" t="s">
        <v>8</v>
      </c>
    </row>
    <row r="21" spans="1:11" hidden="1" x14ac:dyDescent="0.25">
      <c r="A21" s="3">
        <v>20</v>
      </c>
      <c r="B21" s="4" t="s">
        <v>48</v>
      </c>
      <c r="C21" s="3" t="s">
        <v>107</v>
      </c>
      <c r="D21" s="3" t="s">
        <v>246</v>
      </c>
      <c r="E21" s="3" t="s">
        <v>248</v>
      </c>
      <c r="G21" s="11"/>
    </row>
    <row r="22" spans="1:11" hidden="1" x14ac:dyDescent="0.25">
      <c r="A22" s="3">
        <v>21</v>
      </c>
      <c r="B22" s="4" t="s">
        <v>49</v>
      </c>
      <c r="C22" s="3" t="s">
        <v>107</v>
      </c>
      <c r="D22" s="3" t="s">
        <v>247</v>
      </c>
      <c r="E22" s="3" t="s">
        <v>248</v>
      </c>
      <c r="G22" s="11"/>
      <c r="J22" s="3" t="s">
        <v>50</v>
      </c>
      <c r="K22" s="3" t="s">
        <v>53</v>
      </c>
    </row>
    <row r="23" spans="1:11" hidden="1" x14ac:dyDescent="0.25">
      <c r="A23" s="3">
        <v>22</v>
      </c>
      <c r="B23" s="3" t="s">
        <v>54</v>
      </c>
      <c r="C23" s="3" t="s">
        <v>115</v>
      </c>
      <c r="D23" s="3" t="s">
        <v>249</v>
      </c>
      <c r="E23" s="3" t="s">
        <v>250</v>
      </c>
      <c r="G23" s="11"/>
      <c r="J23" s="3" t="s">
        <v>51</v>
      </c>
      <c r="K23" s="3" t="s">
        <v>52</v>
      </c>
    </row>
    <row r="24" spans="1:11" hidden="1" x14ac:dyDescent="0.25">
      <c r="A24" s="3">
        <v>23</v>
      </c>
      <c r="B24" s="3" t="s">
        <v>55</v>
      </c>
      <c r="C24" s="3" t="s">
        <v>109</v>
      </c>
      <c r="D24" s="3" t="s">
        <v>117</v>
      </c>
      <c r="E24" s="3" t="s">
        <v>251</v>
      </c>
      <c r="G24" s="11"/>
    </row>
    <row r="25" spans="1:11" x14ac:dyDescent="0.25">
      <c r="A25" s="3">
        <v>24</v>
      </c>
      <c r="B25" s="3" t="s">
        <v>56</v>
      </c>
      <c r="C25" s="3" t="s">
        <v>97</v>
      </c>
      <c r="E25" s="5" t="s">
        <v>98</v>
      </c>
      <c r="F25" s="3" t="s">
        <v>226</v>
      </c>
      <c r="G25" s="11"/>
    </row>
    <row r="26" spans="1:11" x14ac:dyDescent="0.25">
      <c r="A26" s="3">
        <v>25</v>
      </c>
      <c r="B26" s="3" t="s">
        <v>57</v>
      </c>
      <c r="C26" s="3" t="s">
        <v>97</v>
      </c>
      <c r="E26" s="5" t="s">
        <v>99</v>
      </c>
      <c r="F26" s="3" t="s">
        <v>227</v>
      </c>
      <c r="G26" s="11"/>
    </row>
    <row r="27" spans="1:11" x14ac:dyDescent="0.25">
      <c r="A27" s="3">
        <v>26</v>
      </c>
      <c r="B27" s="7" t="s">
        <v>58</v>
      </c>
      <c r="C27" s="3" t="s">
        <v>97</v>
      </c>
      <c r="D27" s="3" t="s">
        <v>275</v>
      </c>
      <c r="E27" s="3" t="s">
        <v>100</v>
      </c>
      <c r="F27" s="6" t="s">
        <v>228</v>
      </c>
      <c r="G27" s="11"/>
    </row>
    <row r="28" spans="1:11" x14ac:dyDescent="0.25">
      <c r="A28" s="3">
        <v>27</v>
      </c>
      <c r="B28" s="3" t="s">
        <v>59</v>
      </c>
      <c r="C28" s="3" t="s">
        <v>120</v>
      </c>
      <c r="D28" s="3" t="s">
        <v>279</v>
      </c>
      <c r="E28" s="5" t="s">
        <v>119</v>
      </c>
      <c r="F28" s="6" t="s">
        <v>229</v>
      </c>
      <c r="G28" s="18" t="s">
        <v>259</v>
      </c>
    </row>
    <row r="29" spans="1:11" hidden="1" x14ac:dyDescent="0.25">
      <c r="A29" s="3">
        <v>28</v>
      </c>
      <c r="B29" s="3" t="s">
        <v>60</v>
      </c>
      <c r="C29" s="3" t="s">
        <v>44</v>
      </c>
      <c r="D29" s="3" t="s">
        <v>278</v>
      </c>
      <c r="E29" s="3" t="s">
        <v>101</v>
      </c>
      <c r="G29" s="11"/>
    </row>
    <row r="30" spans="1:11" hidden="1" x14ac:dyDescent="0.25">
      <c r="A30" s="3">
        <v>29</v>
      </c>
      <c r="B30" s="3" t="s">
        <v>61</v>
      </c>
      <c r="C30" s="3" t="s">
        <v>44</v>
      </c>
      <c r="D30" s="3" t="s">
        <v>276</v>
      </c>
      <c r="E30" s="3" t="s">
        <v>102</v>
      </c>
      <c r="G30" s="11"/>
    </row>
    <row r="31" spans="1:11" hidden="1" x14ac:dyDescent="0.25">
      <c r="A31" s="3">
        <v>30</v>
      </c>
      <c r="B31" s="3" t="s">
        <v>64</v>
      </c>
      <c r="C31" s="3" t="s">
        <v>44</v>
      </c>
      <c r="D31" s="3" t="s">
        <v>277</v>
      </c>
      <c r="E31" s="3" t="s">
        <v>103</v>
      </c>
      <c r="G31" s="11"/>
    </row>
    <row r="32" spans="1:11" hidden="1" x14ac:dyDescent="0.25">
      <c r="A32" s="3">
        <v>31</v>
      </c>
      <c r="B32" s="3" t="s">
        <v>62</v>
      </c>
      <c r="D32" s="3" t="s">
        <v>8</v>
      </c>
    </row>
    <row r="33" spans="1:7" hidden="1" x14ac:dyDescent="0.25">
      <c r="A33" s="3">
        <v>32</v>
      </c>
      <c r="B33" s="4" t="s">
        <v>63</v>
      </c>
      <c r="D33" s="3" t="s">
        <v>8</v>
      </c>
    </row>
    <row r="34" spans="1:7" hidden="1" x14ac:dyDescent="0.25">
      <c r="A34" s="3">
        <v>33</v>
      </c>
      <c r="B34" s="3" t="s">
        <v>65</v>
      </c>
      <c r="C34" s="3" t="s">
        <v>112</v>
      </c>
      <c r="E34" s="3" t="s">
        <v>110</v>
      </c>
      <c r="F34" s="6" t="s">
        <v>114</v>
      </c>
      <c r="G34" s="11"/>
    </row>
    <row r="35" spans="1:7" hidden="1" x14ac:dyDescent="0.25">
      <c r="A35" s="3">
        <v>34</v>
      </c>
      <c r="B35" s="3" t="s">
        <v>66</v>
      </c>
      <c r="C35" s="3" t="s">
        <v>113</v>
      </c>
      <c r="E35" s="3" t="s">
        <v>111</v>
      </c>
      <c r="F35" s="6" t="s">
        <v>114</v>
      </c>
      <c r="G35" s="11"/>
    </row>
    <row r="36" spans="1:7" hidden="1" x14ac:dyDescent="0.25">
      <c r="A36" s="3">
        <v>35</v>
      </c>
      <c r="B36" s="3" t="s">
        <v>67</v>
      </c>
      <c r="C36" s="3" t="s">
        <v>116</v>
      </c>
      <c r="E36" s="3" t="s">
        <v>117</v>
      </c>
      <c r="F36" s="3" t="s">
        <v>118</v>
      </c>
      <c r="G36" s="11"/>
    </row>
    <row r="37" spans="1:7" hidden="1" x14ac:dyDescent="0.25">
      <c r="A37" s="3">
        <v>36</v>
      </c>
      <c r="B37" s="3" t="s">
        <v>68</v>
      </c>
      <c r="C37" s="3" t="s">
        <v>44</v>
      </c>
      <c r="D37" s="3" t="s">
        <v>260</v>
      </c>
      <c r="E37" s="3" t="s">
        <v>104</v>
      </c>
      <c r="F37" s="5" t="s">
        <v>105</v>
      </c>
      <c r="G37" s="11"/>
    </row>
    <row r="38" spans="1:7" hidden="1" x14ac:dyDescent="0.25">
      <c r="A38" s="3">
        <v>37</v>
      </c>
      <c r="B38" s="3" t="s">
        <v>69</v>
      </c>
      <c r="C38" s="3" t="s">
        <v>44</v>
      </c>
      <c r="D38" s="3" t="s">
        <v>261</v>
      </c>
      <c r="E38" s="3" t="s">
        <v>106</v>
      </c>
      <c r="F38" s="5" t="s">
        <v>105</v>
      </c>
      <c r="G38" s="11"/>
    </row>
    <row r="39" spans="1:7" hidden="1" x14ac:dyDescent="0.25">
      <c r="A39" s="3">
        <v>38</v>
      </c>
      <c r="B39" s="6" t="s">
        <v>70</v>
      </c>
      <c r="C39" s="6" t="s">
        <v>128</v>
      </c>
      <c r="D39" s="6" t="s">
        <v>129</v>
      </c>
      <c r="E39" s="6"/>
      <c r="G39" s="19"/>
    </row>
    <row r="40" spans="1:7" hidden="1" x14ac:dyDescent="0.25">
      <c r="A40" s="3">
        <v>39</v>
      </c>
      <c r="B40" s="6" t="s">
        <v>71</v>
      </c>
      <c r="C40" s="6" t="s">
        <v>130</v>
      </c>
      <c r="D40" s="6" t="s">
        <v>131</v>
      </c>
      <c r="E40" s="6"/>
      <c r="G40" s="19"/>
    </row>
    <row r="41" spans="1:7" hidden="1" x14ac:dyDescent="0.25">
      <c r="A41" s="3">
        <v>40</v>
      </c>
      <c r="B41" s="6" t="s">
        <v>72</v>
      </c>
      <c r="C41" s="6" t="s">
        <v>130</v>
      </c>
      <c r="D41" s="6" t="s">
        <v>132</v>
      </c>
      <c r="E41" s="6"/>
      <c r="G41" s="19"/>
    </row>
    <row r="42" spans="1:7" hidden="1" x14ac:dyDescent="0.25">
      <c r="A42" s="3">
        <v>41</v>
      </c>
      <c r="B42" s="3" t="s">
        <v>73</v>
      </c>
      <c r="C42" s="3" t="s">
        <v>109</v>
      </c>
      <c r="D42" s="3" t="s">
        <v>262</v>
      </c>
      <c r="G42" s="11"/>
    </row>
    <row r="43" spans="1:7" hidden="1" x14ac:dyDescent="0.25">
      <c r="A43" s="3">
        <v>42</v>
      </c>
      <c r="B43" s="3" t="s">
        <v>74</v>
      </c>
      <c r="C43" s="3" t="s">
        <v>108</v>
      </c>
      <c r="D43" s="3" t="s">
        <v>283</v>
      </c>
      <c r="E43" s="3" t="s">
        <v>121</v>
      </c>
      <c r="F43" s="5" t="s">
        <v>105</v>
      </c>
      <c r="G43" s="11"/>
    </row>
    <row r="44" spans="1:7" hidden="1" x14ac:dyDescent="0.25">
      <c r="A44" s="3">
        <v>43</v>
      </c>
      <c r="B44" s="3" t="s">
        <v>75</v>
      </c>
      <c r="C44" s="3" t="s">
        <v>108</v>
      </c>
      <c r="D44" s="3" t="s">
        <v>284</v>
      </c>
      <c r="E44" s="3" t="s">
        <v>122</v>
      </c>
      <c r="F44" s="5" t="s">
        <v>105</v>
      </c>
      <c r="G44" s="11"/>
    </row>
    <row r="45" spans="1:7" hidden="1" x14ac:dyDescent="0.25">
      <c r="A45" s="3">
        <v>44</v>
      </c>
      <c r="B45" s="3" t="s">
        <v>76</v>
      </c>
      <c r="C45" s="3" t="s">
        <v>123</v>
      </c>
      <c r="E45" s="3" t="s">
        <v>124</v>
      </c>
    </row>
    <row r="46" spans="1:7" hidden="1" x14ac:dyDescent="0.25">
      <c r="A46" s="3">
        <v>45</v>
      </c>
      <c r="B46" s="3" t="s">
        <v>77</v>
      </c>
      <c r="C46" s="3" t="s">
        <v>123</v>
      </c>
      <c r="E46" s="3" t="s">
        <v>125</v>
      </c>
    </row>
    <row r="47" spans="1:7" hidden="1" x14ac:dyDescent="0.25">
      <c r="A47" s="3">
        <v>46</v>
      </c>
      <c r="B47" s="3" t="s">
        <v>78</v>
      </c>
      <c r="C47" s="3" t="s">
        <v>264</v>
      </c>
      <c r="D47" s="3" t="s">
        <v>263</v>
      </c>
      <c r="E47" s="3" t="s">
        <v>280</v>
      </c>
    </row>
    <row r="48" spans="1:7" hidden="1" x14ac:dyDescent="0.25">
      <c r="A48" s="3">
        <v>47</v>
      </c>
      <c r="B48" s="3" t="s">
        <v>79</v>
      </c>
      <c r="C48" s="3" t="s">
        <v>127</v>
      </c>
      <c r="D48" s="3" t="s">
        <v>126</v>
      </c>
    </row>
    <row r="49" spans="1:7" hidden="1" x14ac:dyDescent="0.25">
      <c r="A49" s="3">
        <v>48</v>
      </c>
      <c r="B49" s="4" t="s">
        <v>80</v>
      </c>
      <c r="C49" s="3" t="s">
        <v>127</v>
      </c>
      <c r="D49" s="3" t="s">
        <v>126</v>
      </c>
    </row>
    <row r="50" spans="1:7" hidden="1" x14ac:dyDescent="0.25">
      <c r="A50" s="3">
        <v>49</v>
      </c>
      <c r="B50" s="3" t="s">
        <v>81</v>
      </c>
      <c r="D50" s="3" t="s">
        <v>126</v>
      </c>
    </row>
    <row r="51" spans="1:7" hidden="1" x14ac:dyDescent="0.25">
      <c r="A51" s="3">
        <v>50</v>
      </c>
      <c r="B51" s="3" t="s">
        <v>82</v>
      </c>
      <c r="D51" s="3" t="s">
        <v>126</v>
      </c>
    </row>
    <row r="52" spans="1:7" hidden="1" x14ac:dyDescent="0.25">
      <c r="A52" s="3">
        <v>51</v>
      </c>
      <c r="B52" s="3" t="s">
        <v>83</v>
      </c>
      <c r="C52" s="6" t="s">
        <v>133</v>
      </c>
      <c r="D52" s="6" t="s">
        <v>134</v>
      </c>
      <c r="G52" s="19"/>
    </row>
    <row r="53" spans="1:7" hidden="1" x14ac:dyDescent="0.25">
      <c r="A53" s="3">
        <v>52</v>
      </c>
      <c r="B53" s="3" t="s">
        <v>84</v>
      </c>
      <c r="C53" s="6" t="s">
        <v>133</v>
      </c>
      <c r="D53" s="6" t="s">
        <v>135</v>
      </c>
      <c r="G53" s="19"/>
    </row>
    <row r="54" spans="1:7" hidden="1" x14ac:dyDescent="0.25">
      <c r="A54" s="3">
        <v>53</v>
      </c>
      <c r="B54" s="3" t="s">
        <v>85</v>
      </c>
      <c r="C54" s="6" t="s">
        <v>136</v>
      </c>
      <c r="D54" s="6" t="s">
        <v>137</v>
      </c>
      <c r="G54" s="19"/>
    </row>
    <row r="55" spans="1:7" hidden="1" x14ac:dyDescent="0.25">
      <c r="A55" s="3">
        <v>54</v>
      </c>
      <c r="B55" s="3" t="s">
        <v>86</v>
      </c>
      <c r="C55" s="6" t="s">
        <v>136</v>
      </c>
      <c r="D55" s="6" t="s">
        <v>138</v>
      </c>
      <c r="G55" s="19"/>
    </row>
    <row r="56" spans="1:7" hidden="1" x14ac:dyDescent="0.25">
      <c r="A56" s="3">
        <v>55</v>
      </c>
      <c r="B56" s="3" t="s">
        <v>87</v>
      </c>
      <c r="D56" s="3" t="s">
        <v>126</v>
      </c>
    </row>
    <row r="57" spans="1:7" hidden="1" x14ac:dyDescent="0.25">
      <c r="A57" s="3">
        <v>56</v>
      </c>
      <c r="B57" s="3" t="s">
        <v>88</v>
      </c>
      <c r="C57" s="3" t="s">
        <v>255</v>
      </c>
      <c r="D57" s="3" t="s">
        <v>282</v>
      </c>
      <c r="E57" s="3" t="s">
        <v>257</v>
      </c>
      <c r="G57" s="11"/>
    </row>
    <row r="58" spans="1:7" hidden="1" x14ac:dyDescent="0.25">
      <c r="A58" s="3">
        <v>57</v>
      </c>
      <c r="B58" s="3" t="s">
        <v>89</v>
      </c>
      <c r="E58" s="3" t="s">
        <v>256</v>
      </c>
      <c r="G58" s="11"/>
    </row>
    <row r="59" spans="1:7" hidden="1" x14ac:dyDescent="0.25">
      <c r="A59" s="3">
        <v>58</v>
      </c>
      <c r="B59" s="3" t="s">
        <v>90</v>
      </c>
      <c r="C59" s="3" t="s">
        <v>139</v>
      </c>
      <c r="D59" s="3" t="s">
        <v>140</v>
      </c>
    </row>
    <row r="60" spans="1:7" hidden="1" x14ac:dyDescent="0.25">
      <c r="A60" s="3">
        <v>59</v>
      </c>
      <c r="B60" s="3" t="s">
        <v>91</v>
      </c>
      <c r="C60" s="3" t="s">
        <v>141</v>
      </c>
      <c r="D60" s="3" t="s">
        <v>142</v>
      </c>
    </row>
    <row r="61" spans="1:7" hidden="1" x14ac:dyDescent="0.25">
      <c r="A61" s="3">
        <v>60</v>
      </c>
      <c r="B61" s="3" t="s">
        <v>92</v>
      </c>
      <c r="D61" s="3" t="s">
        <v>126</v>
      </c>
      <c r="G61" s="3" t="s">
        <v>143</v>
      </c>
    </row>
    <row r="62" spans="1:7" hidden="1" x14ac:dyDescent="0.25">
      <c r="A62" s="3">
        <v>61</v>
      </c>
      <c r="B62" s="3" t="s">
        <v>93</v>
      </c>
      <c r="C62" s="3" t="s">
        <v>255</v>
      </c>
      <c r="D62" s="3" t="s">
        <v>254</v>
      </c>
      <c r="E62" s="3" t="s">
        <v>252</v>
      </c>
      <c r="G62" s="3" t="s">
        <v>144</v>
      </c>
    </row>
    <row r="63" spans="1:7" hidden="1" x14ac:dyDescent="0.25">
      <c r="A63" s="3">
        <v>62</v>
      </c>
      <c r="B63" s="3" t="s">
        <v>94</v>
      </c>
      <c r="C63" s="3" t="s">
        <v>255</v>
      </c>
      <c r="D63" s="3" t="s">
        <v>254</v>
      </c>
      <c r="E63" s="3" t="s">
        <v>253</v>
      </c>
    </row>
    <row r="64" spans="1:7" hidden="1" x14ac:dyDescent="0.25">
      <c r="A64" s="3">
        <v>63</v>
      </c>
      <c r="B64" s="3" t="s">
        <v>95</v>
      </c>
      <c r="C64" s="3" t="s">
        <v>127</v>
      </c>
      <c r="D64" s="3" t="s">
        <v>126</v>
      </c>
    </row>
    <row r="65" spans="1:4" hidden="1" x14ac:dyDescent="0.25">
      <c r="A65" s="3">
        <v>64</v>
      </c>
      <c r="B65" s="4" t="s">
        <v>96</v>
      </c>
      <c r="C65" s="3" t="s">
        <v>127</v>
      </c>
      <c r="D65" s="3" t="s">
        <v>126</v>
      </c>
    </row>
  </sheetData>
  <autoFilter ref="A1:F65" xr:uid="{CF47E148-4D5C-4502-92EF-4AD199AF5190}">
    <filterColumn colId="2">
      <filters>
        <filter val="ADC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DB699-94B0-47D3-A036-E80D7C15C2B3}">
  <dimension ref="A2:I20"/>
  <sheetViews>
    <sheetView workbookViewId="0">
      <selection activeCell="C13" sqref="C13"/>
    </sheetView>
  </sheetViews>
  <sheetFormatPr defaultRowHeight="14.4" x14ac:dyDescent="0.25"/>
  <cols>
    <col min="1" max="1" width="11.6640625" bestFit="1" customWidth="1"/>
    <col min="2" max="2" width="17.33203125" customWidth="1"/>
    <col min="3" max="3" width="11" customWidth="1"/>
    <col min="4" max="4" width="16.109375" bestFit="1" customWidth="1"/>
    <col min="5" max="5" width="27.109375" bestFit="1" customWidth="1"/>
    <col min="6" max="6" width="12.88671875" customWidth="1"/>
    <col min="7" max="7" width="25.21875" style="17" customWidth="1"/>
    <col min="8" max="8" width="14.109375" bestFit="1" customWidth="1"/>
  </cols>
  <sheetData>
    <row r="2" spans="1:9" x14ac:dyDescent="0.25">
      <c r="A2" s="2" t="s">
        <v>199</v>
      </c>
      <c r="B2" s="2" t="s">
        <v>216</v>
      </c>
      <c r="C2" s="2" t="s">
        <v>222</v>
      </c>
      <c r="D2" s="2" t="s">
        <v>217</v>
      </c>
      <c r="E2" s="2" t="s">
        <v>219</v>
      </c>
      <c r="F2" s="2" t="s">
        <v>218</v>
      </c>
      <c r="G2" s="15" t="s">
        <v>241</v>
      </c>
      <c r="H2" s="10" t="s">
        <v>223</v>
      </c>
      <c r="I2" s="10" t="s">
        <v>224</v>
      </c>
    </row>
    <row r="3" spans="1:9" x14ac:dyDescent="0.25">
      <c r="A3" s="3">
        <v>0</v>
      </c>
      <c r="B3" s="3" t="s">
        <v>207</v>
      </c>
      <c r="C3" s="9" t="s">
        <v>32</v>
      </c>
      <c r="D3" s="3" t="s">
        <v>212</v>
      </c>
      <c r="E3" s="3" t="s">
        <v>221</v>
      </c>
      <c r="F3" s="3"/>
      <c r="G3" s="16"/>
      <c r="H3" s="12"/>
      <c r="I3" s="3"/>
    </row>
    <row r="4" spans="1:9" x14ac:dyDescent="0.25">
      <c r="A4" s="3">
        <v>1</v>
      </c>
      <c r="B4" s="3" t="s">
        <v>200</v>
      </c>
      <c r="C4" s="8" t="s">
        <v>34</v>
      </c>
      <c r="D4" s="3" t="s">
        <v>213</v>
      </c>
      <c r="E4" s="3" t="s">
        <v>221</v>
      </c>
      <c r="F4" s="3"/>
      <c r="G4" s="16"/>
      <c r="H4" s="12"/>
      <c r="I4" s="3"/>
    </row>
    <row r="5" spans="1:9" x14ac:dyDescent="0.25">
      <c r="A5" s="3">
        <v>2</v>
      </c>
      <c r="B5" s="3" t="s">
        <v>201</v>
      </c>
      <c r="C5" s="8" t="s">
        <v>35</v>
      </c>
      <c r="D5" s="3" t="s">
        <v>214</v>
      </c>
      <c r="E5" s="3" t="s">
        <v>220</v>
      </c>
      <c r="F5" s="3"/>
      <c r="G5" s="16"/>
      <c r="H5" s="12"/>
      <c r="I5" s="3"/>
    </row>
    <row r="6" spans="1:9" x14ac:dyDescent="0.25">
      <c r="A6" s="3">
        <v>3</v>
      </c>
      <c r="B6" s="3" t="s">
        <v>202</v>
      </c>
      <c r="C6" s="7" t="s">
        <v>58</v>
      </c>
      <c r="D6" s="3" t="s">
        <v>215</v>
      </c>
      <c r="E6" s="3" t="s">
        <v>220</v>
      </c>
      <c r="F6" s="3"/>
      <c r="G6" s="16"/>
      <c r="H6" s="12"/>
      <c r="I6" s="3"/>
    </row>
    <row r="7" spans="1:9" x14ac:dyDescent="0.25">
      <c r="A7" s="3">
        <v>4</v>
      </c>
      <c r="B7" s="3" t="s">
        <v>235</v>
      </c>
      <c r="C7" s="7" t="s">
        <v>59</v>
      </c>
      <c r="D7" s="3" t="s">
        <v>234</v>
      </c>
      <c r="E7" s="3" t="s">
        <v>220</v>
      </c>
      <c r="F7" s="3"/>
      <c r="G7" s="16"/>
      <c r="H7" s="12"/>
      <c r="I7" s="3"/>
    </row>
    <row r="8" spans="1:9" x14ac:dyDescent="0.25">
      <c r="A8" s="3">
        <v>5</v>
      </c>
      <c r="B8" s="3" t="s">
        <v>203</v>
      </c>
      <c r="C8" s="7" t="s">
        <v>23</v>
      </c>
      <c r="D8" s="3" t="s">
        <v>208</v>
      </c>
      <c r="E8" s="3" t="s">
        <v>220</v>
      </c>
      <c r="F8" s="3"/>
      <c r="G8" s="16"/>
      <c r="H8" s="12"/>
      <c r="I8" s="3"/>
    </row>
    <row r="9" spans="1:9" x14ac:dyDescent="0.25">
      <c r="A9" s="3">
        <v>6</v>
      </c>
      <c r="B9" s="3" t="s">
        <v>204</v>
      </c>
      <c r="C9" s="7" t="s">
        <v>24</v>
      </c>
      <c r="D9" s="3" t="s">
        <v>209</v>
      </c>
      <c r="E9" s="3" t="s">
        <v>220</v>
      </c>
      <c r="F9" s="3"/>
      <c r="G9" s="16"/>
      <c r="H9" s="12"/>
      <c r="I9" s="3"/>
    </row>
    <row r="10" spans="1:9" x14ac:dyDescent="0.25">
      <c r="A10" s="3">
        <v>7</v>
      </c>
      <c r="B10" s="14" t="s">
        <v>205</v>
      </c>
      <c r="C10" s="7" t="s">
        <v>25</v>
      </c>
      <c r="D10" s="3" t="s">
        <v>210</v>
      </c>
      <c r="E10" s="3" t="s">
        <v>220</v>
      </c>
      <c r="F10" s="20"/>
      <c r="G10" s="16" t="s">
        <v>239</v>
      </c>
      <c r="H10" s="12"/>
      <c r="I10" s="3"/>
    </row>
    <row r="11" spans="1:9" x14ac:dyDescent="0.25">
      <c r="A11" s="3">
        <v>8</v>
      </c>
      <c r="B11" s="14" t="s">
        <v>206</v>
      </c>
      <c r="C11" s="7" t="s">
        <v>26</v>
      </c>
      <c r="D11" s="3" t="s">
        <v>211</v>
      </c>
      <c r="E11" s="3" t="s">
        <v>220</v>
      </c>
      <c r="F11" s="21"/>
      <c r="G11" s="16" t="s">
        <v>240</v>
      </c>
      <c r="H11" s="12"/>
      <c r="I11" s="3"/>
    </row>
    <row r="12" spans="1:9" x14ac:dyDescent="0.25">
      <c r="A12" s="3">
        <v>9</v>
      </c>
      <c r="B12" s="13" t="s">
        <v>230</v>
      </c>
      <c r="C12" s="7" t="s">
        <v>236</v>
      </c>
      <c r="D12" s="3" t="s">
        <v>232</v>
      </c>
      <c r="E12" s="3" t="s">
        <v>220</v>
      </c>
      <c r="F12" s="21"/>
      <c r="G12" s="23" t="s">
        <v>238</v>
      </c>
      <c r="H12" s="12"/>
      <c r="I12" s="3"/>
    </row>
    <row r="13" spans="1:9" x14ac:dyDescent="0.25">
      <c r="A13" s="3">
        <v>10</v>
      </c>
      <c r="B13" s="13" t="s">
        <v>231</v>
      </c>
      <c r="C13" s="7" t="s">
        <v>237</v>
      </c>
      <c r="D13" s="3" t="s">
        <v>233</v>
      </c>
      <c r="E13" s="3" t="s">
        <v>220</v>
      </c>
      <c r="F13" s="22"/>
      <c r="G13" s="24"/>
      <c r="H13" s="12"/>
      <c r="I13" s="3"/>
    </row>
    <row r="14" spans="1:9" x14ac:dyDescent="0.25">
      <c r="H14" t="s">
        <v>225</v>
      </c>
    </row>
    <row r="19" spans="2:5" x14ac:dyDescent="0.25">
      <c r="B19" t="s">
        <v>265</v>
      </c>
    </row>
    <row r="20" spans="2:5" x14ac:dyDescent="0.25">
      <c r="B20" t="s">
        <v>266</v>
      </c>
      <c r="C20">
        <v>3435</v>
      </c>
      <c r="D20" t="s">
        <v>267</v>
      </c>
      <c r="E20">
        <v>10</v>
      </c>
    </row>
  </sheetData>
  <mergeCells count="2">
    <mergeCell ref="F10:F13"/>
    <mergeCell ref="G12:G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25" sqref="H25"/>
    </sheetView>
  </sheetViews>
  <sheetFormatPr defaultRowHeight="14.4" x14ac:dyDescent="0.25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45"/>
  <sheetViews>
    <sheetView topLeftCell="A15" workbookViewId="0">
      <selection activeCell="C42" sqref="C42"/>
    </sheetView>
  </sheetViews>
  <sheetFormatPr defaultRowHeight="14.4" x14ac:dyDescent="0.25"/>
  <cols>
    <col min="1" max="1" width="17.109375" customWidth="1"/>
    <col min="3" max="3" width="19.77734375" bestFit="1" customWidth="1"/>
  </cols>
  <sheetData>
    <row r="2" spans="1:3" x14ac:dyDescent="0.25">
      <c r="A2" t="s">
        <v>145</v>
      </c>
      <c r="B2">
        <v>8</v>
      </c>
      <c r="C2" t="s">
        <v>146</v>
      </c>
    </row>
    <row r="3" spans="1:3" x14ac:dyDescent="0.25">
      <c r="A3" t="s">
        <v>147</v>
      </c>
      <c r="B3">
        <v>0</v>
      </c>
      <c r="C3" t="s">
        <v>148</v>
      </c>
    </row>
    <row r="4" spans="1:3" x14ac:dyDescent="0.25">
      <c r="A4" t="s">
        <v>149</v>
      </c>
      <c r="B4">
        <v>1</v>
      </c>
      <c r="C4" t="s">
        <v>150</v>
      </c>
    </row>
    <row r="5" spans="1:3" x14ac:dyDescent="0.25">
      <c r="A5" t="s">
        <v>151</v>
      </c>
      <c r="B5">
        <v>7</v>
      </c>
      <c r="C5" t="s">
        <v>152</v>
      </c>
    </row>
    <row r="6" spans="1:3" x14ac:dyDescent="0.25">
      <c r="A6" t="s">
        <v>153</v>
      </c>
      <c r="B6">
        <f>B2*(B5+2)</f>
        <v>72</v>
      </c>
      <c r="C6" t="s">
        <v>146</v>
      </c>
    </row>
    <row r="7" spans="1:3" x14ac:dyDescent="0.25">
      <c r="A7" t="s">
        <v>154</v>
      </c>
      <c r="B7">
        <v>2</v>
      </c>
      <c r="C7" t="s">
        <v>155</v>
      </c>
    </row>
    <row r="8" spans="1:3" x14ac:dyDescent="0.25">
      <c r="A8" t="s">
        <v>156</v>
      </c>
      <c r="B8">
        <f>B6</f>
        <v>72</v>
      </c>
      <c r="C8" t="s">
        <v>146</v>
      </c>
    </row>
    <row r="9" spans="1:3" x14ac:dyDescent="0.25">
      <c r="A9" t="s">
        <v>158</v>
      </c>
      <c r="B9">
        <v>0</v>
      </c>
      <c r="C9" t="s">
        <v>159</v>
      </c>
    </row>
    <row r="10" spans="1:3" x14ac:dyDescent="0.25">
      <c r="A10" t="s">
        <v>157</v>
      </c>
      <c r="B10">
        <v>72</v>
      </c>
      <c r="C10" t="s">
        <v>160</v>
      </c>
    </row>
    <row r="11" spans="1:3" x14ac:dyDescent="0.25">
      <c r="A11" t="s">
        <v>161</v>
      </c>
      <c r="B11">
        <v>4</v>
      </c>
      <c r="C11" t="s">
        <v>163</v>
      </c>
    </row>
    <row r="12" spans="1:3" x14ac:dyDescent="0.25">
      <c r="A12" t="s">
        <v>162</v>
      </c>
      <c r="B12">
        <f>B10/2</f>
        <v>36</v>
      </c>
      <c r="C12" t="s">
        <v>160</v>
      </c>
    </row>
    <row r="16" spans="1:3" x14ac:dyDescent="0.25">
      <c r="A16" t="s">
        <v>170</v>
      </c>
      <c r="B16">
        <v>8</v>
      </c>
      <c r="C16" t="s">
        <v>171</v>
      </c>
    </row>
    <row r="17" spans="1:3" x14ac:dyDescent="0.25">
      <c r="A17" t="s">
        <v>173</v>
      </c>
      <c r="B17">
        <v>1</v>
      </c>
      <c r="C17" t="s">
        <v>174</v>
      </c>
    </row>
    <row r="18" spans="1:3" x14ac:dyDescent="0.25">
      <c r="A18" t="s">
        <v>172</v>
      </c>
      <c r="B18">
        <v>0</v>
      </c>
      <c r="C18" t="s">
        <v>192</v>
      </c>
    </row>
    <row r="19" spans="1:3" x14ac:dyDescent="0.25">
      <c r="A19" t="s">
        <v>175</v>
      </c>
      <c r="B19">
        <v>1</v>
      </c>
      <c r="C19" t="s">
        <v>176</v>
      </c>
    </row>
    <row r="20" spans="1:3" x14ac:dyDescent="0.25">
      <c r="A20" t="s">
        <v>177</v>
      </c>
      <c r="B20">
        <v>7</v>
      </c>
      <c r="C20" t="s">
        <v>178</v>
      </c>
    </row>
    <row r="21" spans="1:3" x14ac:dyDescent="0.25">
      <c r="A21" t="s">
        <v>179</v>
      </c>
      <c r="B21">
        <v>2</v>
      </c>
      <c r="C21" t="s">
        <v>180</v>
      </c>
    </row>
    <row r="22" spans="1:3" x14ac:dyDescent="0.25">
      <c r="A22" t="s">
        <v>181</v>
      </c>
    </row>
    <row r="23" spans="1:3" x14ac:dyDescent="0.25">
      <c r="A23" t="s">
        <v>182</v>
      </c>
      <c r="B23">
        <v>7</v>
      </c>
      <c r="C23" t="s">
        <v>191</v>
      </c>
    </row>
    <row r="24" spans="1:3" x14ac:dyDescent="0.25">
      <c r="A24" t="s">
        <v>183</v>
      </c>
      <c r="B24">
        <v>6</v>
      </c>
      <c r="C24" t="s">
        <v>184</v>
      </c>
    </row>
    <row r="25" spans="1:3" x14ac:dyDescent="0.25">
      <c r="A25" t="s">
        <v>185</v>
      </c>
      <c r="B25">
        <v>0</v>
      </c>
      <c r="C25" t="s">
        <v>186</v>
      </c>
    </row>
    <row r="26" spans="1:3" x14ac:dyDescent="0.25">
      <c r="A26" t="s">
        <v>193</v>
      </c>
      <c r="B26">
        <v>0</v>
      </c>
      <c r="C26" t="s">
        <v>195</v>
      </c>
    </row>
    <row r="27" spans="1:3" x14ac:dyDescent="0.25">
      <c r="A27" t="s">
        <v>198</v>
      </c>
      <c r="B27">
        <v>4</v>
      </c>
    </row>
    <row r="28" spans="1:3" x14ac:dyDescent="0.25">
      <c r="A28" t="s">
        <v>194</v>
      </c>
      <c r="B28">
        <v>0</v>
      </c>
    </row>
    <row r="33" spans="1:9" x14ac:dyDescent="0.25">
      <c r="A33" t="s">
        <v>187</v>
      </c>
      <c r="B33">
        <v>8</v>
      </c>
      <c r="C33" t="s">
        <v>190</v>
      </c>
    </row>
    <row r="34" spans="1:9" x14ac:dyDescent="0.25">
      <c r="A34" t="s">
        <v>188</v>
      </c>
      <c r="B34">
        <f>B35/(B18+1)</f>
        <v>8</v>
      </c>
    </row>
    <row r="35" spans="1:9" x14ac:dyDescent="0.25">
      <c r="A35" t="s">
        <v>189</v>
      </c>
      <c r="B35">
        <f>B33/(B23+1)*(B24+2)</f>
        <v>8</v>
      </c>
    </row>
    <row r="36" spans="1:9" x14ac:dyDescent="0.25">
      <c r="A36" t="s">
        <v>181</v>
      </c>
      <c r="B36">
        <f>B34*(B20+2)</f>
        <v>72</v>
      </c>
    </row>
    <row r="37" spans="1:9" x14ac:dyDescent="0.25">
      <c r="A37" t="s">
        <v>196</v>
      </c>
      <c r="B37">
        <f>B36/(B27-2)</f>
        <v>36</v>
      </c>
    </row>
    <row r="38" spans="1:9" x14ac:dyDescent="0.25">
      <c r="A38" t="s">
        <v>197</v>
      </c>
      <c r="B38">
        <f>B36*(B22+2)</f>
        <v>144</v>
      </c>
    </row>
    <row r="43" spans="1:9" x14ac:dyDescent="0.25">
      <c r="E43" t="s">
        <v>169</v>
      </c>
      <c r="F43" t="s">
        <v>165</v>
      </c>
      <c r="G43" t="s">
        <v>166</v>
      </c>
      <c r="H43" t="s">
        <v>167</v>
      </c>
      <c r="I43" t="s">
        <v>168</v>
      </c>
    </row>
    <row r="44" spans="1:9" x14ac:dyDescent="0.25">
      <c r="D44" t="s">
        <v>164</v>
      </c>
      <c r="E44">
        <f>B12/(1+F44+1+G44+1)/(H44+1)</f>
        <v>1</v>
      </c>
      <c r="F44">
        <v>11</v>
      </c>
      <c r="G44">
        <v>4</v>
      </c>
      <c r="H44">
        <v>1</v>
      </c>
      <c r="I44">
        <f>1/B12*(H44+1)</f>
        <v>5.5555555555555552E-2</v>
      </c>
    </row>
    <row r="45" spans="1:9" x14ac:dyDescent="0.25">
      <c r="E45">
        <f>B12/(1+F45+1+G45+1)/(H45+1)</f>
        <v>1.2</v>
      </c>
      <c r="F45">
        <v>5</v>
      </c>
      <c r="G45">
        <v>7</v>
      </c>
      <c r="H45">
        <v>1</v>
      </c>
      <c r="I45" t="e">
        <f>1/B13*(H45+1)</f>
        <v>#DIV/0!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Summary</vt:lpstr>
      <vt:lpstr>ADC</vt:lpstr>
      <vt:lpstr>SD Card</vt:lpstr>
      <vt:lpstr>Clock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2018-10-25T00:20:23Z</dcterms:modified>
</cp:coreProperties>
</file>