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limac/Dropbox/excelMacro/"/>
    </mc:Choice>
  </mc:AlternateContent>
  <xr:revisionPtr revIDLastSave="0" documentId="13_ncr:1_{74126D04-EE10-054B-AE42-2EA5FD064B36}" xr6:coauthVersionLast="47" xr6:coauthVersionMax="47" xr10:uidLastSave="{00000000-0000-0000-0000-000000000000}"/>
  <bookViews>
    <workbookView xWindow="51200" yWindow="500" windowWidth="38400" windowHeight="21100" tabRatio="937" activeTab="2" xr2:uid="{F8A94B59-2DA2-47D6-99E1-A817ADD7F5DB}"/>
  </bookViews>
  <sheets>
    <sheet name="매입" sheetId="1" r:id="rId1"/>
    <sheet name="2021_지불집계표" sheetId="5" r:id="rId2"/>
    <sheet name="2020_지불집계표" sheetId="4" r:id="rId3"/>
  </sheets>
  <definedNames>
    <definedName name="_xlnm._FilterDatabase" localSheetId="0" hidden="1">매입!$A$1:$A$347</definedName>
    <definedName name="_xlnm.Extract" localSheetId="0">매입!#REF!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7" i="1" l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H298" i="1"/>
  <c r="G298" i="1"/>
  <c r="F298" i="1"/>
  <c r="N297" i="1"/>
  <c r="N296" i="1"/>
  <c r="N295" i="1"/>
  <c r="N294" i="1"/>
  <c r="N293" i="1"/>
  <c r="N292" i="1"/>
  <c r="N291" i="1"/>
  <c r="N290" i="1"/>
  <c r="M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M265" i="1"/>
  <c r="N265" i="1" s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M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M159" i="1"/>
  <c r="N159" i="1" s="1"/>
  <c r="N158" i="1"/>
  <c r="N157" i="1"/>
  <c r="N156" i="1"/>
  <c r="M155" i="1"/>
  <c r="N155" i="1" s="1"/>
  <c r="N154" i="1"/>
  <c r="N153" i="1"/>
  <c r="M152" i="1"/>
  <c r="N152" i="1" s="1"/>
  <c r="M151" i="1"/>
  <c r="N150" i="1"/>
  <c r="N149" i="1"/>
  <c r="N148" i="1"/>
  <c r="N147" i="1"/>
  <c r="N146" i="1"/>
  <c r="M145" i="1"/>
  <c r="N145" i="1" s="1"/>
  <c r="N144" i="1"/>
  <c r="N143" i="1"/>
  <c r="N142" i="1"/>
  <c r="N141" i="1"/>
  <c r="N140" i="1"/>
  <c r="N139" i="1"/>
  <c r="N138" i="1"/>
  <c r="N137" i="1"/>
  <c r="N136" i="1"/>
  <c r="N135" i="1"/>
  <c r="N134" i="1"/>
  <c r="N133" i="1"/>
  <c r="M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G115" i="1"/>
  <c r="N114" i="1"/>
  <c r="G114" i="1"/>
  <c r="N113" i="1"/>
  <c r="G113" i="1"/>
  <c r="N112" i="1"/>
  <c r="G112" i="1"/>
  <c r="N111" i="1"/>
  <c r="G111" i="1"/>
  <c r="N110" i="1"/>
  <c r="G110" i="1"/>
  <c r="N109" i="1"/>
  <c r="G109" i="1"/>
  <c r="N108" i="1"/>
  <c r="G108" i="1"/>
  <c r="N107" i="1"/>
  <c r="G107" i="1"/>
  <c r="N106" i="1"/>
  <c r="G106" i="1"/>
  <c r="N105" i="1"/>
  <c r="G105" i="1"/>
  <c r="N104" i="1"/>
  <c r="G104" i="1"/>
  <c r="N103" i="1"/>
  <c r="G103" i="1"/>
  <c r="N102" i="1"/>
  <c r="G102" i="1"/>
  <c r="N101" i="1"/>
  <c r="G101" i="1"/>
  <c r="N100" i="1"/>
  <c r="G100" i="1"/>
  <c r="M99" i="1"/>
  <c r="N99" i="1" s="1"/>
  <c r="M98" i="1"/>
  <c r="N98" i="1" s="1"/>
  <c r="M97" i="1"/>
  <c r="N97" i="1" s="1"/>
  <c r="N96" i="1"/>
  <c r="N95" i="1"/>
  <c r="N94" i="1"/>
  <c r="N93" i="1"/>
  <c r="N92" i="1"/>
  <c r="M91" i="1"/>
  <c r="N91" i="1" s="1"/>
  <c r="N90" i="1"/>
  <c r="N89" i="1"/>
  <c r="M88" i="1"/>
  <c r="N88" i="1" s="1"/>
  <c r="N87" i="1"/>
  <c r="N86" i="1"/>
  <c r="N85" i="1"/>
  <c r="M84" i="1"/>
  <c r="N84" i="1" s="1"/>
  <c r="N83" i="1"/>
  <c r="N82" i="1"/>
  <c r="N81" i="1"/>
  <c r="M80" i="1"/>
  <c r="N80" i="1" s="1"/>
  <c r="N79" i="1"/>
  <c r="M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M17" i="1"/>
  <c r="N17" i="1" s="1"/>
  <c r="M16" i="1"/>
  <c r="N16" i="1" s="1"/>
  <c r="M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82" i="1" l="1"/>
  <c r="N15" i="1"/>
  <c r="N289" i="1"/>
  <c r="N298" i="1"/>
  <c r="N151" i="1"/>
  <c r="N132" i="1"/>
  <c r="N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3" authorId="0" shapeId="0" xr:uid="{F2D548CB-FE1C-483B-B470-A2563BF5F51A}">
      <text>
        <r>
          <rPr>
            <b/>
            <sz val="9"/>
            <color indexed="81"/>
            <rFont val="돋움"/>
            <family val="3"/>
            <charset val="129"/>
          </rPr>
          <t>황수영계좌로입금</t>
        </r>
      </text>
    </comment>
  </commentList>
</comments>
</file>

<file path=xl/sharedStrings.xml><?xml version="1.0" encoding="utf-8"?>
<sst xmlns="http://schemas.openxmlformats.org/spreadsheetml/2006/main" count="3273" uniqueCount="708">
  <si>
    <t>공급자사업자등록번호</t>
  </si>
  <si>
    <t>상호</t>
  </si>
  <si>
    <t>대표자명</t>
  </si>
  <si>
    <t>합계금액</t>
  </si>
  <si>
    <t>공급가액</t>
  </si>
  <si>
    <t>세액</t>
  </si>
  <si>
    <t>품목명</t>
  </si>
  <si>
    <t>품목비고</t>
  </si>
  <si>
    <t>191-04-00570</t>
  </si>
  <si>
    <t>도암한식부페</t>
  </si>
  <si>
    <t>김지민</t>
  </si>
  <si>
    <t/>
  </si>
  <si>
    <t>농협</t>
    <phoneticPr fontId="3" type="noConversion"/>
  </si>
  <si>
    <t>837-04-01428</t>
  </si>
  <si>
    <t>으뜸건설</t>
  </si>
  <si>
    <t>정동완</t>
  </si>
  <si>
    <t>703-27-00483</t>
    <phoneticPr fontId="3" type="noConversion"/>
  </si>
  <si>
    <t>강남냉동</t>
    <phoneticPr fontId="3" type="noConversion"/>
  </si>
  <si>
    <t>오재영</t>
    <phoneticPr fontId="2" type="noConversion"/>
  </si>
  <si>
    <t>126-01-83386</t>
  </si>
  <si>
    <t>하나건설기계（신둔지게차）</t>
  </si>
  <si>
    <t>윤기혁</t>
  </si>
  <si>
    <t>농협 183-01-225540</t>
  </si>
  <si>
    <t>107-02-874760</t>
    <phoneticPr fontId="3" type="noConversion"/>
  </si>
  <si>
    <t>9/10,10/30</t>
    <phoneticPr fontId="3" type="noConversion"/>
  </si>
  <si>
    <t>215-86-89203</t>
  </si>
  <si>
    <t>㈜호건코리아</t>
  </si>
  <si>
    <t>김태석</t>
  </si>
  <si>
    <t>126-30-46023</t>
  </si>
  <si>
    <t>하나건설기계</t>
  </si>
  <si>
    <t>황수영</t>
  </si>
  <si>
    <t>126-22-48079</t>
  </si>
  <si>
    <t>이천사무기</t>
  </si>
  <si>
    <t>권순오</t>
  </si>
  <si>
    <t>농협3510585534203황수영입니다</t>
  </si>
  <si>
    <t>9/10,9/29,10/30</t>
    <phoneticPr fontId="3" type="noConversion"/>
  </si>
  <si>
    <t>126-27-93619</t>
  </si>
  <si>
    <t>세기중기</t>
  </si>
  <si>
    <t>이지숙</t>
  </si>
  <si>
    <t>농협(이지숙):233016-52-192141</t>
  </si>
  <si>
    <t>9/10,9/29,10/30,12/1</t>
    <phoneticPr fontId="3" type="noConversion"/>
  </si>
  <si>
    <t>126-28-15245</t>
  </si>
  <si>
    <t>경진건설기계</t>
  </si>
  <si>
    <t>강성일</t>
  </si>
  <si>
    <t>212-02-79856</t>
  </si>
  <si>
    <t>이상진</t>
  </si>
  <si>
    <t>9/29,10/30</t>
    <phoneticPr fontId="3" type="noConversion"/>
  </si>
  <si>
    <t>204-53-82726</t>
    <phoneticPr fontId="3" type="noConversion"/>
  </si>
  <si>
    <t>9/10, 10/30</t>
    <phoneticPr fontId="3" type="noConversion"/>
  </si>
  <si>
    <t>689-09-01090</t>
    <phoneticPr fontId="3" type="noConversion"/>
  </si>
  <si>
    <t>창조중기</t>
    <phoneticPr fontId="3" type="noConversion"/>
  </si>
  <si>
    <t>220-01-11388</t>
  </si>
  <si>
    <t>제남중기</t>
  </si>
  <si>
    <t>왕석영</t>
  </si>
  <si>
    <t>212-15-91428</t>
  </si>
  <si>
    <t>수도개발</t>
  </si>
  <si>
    <t>윤운채</t>
  </si>
  <si>
    <t>5031</t>
  </si>
  <si>
    <t>124-33-42885</t>
  </si>
  <si>
    <t>경기측기</t>
  </si>
  <si>
    <t>김경돈</t>
  </si>
  <si>
    <t>126-18-58828</t>
  </si>
  <si>
    <t>이규환</t>
  </si>
  <si>
    <t>12월01일</t>
    <phoneticPr fontId="2" type="noConversion"/>
  </si>
  <si>
    <t>농협</t>
    <phoneticPr fontId="2" type="noConversion"/>
  </si>
  <si>
    <t>126-27-04509</t>
  </si>
  <si>
    <t>샘물유통</t>
  </si>
  <si>
    <t>남홍기</t>
  </si>
  <si>
    <t>126-22-62222</t>
  </si>
  <si>
    <t>미래에너지</t>
  </si>
  <si>
    <t>김원기외2명</t>
  </si>
  <si>
    <t>3월23일</t>
  </si>
  <si>
    <t>농협</t>
  </si>
  <si>
    <t>10월30일</t>
  </si>
  <si>
    <t>124-81-58485</t>
  </si>
  <si>
    <t>삼성전자서비스(주)</t>
  </si>
  <si>
    <t>심원환</t>
  </si>
  <si>
    <t>10월15일</t>
  </si>
  <si>
    <t>106-25-21228</t>
  </si>
  <si>
    <t>하나건설기계(대영지게차)</t>
  </si>
  <si>
    <t>김우재</t>
  </si>
  <si>
    <t>5월3일</t>
  </si>
  <si>
    <t>1월6일,3월23일</t>
  </si>
  <si>
    <t>642-86-01864</t>
  </si>
  <si>
    <t>미래토건 주식회사</t>
  </si>
  <si>
    <t>이영기</t>
  </si>
  <si>
    <t>11월25일</t>
  </si>
  <si>
    <t>126-10-74986</t>
  </si>
  <si>
    <t>도예건설중기(진성건설기계)</t>
  </si>
  <si>
    <t>김원철</t>
  </si>
  <si>
    <t>311-81-19320</t>
  </si>
  <si>
    <t>삼우철강（주）</t>
  </si>
  <si>
    <t>윤종천</t>
  </si>
  <si>
    <t>717-81-00432</t>
  </si>
  <si>
    <t>(주)부발건재</t>
  </si>
  <si>
    <t>이현숙</t>
  </si>
  <si>
    <t>107-13-24152</t>
  </si>
  <si>
    <t>경남중기</t>
  </si>
  <si>
    <t>김외기</t>
  </si>
  <si>
    <t>1월6일,3월10일</t>
  </si>
  <si>
    <t>782-09-01671</t>
  </si>
  <si>
    <t>단일건설</t>
  </si>
  <si>
    <t>김도훈</t>
  </si>
  <si>
    <t>463-01-01847</t>
  </si>
  <si>
    <t>디엠산업</t>
  </si>
  <si>
    <t>권득민</t>
  </si>
  <si>
    <t>133-06-87615</t>
  </si>
  <si>
    <t>마이건설중기</t>
  </si>
  <si>
    <t>황규한</t>
  </si>
  <si>
    <t>837-03-00572</t>
  </si>
  <si>
    <t>이규학</t>
  </si>
  <si>
    <t>12월02일</t>
  </si>
  <si>
    <t>214-03-79989</t>
  </si>
  <si>
    <t>권영주</t>
  </si>
  <si>
    <t>1월6일</t>
  </si>
  <si>
    <t>126-09-32393</t>
  </si>
  <si>
    <t>초원건설중기(세기중기)</t>
  </si>
  <si>
    <t>이상용</t>
  </si>
  <si>
    <t>125-12-28144</t>
  </si>
  <si>
    <t>태성건기</t>
  </si>
  <si>
    <t>함연옥</t>
  </si>
  <si>
    <t>703-27-00483</t>
  </si>
  <si>
    <t>강남냉동</t>
  </si>
  <si>
    <t>오재영</t>
  </si>
  <si>
    <t>11월9일</t>
  </si>
  <si>
    <t>126-30-14593</t>
  </si>
  <si>
    <t>홍천종합중기(진성건설기계)</t>
  </si>
  <si>
    <t>정성원</t>
  </si>
  <si>
    <t>786-27-00377</t>
  </si>
  <si>
    <t>제이제이 사무기기</t>
  </si>
  <si>
    <t>정지선</t>
  </si>
  <si>
    <t>211-88-63068</t>
  </si>
  <si>
    <t>주식회사 동양이엔지</t>
  </si>
  <si>
    <t>김경안</t>
  </si>
  <si>
    <t>132-15-67151</t>
  </si>
  <si>
    <t>성화건설</t>
  </si>
  <si>
    <t>김영문</t>
  </si>
  <si>
    <t>204-14-53300</t>
  </si>
  <si>
    <t>세진측기</t>
  </si>
  <si>
    <t>권진오</t>
  </si>
  <si>
    <t>자재대금</t>
    <phoneticPr fontId="2" type="noConversion"/>
  </si>
  <si>
    <t>식</t>
  </si>
  <si>
    <t>11월24일</t>
  </si>
  <si>
    <t>281-26-00725</t>
  </si>
  <si>
    <t>태연</t>
  </si>
  <si>
    <t>한혜정</t>
  </si>
  <si>
    <t>1월6일,2월8일,3월10일</t>
  </si>
  <si>
    <t>126-01-77278</t>
  </si>
  <si>
    <t>김유신</t>
  </si>
  <si>
    <t>2월8일</t>
  </si>
  <si>
    <t>126-21-07033</t>
  </si>
  <si>
    <t>남경건설．건재</t>
  </si>
  <si>
    <t>김순례</t>
  </si>
  <si>
    <t>1</t>
  </si>
  <si>
    <t>11월27일</t>
  </si>
  <si>
    <t>683-85-01077</t>
  </si>
  <si>
    <t>주식회사 에프엠쏘일테크 경기지사</t>
  </si>
  <si>
    <t>권태일</t>
  </si>
  <si>
    <t>5월3일</t>
    <phoneticPr fontId="2" type="noConversion"/>
  </si>
  <si>
    <t>331-81-00558</t>
  </si>
  <si>
    <t>주식회사 대명측기사</t>
  </si>
  <si>
    <t>오종성</t>
  </si>
  <si>
    <t>126-24-86698</t>
  </si>
  <si>
    <t>김태완</t>
  </si>
  <si>
    <t>206-09-41674</t>
  </si>
  <si>
    <t>명성중기</t>
  </si>
  <si>
    <t>김명숙</t>
  </si>
  <si>
    <t>10t</t>
  </si>
  <si>
    <t>1월6일,2월8일</t>
  </si>
  <si>
    <t>0.6</t>
  </si>
  <si>
    <t>167-18-00822</t>
  </si>
  <si>
    <t>신동중기</t>
  </si>
  <si>
    <t>신동선</t>
  </si>
  <si>
    <t>126-81-34626</t>
  </si>
  <si>
    <t>(주)대덕상사</t>
  </si>
  <si>
    <t>한덕이</t>
  </si>
  <si>
    <t>EA</t>
  </si>
  <si>
    <t>121-81-61813</t>
  </si>
  <si>
    <t>삼진스틸산업(주)</t>
  </si>
  <si>
    <t>신현택</t>
  </si>
  <si>
    <t>759-88-00416</t>
  </si>
  <si>
    <t>다함기초건설(주)</t>
  </si>
  <si>
    <t>이용철</t>
  </si>
  <si>
    <t>2월8일,3월10일</t>
  </si>
  <si>
    <t>471-87-01589</t>
  </si>
  <si>
    <t>주식회사 대월건설중기</t>
  </si>
  <si>
    <t>이인증</t>
  </si>
  <si>
    <t>126-81-29614</t>
  </si>
  <si>
    <t>(주)세종산업</t>
  </si>
  <si>
    <t>이광식</t>
  </si>
  <si>
    <t>25-21-150</t>
  </si>
  <si>
    <t>135-81-75204</t>
  </si>
  <si>
    <t>주식회사 이오인더스</t>
  </si>
  <si>
    <t>이진혁</t>
  </si>
  <si>
    <t>20kg</t>
  </si>
  <si>
    <t>126-29-00318</t>
  </si>
  <si>
    <t>한병기</t>
  </si>
  <si>
    <t>801-18-01386</t>
  </si>
  <si>
    <t>남북중기</t>
  </si>
  <si>
    <t>김진우</t>
  </si>
  <si>
    <t>126-12-38266</t>
  </si>
  <si>
    <t>홍종의</t>
  </si>
  <si>
    <t>123-18-45154</t>
  </si>
  <si>
    <t>한성유통</t>
  </si>
  <si>
    <t>서동수</t>
  </si>
  <si>
    <t>107-02-874760</t>
  </si>
  <si>
    <t>동산중기</t>
  </si>
  <si>
    <t>박종오</t>
  </si>
  <si>
    <t>112-31-66099</t>
  </si>
  <si>
    <t>이루원건설기계</t>
  </si>
  <si>
    <t>박찬욱</t>
  </si>
  <si>
    <t>722-22-00500</t>
  </si>
  <si>
    <t>박찬수</t>
  </si>
  <si>
    <t>05월03일</t>
  </si>
  <si>
    <t>2월16일,3월10일</t>
  </si>
  <si>
    <t>212-08-81505</t>
  </si>
  <si>
    <t>정상근</t>
  </si>
  <si>
    <t>214-05-46973</t>
  </si>
  <si>
    <t>은혜중기</t>
  </si>
  <si>
    <t>김경호</t>
  </si>
  <si>
    <t>12월30일</t>
  </si>
  <si>
    <t>731-04-00970</t>
  </si>
  <si>
    <t>시골여행</t>
  </si>
  <si>
    <t>주동근</t>
  </si>
  <si>
    <t>212-36-66109</t>
  </si>
  <si>
    <t>일성중기</t>
  </si>
  <si>
    <t>문희갑</t>
  </si>
  <si>
    <t>214-01-09892</t>
  </si>
  <si>
    <t>박희영</t>
  </si>
  <si>
    <t>202-10-76255</t>
  </si>
  <si>
    <t>김진택</t>
  </si>
  <si>
    <t>178-71-00278</t>
  </si>
  <si>
    <t>이성산업</t>
  </si>
  <si>
    <t>신현호</t>
  </si>
  <si>
    <t>25-18-120</t>
  </si>
  <si>
    <t>244-86-00230</t>
  </si>
  <si>
    <t>쿡엔쿡 주식회사</t>
  </si>
  <si>
    <t>엄진희</t>
  </si>
  <si>
    <t>마포갈비(시골여행)</t>
    <phoneticPr fontId="3" type="noConversion"/>
  </si>
  <si>
    <t>1월29일</t>
    <phoneticPr fontId="3" type="noConversion"/>
  </si>
  <si>
    <t>2월8일,3월10일</t>
    <phoneticPr fontId="3" type="noConversion"/>
  </si>
  <si>
    <t>126-01-63487</t>
    <phoneticPr fontId="3" type="noConversion"/>
  </si>
  <si>
    <t>경동건설기계</t>
    <phoneticPr fontId="3" type="noConversion"/>
  </si>
  <si>
    <t>민기식</t>
    <phoneticPr fontId="3" type="noConversion"/>
  </si>
  <si>
    <t>25-21-120</t>
  </si>
  <si>
    <t>5월4일</t>
  </si>
  <si>
    <t>126-29-02107</t>
  </si>
  <si>
    <t>조정숙</t>
  </si>
  <si>
    <t>0.6w</t>
  </si>
  <si>
    <t>김지민</t>
    <phoneticPr fontId="2" type="noConversion"/>
  </si>
  <si>
    <t>625-04-01238</t>
  </si>
  <si>
    <t>황솔</t>
  </si>
  <si>
    <t>서연우</t>
  </si>
  <si>
    <t>6월2일</t>
  </si>
  <si>
    <t>4월30일,6월2일</t>
  </si>
  <si>
    <t>126-30-77190</t>
  </si>
  <si>
    <t>경동건설기계</t>
  </si>
  <si>
    <t>황인만</t>
  </si>
  <si>
    <t>126-01-74169</t>
  </si>
  <si>
    <t>태흥조경건설(세기중기)</t>
  </si>
  <si>
    <t>손재석</t>
  </si>
  <si>
    <t>528-18-00954</t>
  </si>
  <si>
    <t>세기건설</t>
  </si>
  <si>
    <t>윤장선</t>
  </si>
  <si>
    <t>5월3일,6월2일</t>
  </si>
  <si>
    <t>134-81-56882</t>
  </si>
  <si>
    <t>7월5일</t>
  </si>
  <si>
    <t>7월5일,9월3일</t>
  </si>
  <si>
    <t>9월3일,10월12일</t>
  </si>
  <si>
    <t>720-65-00059</t>
  </si>
  <si>
    <t>6/2,7/5,9/3</t>
  </si>
  <si>
    <t>9월3일</t>
  </si>
  <si>
    <t>563-21-01316</t>
  </si>
  <si>
    <t>798-77-00185</t>
    <phoneticPr fontId="3" type="noConversion"/>
  </si>
  <si>
    <t>우신건기</t>
    <phoneticPr fontId="3" type="noConversion"/>
  </si>
  <si>
    <t>유지광</t>
    <phoneticPr fontId="3" type="noConversion"/>
  </si>
  <si>
    <t>6월16일,7월5일</t>
  </si>
  <si>
    <t>105-23-64536</t>
  </si>
  <si>
    <t>마도포장중기</t>
  </si>
  <si>
    <t>신희춘</t>
  </si>
  <si>
    <t>(주)성호철재</t>
  </si>
  <si>
    <t>하철수</t>
  </si>
  <si>
    <t>126-30-89357</t>
  </si>
  <si>
    <t>김영식</t>
  </si>
  <si>
    <t>8월3일,9월16일</t>
  </si>
  <si>
    <t>8월3일,9월3일</t>
  </si>
  <si>
    <t>204-09-53121</t>
  </si>
  <si>
    <t>동광건설기계</t>
  </si>
  <si>
    <t>유재철</t>
  </si>
  <si>
    <t>305-05-95654</t>
  </si>
  <si>
    <t>국가대표서비스(6238)</t>
  </si>
  <si>
    <t>정중수</t>
  </si>
  <si>
    <t>215-11-39312</t>
  </si>
  <si>
    <t>진성건설기계</t>
  </si>
  <si>
    <t>백용복</t>
  </si>
  <si>
    <t>126-21-45677</t>
  </si>
  <si>
    <t>세기중기（창진중기）</t>
  </si>
  <si>
    <t>최창진</t>
  </si>
  <si>
    <t>6월7일</t>
  </si>
  <si>
    <t>해오름건설중기(세기중기)</t>
  </si>
  <si>
    <t>서강원</t>
  </si>
  <si>
    <t>10월4일,11월1일</t>
  </si>
  <si>
    <t>126-30-01711</t>
  </si>
  <si>
    <t>김창섭</t>
  </si>
  <si>
    <t>7월9일</t>
  </si>
  <si>
    <t>127-25-98568</t>
  </si>
  <si>
    <t>서남운수</t>
  </si>
  <si>
    <t>강선구</t>
  </si>
  <si>
    <t>351-05-01353</t>
  </si>
  <si>
    <t>임준재</t>
  </si>
  <si>
    <t>126-30-58422</t>
  </si>
  <si>
    <t>삼천리중기（세기중기）</t>
  </si>
  <si>
    <t>김양현</t>
  </si>
  <si>
    <t>798-77-00185</t>
  </si>
  <si>
    <t>우신건기</t>
  </si>
  <si>
    <t>유지광</t>
  </si>
  <si>
    <t>7월5일,8월3일</t>
  </si>
  <si>
    <t>227-14-91501</t>
  </si>
  <si>
    <t>280a</t>
  </si>
  <si>
    <t>601-41-67957</t>
  </si>
  <si>
    <t>111-50-00509</t>
  </si>
  <si>
    <t>송명석</t>
    <phoneticPr fontId="3" type="noConversion"/>
  </si>
  <si>
    <t>11월1일</t>
  </si>
  <si>
    <t>501-50-00323</t>
  </si>
  <si>
    <t>권오승</t>
    <phoneticPr fontId="3" type="noConversion"/>
  </si>
  <si>
    <t>203-13-15854</t>
  </si>
  <si>
    <t>718-54-00536</t>
  </si>
  <si>
    <t>t</t>
  </si>
  <si>
    <t>7월9일,8월3일</t>
  </si>
  <si>
    <t>135-86-50789</t>
  </si>
  <si>
    <t>8월3일</t>
  </si>
  <si>
    <t>243-88-01865</t>
  </si>
  <si>
    <t>9월16일</t>
  </si>
  <si>
    <t>8월13일</t>
  </si>
  <si>
    <t>429-72-00310</t>
  </si>
  <si>
    <t>이포보리밥</t>
  </si>
  <si>
    <t>윤상숙</t>
  </si>
  <si>
    <t>삼천리중기(세기중기)</t>
  </si>
  <si>
    <t>노준섭</t>
  </si>
  <si>
    <t>811-81-01204</t>
  </si>
  <si>
    <t>보영개발주식회사</t>
  </si>
  <si>
    <t>김보민</t>
  </si>
  <si>
    <t>126-03-41003</t>
  </si>
  <si>
    <t>김장섭</t>
  </si>
  <si>
    <t>10월18일</t>
  </si>
  <si>
    <t>9월3일,11월1일</t>
  </si>
  <si>
    <t>503-72-00127</t>
  </si>
  <si>
    <t>진신중기</t>
  </si>
  <si>
    <t>이창용</t>
  </si>
  <si>
    <t>06</t>
  </si>
  <si>
    <t>126-08-17681</t>
  </si>
  <si>
    <t>권태호</t>
  </si>
  <si>
    <t>126-30-03738</t>
  </si>
  <si>
    <t>이천살수</t>
  </si>
  <si>
    <t>김대호</t>
  </si>
  <si>
    <t>215-02-88446</t>
  </si>
  <si>
    <t>임재호</t>
  </si>
  <si>
    <t>126-09-73278</t>
  </si>
  <si>
    <t>영광중기</t>
  </si>
  <si>
    <t>남애자</t>
  </si>
  <si>
    <t>142-03-36424</t>
  </si>
  <si>
    <t>연화중기</t>
  </si>
  <si>
    <t>박노근</t>
  </si>
  <si>
    <t>139-03-58873</t>
  </si>
  <si>
    <t>문봉균</t>
  </si>
  <si>
    <t>408-30-13273</t>
  </si>
  <si>
    <t>한상기</t>
  </si>
  <si>
    <t>10월1일</t>
  </si>
  <si>
    <t>815-87-00247</t>
  </si>
  <si>
    <t>(주) 이천종합건설중기</t>
  </si>
  <si>
    <t>엄준용</t>
  </si>
  <si>
    <t>10월18일,11월1일</t>
  </si>
  <si>
    <t>9월3일,9월10일</t>
  </si>
  <si>
    <t>9월10일</t>
  </si>
  <si>
    <t>749-11-00488</t>
  </si>
  <si>
    <t>이선복</t>
  </si>
  <si>
    <t>덤프15톤</t>
  </si>
  <si>
    <t>10월12일</t>
  </si>
  <si>
    <t>438-88-02157</t>
  </si>
  <si>
    <t>주식회사 정우산업개발</t>
  </si>
  <si>
    <t>김경순</t>
  </si>
  <si>
    <t>717-08-00138</t>
  </si>
  <si>
    <t>은혜중기(최명선)</t>
  </si>
  <si>
    <t>최명선</t>
  </si>
  <si>
    <t>366-17-01270</t>
  </si>
  <si>
    <t>성진건설중기</t>
  </si>
  <si>
    <t>노광래</t>
  </si>
  <si>
    <t>126-25-89047</t>
  </si>
  <si>
    <t>토성건기</t>
  </si>
  <si>
    <t>이길영</t>
  </si>
  <si>
    <t>525-24-00825</t>
  </si>
  <si>
    <t>경동건설기계(도림중기)</t>
  </si>
  <si>
    <t>서경석</t>
  </si>
  <si>
    <t>126-81-77867</t>
  </si>
  <si>
    <t>(주)다성</t>
  </si>
  <si>
    <t>유지현</t>
  </si>
  <si>
    <t>126-85-49281</t>
  </si>
  <si>
    <t>(주)청정개발지점</t>
  </si>
  <si>
    <t>이명자</t>
  </si>
  <si>
    <t>한국발전기</t>
  </si>
  <si>
    <t>이천물차</t>
  </si>
  <si>
    <t>디엠산업</t>
    <phoneticPr fontId="3" type="noConversion"/>
  </si>
  <si>
    <t>김종상</t>
  </si>
  <si>
    <t>동산중기</t>
    <phoneticPr fontId="3" type="noConversion"/>
  </si>
  <si>
    <t>청양종합중기</t>
    <phoneticPr fontId="3" type="noConversion"/>
  </si>
  <si>
    <t>명문인발</t>
  </si>
  <si>
    <t>민성중기</t>
  </si>
  <si>
    <t>OS건설</t>
  </si>
  <si>
    <t>주식회사 매여울건설중기</t>
  </si>
  <si>
    <t>주식회사 문화크레인</t>
  </si>
  <si>
    <t>결제일</t>
    <phoneticPr fontId="3" type="noConversion"/>
  </si>
  <si>
    <t>결제수단</t>
    <phoneticPr fontId="3" type="noConversion"/>
  </si>
  <si>
    <t>실결제금액</t>
    <phoneticPr fontId="3" type="noConversion"/>
  </si>
  <si>
    <t>차액</t>
    <phoneticPr fontId="3" type="noConversion"/>
  </si>
  <si>
    <t>박종오</t>
    <phoneticPr fontId="3" type="noConversion"/>
  </si>
  <si>
    <t>10월30일</t>
    <phoneticPr fontId="3" type="noConversion"/>
  </si>
  <si>
    <t>오재영</t>
    <phoneticPr fontId="3" type="noConversion"/>
  </si>
  <si>
    <t>김영순</t>
    <phoneticPr fontId="3" type="noConversion"/>
  </si>
  <si>
    <t>원점순</t>
    <phoneticPr fontId="3" type="noConversion"/>
  </si>
  <si>
    <t>11월25일</t>
    <phoneticPr fontId="3" type="noConversion"/>
  </si>
  <si>
    <t>2월8일</t>
    <phoneticPr fontId="3" type="noConversion"/>
  </si>
  <si>
    <t>4월20일</t>
    <phoneticPr fontId="3" type="noConversion"/>
  </si>
  <si>
    <t>4월19일</t>
    <phoneticPr fontId="3" type="noConversion"/>
  </si>
  <si>
    <t>3월23일</t>
    <phoneticPr fontId="3" type="noConversion"/>
  </si>
  <si>
    <t>3월29일</t>
    <phoneticPr fontId="3" type="noConversion"/>
  </si>
  <si>
    <t>5월3일</t>
    <phoneticPr fontId="3" type="noConversion"/>
  </si>
  <si>
    <t>5월4일</t>
    <phoneticPr fontId="3" type="noConversion"/>
  </si>
  <si>
    <t>4월30일</t>
    <phoneticPr fontId="3" type="noConversion"/>
  </si>
  <si>
    <t>4월7일</t>
    <phoneticPr fontId="3" type="noConversion"/>
  </si>
  <si>
    <t>박아론</t>
  </si>
  <si>
    <t>전상길</t>
  </si>
  <si>
    <t>심화주</t>
  </si>
  <si>
    <t>서지연</t>
  </si>
  <si>
    <t>윤병훈</t>
  </si>
  <si>
    <t>9월3일,10월1일</t>
    <phoneticPr fontId="3" type="noConversion"/>
  </si>
  <si>
    <t>8월3일</t>
    <phoneticPr fontId="3" type="noConversion"/>
  </si>
  <si>
    <t>8월10일</t>
    <phoneticPr fontId="3" type="noConversion"/>
  </si>
  <si>
    <t>식대비</t>
  </si>
  <si>
    <t>도립리</t>
    <phoneticPr fontId="3" type="noConversion"/>
  </si>
  <si>
    <t>식대</t>
  </si>
  <si>
    <t>공사대금</t>
  </si>
  <si>
    <t>지게차사용료</t>
  </si>
  <si>
    <t>DreamPlus 1년 사용 라이선스</t>
  </si>
  <si>
    <t>덤프대여료</t>
  </si>
  <si>
    <t>복합기 임대료 (도립리현장)</t>
  </si>
  <si>
    <t>월대덤프대여료</t>
  </si>
  <si>
    <t>운반비</t>
  </si>
  <si>
    <t>장비대여</t>
  </si>
  <si>
    <t>장비대(덤프)</t>
  </si>
  <si>
    <t>장비사용료</t>
  </si>
  <si>
    <t>측량기</t>
  </si>
  <si>
    <t>생수 외 6건</t>
  </si>
  <si>
    <t>산소 10ℓ</t>
  </si>
  <si>
    <t>도립리</t>
  </si>
  <si>
    <t>터미널블럭온도휴즈이탈고정수리</t>
  </si>
  <si>
    <t>대영지게차</t>
  </si>
  <si>
    <t>생수 외 4건</t>
  </si>
  <si>
    <t>굴삭기</t>
  </si>
  <si>
    <t>철강재 임대료외</t>
  </si>
  <si>
    <t>측량깃발 외</t>
  </si>
  <si>
    <t>장비사용료외</t>
  </si>
  <si>
    <t>장비대여 덤프</t>
  </si>
  <si>
    <t>장비사용료 외</t>
  </si>
  <si>
    <t>자재대금</t>
  </si>
  <si>
    <t>복합기 임대료 - 도립리현장</t>
  </si>
  <si>
    <t>골재 및 운반료</t>
  </si>
  <si>
    <t>장비대</t>
  </si>
  <si>
    <t>콤퓨외</t>
  </si>
  <si>
    <t>도립리 조립컴퓨터</t>
  </si>
  <si>
    <t>이천시 백사면 도립리 물류센터 흙막이 검토</t>
  </si>
  <si>
    <t>자재비</t>
  </si>
  <si>
    <t>트림블 GPS 측량기</t>
  </si>
  <si>
    <t>지게차 사용료</t>
  </si>
  <si>
    <t>자재대</t>
  </si>
  <si>
    <t>동재하시험</t>
  </si>
  <si>
    <t>GPS 임대료(GG04+)</t>
  </si>
  <si>
    <t>진동로라</t>
  </si>
  <si>
    <t>장비임대료</t>
  </si>
  <si>
    <t>시멘트 40Kg</t>
  </si>
  <si>
    <t>CR용접봉 외</t>
  </si>
  <si>
    <t>앵커체외</t>
  </si>
  <si>
    <t>파일공사비</t>
  </si>
  <si>
    <t>레미콘</t>
  </si>
  <si>
    <t>EO-2.5</t>
  </si>
  <si>
    <t>토목자재납품</t>
  </si>
  <si>
    <t>장비사용료(오거크레인)</t>
  </si>
  <si>
    <t>음료외</t>
  </si>
  <si>
    <t>토사운반비</t>
  </si>
  <si>
    <t>도립리</t>
    <phoneticPr fontId="2" type="noConversion"/>
  </si>
  <si>
    <t>기계톱날 외</t>
  </si>
  <si>
    <t>생수 외 3건</t>
  </si>
  <si>
    <t>경기도 시흥시 동서로 1106(목감동)</t>
  </si>
  <si>
    <t>경기도 이천시 부발읍 중부대로1949번길 52, 1동 201호(세기중기)</t>
  </si>
  <si>
    <t>경기도 여주시 도예로 83-36, 105동 1203호(오학동, 여주오드카운티)</t>
  </si>
  <si>
    <t>서울특별시 송파구 올림픽로 336(방이동, 대우유토피아 오피스텔 1510호)</t>
  </si>
  <si>
    <t>경기 이천시 부발읍 무촌로91</t>
  </si>
  <si>
    <t>로프 외</t>
  </si>
  <si>
    <t>경기도 이천시 부발읍 중부대로1949번길 52, 1동 201호</t>
  </si>
  <si>
    <t>서울특별시 송파구 중대로38길 8, 2층(오금동, 프라임빌딩)</t>
  </si>
  <si>
    <t>경기도 고양시 일산서구 경의로 867, A동 202호(덕이동, 철산아파트)</t>
  </si>
  <si>
    <t>경기도 김포시 대곶면 종생로 101-6</t>
  </si>
  <si>
    <t>후방카메라 외</t>
  </si>
  <si>
    <t>경기도 여주시 흥천면 효자로 257</t>
  </si>
  <si>
    <t>경기도 이천시 마장면 덕이로 2, 1층 마포갈비</t>
  </si>
  <si>
    <t>식대(토목)</t>
  </si>
  <si>
    <t>굴삭기</t>
    <phoneticPr fontId="3" type="noConversion"/>
  </si>
  <si>
    <t>토목(2월식대)</t>
  </si>
  <si>
    <t>굴삭기 대여료</t>
  </si>
  <si>
    <t>경기도 이천시 신둔면 원적로 436</t>
  </si>
  <si>
    <t>경기도 이천시 백사면 원적로 813, 1층</t>
  </si>
  <si>
    <t>수목</t>
  </si>
  <si>
    <t>서울특별시 영등포구 버드나루로 50, 3층 315호(영등포동2가, 리버타워오피스텔)</t>
  </si>
  <si>
    <t>경기도 이천시 설봉로 97(창전동)</t>
  </si>
  <si>
    <t>경기도 이천시 갈산로 104</t>
  </si>
  <si>
    <t>서울특별시 영등포구 버드나루로 36, 504호(영등포동2가, 동아빌딩)</t>
  </si>
  <si>
    <t>서울특별시 중랑구 용마산로 194, 2층(면목동, 용마산타워)</t>
  </si>
  <si>
    <t>경기도 이천시 설봉로 80(관고동)</t>
  </si>
  <si>
    <t>토사운반</t>
  </si>
  <si>
    <t>장비대여료</t>
  </si>
  <si>
    <t>경기도 여주시 금사면 금사2길 19</t>
  </si>
  <si>
    <t>보강토시공 장비임대료</t>
  </si>
  <si>
    <t>12월10일</t>
  </si>
  <si>
    <t>장비대</t>
    <phoneticPr fontId="3" type="noConversion"/>
  </si>
  <si>
    <t>서울특별시 영등포구 버드나루로7길 7, 4층 405호(영등포동2가, 동우빌딩)</t>
  </si>
  <si>
    <t>경기도 시흥시 정왕동 876-186</t>
  </si>
  <si>
    <t>철판2.4*6M*25T이상 (L)</t>
  </si>
  <si>
    <t>메트설치외</t>
  </si>
  <si>
    <t>에폭시외 외 0건</t>
  </si>
  <si>
    <t>8월3일,9월3일,11월30일</t>
  </si>
  <si>
    <t>서울 동대문구 천호대로 91길 12, 4층(장안동,태양빌딩)</t>
  </si>
  <si>
    <t>운반비(5847)</t>
  </si>
  <si>
    <t>경기도 이천시 대월면 대평로 244-2</t>
  </si>
  <si>
    <t>경기도 이천시 증신로 159, 3층 (증포동)</t>
  </si>
  <si>
    <t>경기도 이천시 마장면 서이천로231번길 135</t>
  </si>
  <si>
    <t>보강토</t>
  </si>
  <si>
    <t>장비임대료(토사)</t>
  </si>
  <si>
    <t>골재대</t>
  </si>
  <si>
    <t>토목 5월분</t>
  </si>
  <si>
    <t>경기도 이천시 증신로 159 (증포동,3층)</t>
  </si>
  <si>
    <t>경기도 연천군 연천읍 연천로 306</t>
  </si>
  <si>
    <t>덤프사용료</t>
  </si>
  <si>
    <t>경기도 성남시 수정구 심곡로50번길 2(심곡동)</t>
  </si>
  <si>
    <t>장비대금</t>
  </si>
  <si>
    <t>11월30일</t>
  </si>
  <si>
    <t>12월1일</t>
  </si>
  <si>
    <t>02</t>
  </si>
  <si>
    <t>장비임대료</t>
    <phoneticPr fontId="3" type="noConversion"/>
  </si>
  <si>
    <t xml:space="preserve">도립리 </t>
    <phoneticPr fontId="3" type="noConversion"/>
  </si>
  <si>
    <t>경기도 여주시 금사면 이여로 1223</t>
  </si>
  <si>
    <t>실리콘외 외 0건</t>
  </si>
  <si>
    <t>서울특별시 성동구 독서당로 377(응봉동, 현대종합상가 지하1층 19호)</t>
  </si>
  <si>
    <t>레벨수리</t>
  </si>
  <si>
    <t>서울특별시 관악구 남부순환로 1805, 402호(봉천동, 에이스에이존오피스텔)</t>
  </si>
  <si>
    <t>경기도 여주시 흥천면 이여로 1091, 6호</t>
  </si>
  <si>
    <t>토목 7월 식대</t>
  </si>
  <si>
    <t>운반비(5114)</t>
  </si>
  <si>
    <t>보강토시공</t>
  </si>
  <si>
    <t>경기도 수원시 장안구 경수대로 1009, 3층(송죽동)</t>
  </si>
  <si>
    <t>장비 사용료</t>
  </si>
  <si>
    <t>12월2일</t>
  </si>
  <si>
    <t>서울특별시 송파구 법원로11길 11, A동 3층 313호(문정동, 문정현대지식산업센터1-1)</t>
  </si>
  <si>
    <t>도립리 물류센터 신축공사 중 지상 RAMP 보강에 대한 검토 의견서 용역</t>
  </si>
  <si>
    <t xml:space="preserve">농협 </t>
  </si>
  <si>
    <t>토목 8월 급식분</t>
  </si>
  <si>
    <t>경기도 이천시 증신로 159(증포동,3층)</t>
  </si>
  <si>
    <t>경기도 여주시 가남읍 상활2길 84-6</t>
  </si>
  <si>
    <t>살수차 임대료</t>
  </si>
  <si>
    <t>서울특별시 송파구 중대로38길 8(오금동, 프라임빌딩 2층)</t>
  </si>
  <si>
    <t>강원도 원주시 원문로100번길 2-39(단계동)</t>
  </si>
  <si>
    <t>경기도 용인시 기흥구 신구로64번길 6, 703호(구갈동, 베아누체)</t>
  </si>
  <si>
    <t>보강토시공 공사</t>
  </si>
  <si>
    <t>경기도 이천시 양진로 93(사음동)</t>
  </si>
  <si>
    <t>11월1일,12월1일</t>
  </si>
  <si>
    <t>경기도 이천시 은계보로 5(고담동)</t>
  </si>
  <si>
    <t>보강토블럭외 외 0건</t>
  </si>
  <si>
    <t>경기 이천시 사음동      187-4</t>
  </si>
  <si>
    <t>강원도 홍천군 북방면 홍천로 108, 2층</t>
  </si>
  <si>
    <t>백사모전리-우석건설 운송료</t>
  </si>
  <si>
    <t>토목 9월 급식분</t>
  </si>
  <si>
    <t>서울특별시 영등포구 버드나루로7길 7, 405호(영등포동2가, 카보드동우빌딩)</t>
  </si>
  <si>
    <t>11월16일,12월1일</t>
  </si>
  <si>
    <t>경기도 광주시 이배재로 38(탄벌동)</t>
  </si>
  <si>
    <t>바브켓임대료</t>
  </si>
  <si>
    <t>12월01일</t>
  </si>
  <si>
    <t>LPG 20kg 20kg</t>
  </si>
  <si>
    <t>경기도 이천시 백사면 이여로 428번길 43-40</t>
  </si>
  <si>
    <t>아스콘</t>
  </si>
  <si>
    <t>경기 이천시 백사면 이여로428번길 43-60</t>
  </si>
  <si>
    <t>골재대</t>
    <phoneticPr fontId="3" type="noConversion"/>
  </si>
  <si>
    <t>10월급식분(토목)</t>
  </si>
  <si>
    <t>107-02-84760</t>
    <phoneticPr fontId="3" type="noConversion"/>
  </si>
  <si>
    <t>백호임대료</t>
    <phoneticPr fontId="3" type="noConversion"/>
  </si>
  <si>
    <t>126-01-68707</t>
    <phoneticPr fontId="3" type="noConversion"/>
  </si>
  <si>
    <t>하나건설기계</t>
    <phoneticPr fontId="3" type="noConversion"/>
  </si>
  <si>
    <t>이연근</t>
    <phoneticPr fontId="3" type="noConversion"/>
  </si>
  <si>
    <t>포크레인</t>
    <phoneticPr fontId="3" type="noConversion"/>
  </si>
  <si>
    <t xml:space="preserve">도립리 </t>
  </si>
  <si>
    <t>178-88-00790</t>
  </si>
  <si>
    <t>주식회사 하나포장건설</t>
  </si>
  <si>
    <t>정대현</t>
  </si>
  <si>
    <t>경기도 용인시 처인구 모현읍 백옥대로 2158</t>
  </si>
  <si>
    <t>아스콘포장</t>
  </si>
  <si>
    <t>528-44-00050</t>
  </si>
  <si>
    <t>대광건설중기</t>
  </si>
  <si>
    <t>한기훈</t>
  </si>
  <si>
    <t>경기도 양평군 양평읍 충신로 451</t>
  </si>
  <si>
    <t>218-20-67139</t>
  </si>
  <si>
    <t>최원기</t>
  </si>
  <si>
    <t>보강토블록외 외 0건</t>
  </si>
  <si>
    <t>126-22-11515</t>
  </si>
  <si>
    <t>강산중기</t>
  </si>
  <si>
    <t>김소윤</t>
  </si>
  <si>
    <t>경기도 이천시 백사면 원적로661번길 42-15</t>
  </si>
  <si>
    <t>도립리 물류센터</t>
  </si>
  <si>
    <t>120-01-97674</t>
  </si>
  <si>
    <t>동원중기</t>
  </si>
  <si>
    <t>유향진</t>
  </si>
  <si>
    <t>경기도 양평군 양평읍 충신로 451 (창대리)</t>
  </si>
  <si>
    <t xml:space="preserve">농협 </t>
    <phoneticPr fontId="3" type="noConversion"/>
  </si>
  <si>
    <t>126-01-82107</t>
  </si>
  <si>
    <t>박준원</t>
  </si>
  <si>
    <t>건설기계(굴착기)</t>
  </si>
  <si>
    <t>03LC</t>
  </si>
  <si>
    <t>126-01-79918</t>
  </si>
  <si>
    <t>중앙건설중기</t>
  </si>
  <si>
    <t>이재원</t>
  </si>
  <si>
    <t>보강토 시공비</t>
  </si>
  <si>
    <t>134-29-16918</t>
  </si>
  <si>
    <t>대주아스콘포장</t>
  </si>
  <si>
    <t>김은정</t>
  </si>
  <si>
    <t>경기도 안산시 단원구 선부광장1로 26, 306호(선부동, 문정프라자)</t>
  </si>
  <si>
    <t>도립리물류창고 아스콘 포장</t>
  </si>
  <si>
    <t>경기도 광주시 이배재로 146, 2층(목현동)</t>
  </si>
  <si>
    <t>625-22-00363</t>
  </si>
  <si>
    <t>조광중기 고성지점</t>
  </si>
  <si>
    <t>전혁준</t>
  </si>
  <si>
    <t>강원도 고성군 토성면 원암온천길 21</t>
  </si>
  <si>
    <t>140-81-77465</t>
  </si>
  <si>
    <t>주식회사 한솔인더스트리</t>
  </si>
  <si>
    <t>조승구</t>
  </si>
  <si>
    <t>경기도 부천시 부광로 220, 803호(옥길동, 우성테크노파크Ⅰ)</t>
  </si>
  <si>
    <t>장비임대 및</t>
  </si>
  <si>
    <t>11월급식분(토목)</t>
  </si>
  <si>
    <t>702-02-02127</t>
    <phoneticPr fontId="3" type="noConversion"/>
  </si>
  <si>
    <t>에이전씨중기</t>
    <phoneticPr fontId="3" type="noConversion"/>
  </si>
  <si>
    <t>정복자</t>
    <phoneticPr fontId="3" type="noConversion"/>
  </si>
  <si>
    <t>순환골재운반</t>
    <phoneticPr fontId="3" type="noConversion"/>
  </si>
  <si>
    <t>주소</t>
    <phoneticPr fontId="2" type="noConversion"/>
  </si>
  <si>
    <t>현장</t>
    <phoneticPr fontId="2" type="noConversion"/>
  </si>
  <si>
    <t>콤푸</t>
    <phoneticPr fontId="3" type="noConversion"/>
  </si>
  <si>
    <t>보강토 시공 및 장비임대료</t>
  </si>
  <si>
    <t>자재대금 (5월)</t>
  </si>
  <si>
    <t>용접기</t>
  </si>
  <si>
    <t>몰탈시멘트외 외 0건</t>
  </si>
  <si>
    <t>빔인발작업</t>
  </si>
  <si>
    <t>장비임대(바브켓)</t>
  </si>
  <si>
    <t>보강토 시공 공사</t>
  </si>
  <si>
    <t>도립리_토목</t>
  </si>
  <si>
    <t>6월분식대(토목)</t>
  </si>
  <si>
    <t>12월1일</t>
    <phoneticPr fontId="3" type="noConversion"/>
  </si>
  <si>
    <t>막삽외 외 0건</t>
  </si>
  <si>
    <t>철판2.4*6M*25T이상 (L) 외 1건</t>
  </si>
  <si>
    <t>라운드스링외 외 0건</t>
  </si>
  <si>
    <t>충청남도 예산군 오가면 예산산업단지로 94</t>
  </si>
  <si>
    <t>임대 정산금 외</t>
  </si>
  <si>
    <t>4월식대(토목)</t>
  </si>
  <si>
    <t>장비임대</t>
  </si>
  <si>
    <t>사다리외 외 0건</t>
    <phoneticPr fontId="3" type="noConversion"/>
  </si>
  <si>
    <t>자재대</t>
    <phoneticPr fontId="3" type="noConversion"/>
  </si>
  <si>
    <t>10월25일,11월1일,12월1일</t>
    <phoneticPr fontId="3" type="noConversion"/>
  </si>
  <si>
    <t>12월8일</t>
    <phoneticPr fontId="3" type="noConversion"/>
  </si>
  <si>
    <t>작성일자</t>
    <phoneticPr fontId="2" type="noConversion"/>
  </si>
  <si>
    <t>사업자번호</t>
  </si>
  <si>
    <t>대표자</t>
  </si>
  <si>
    <t>사기성총액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</si>
  <si>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</si>
  <si>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</si>
  <si>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</si>
  <si>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</si>
  <si>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</si>
  <si>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</si>
  <si>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</si>
  <si>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</si>
  <si>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</si>
  <si>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</si>
  <si>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</si>
  <si>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</si>
  <si>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지불소계</t>
  </si>
  <si>
    <t>유보금액</t>
  </si>
  <si>
    <t>미불금액</t>
  </si>
  <si>
    <t>비고</t>
  </si>
  <si>
    <t>689-09-01090</t>
  </si>
  <si>
    <t>창조중기</t>
  </si>
  <si>
    <t>원점순</t>
  </si>
  <si>
    <t>204-53-82726</t>
  </si>
  <si>
    <t>청양종합중기</t>
  </si>
  <si>
    <t>김영순</t>
  </si>
  <si>
    <t>송명석</t>
  </si>
  <si>
    <t>권오승</t>
  </si>
  <si>
    <t>702-02-02127</t>
  </si>
  <si>
    <t>에이전씨중기</t>
  </si>
  <si>
    <t>정복자</t>
  </si>
  <si>
    <t>126-01-63487</t>
  </si>
  <si>
    <t>민기식</t>
  </si>
  <si>
    <t>107-02-84760</t>
  </si>
  <si>
    <t>126-01-68707</t>
  </si>
  <si>
    <t>이연근</t>
  </si>
  <si>
    <t>마포갈비(시골여행)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</si>
</sst>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_-;\-* #,##0_-;_-* &quot;-&quot;_-;_-@_-"/>
    <numFmt numFmtId="177" formatCode="#,##0_ "/>
    <numFmt numFmtId="178" formatCode="m&quot;월&quot;\ d&quot;일&quot;;@"/>
    <numFmt numFmtId="179" formatCode="#,##0_ ;[Red]\-#,##0\ "/>
    <numFmt numFmtId="180" formatCode="0_);[Red]\(0\)"/>
    <numFmt numFmtId="181" formatCode="###,##0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Arial"/>
      <family val="2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/>
    <xf numFmtId="0" fontId="8" fillId="0" borderId="0"/>
  </cellStyleXfs>
  <cellXfs count="130">
    <xf numFmtId="0" fontId="0" fillId="0" borderId="0" xfId="0">
      <alignment vertical="center"/>
    </xf>
    <xf numFmtId="180" fontId="6" fillId="0" borderId="5" xfId="0" applyNumberFormat="1" applyFont="1" applyBorder="1" applyAlignment="1">
      <alignment horizontal="center"/>
    </xf>
    <xf numFmtId="180" fontId="6" fillId="0" borderId="5" xfId="0" applyNumberFormat="1" applyFont="1" applyBorder="1" applyAlignment="1">
      <alignment shrinkToFit="1"/>
    </xf>
    <xf numFmtId="177" fontId="6" fillId="0" borderId="5" xfId="0" applyNumberFormat="1" applyFont="1" applyBorder="1" applyAlignment="1">
      <alignment horizontal="right" shrinkToFit="1"/>
    </xf>
    <xf numFmtId="177" fontId="6" fillId="0" borderId="5" xfId="0" applyNumberFormat="1" applyFont="1" applyBorder="1" applyAlignment="1">
      <alignment horizontal="right"/>
    </xf>
    <xf numFmtId="180" fontId="6" fillId="4" borderId="5" xfId="0" applyNumberFormat="1" applyFont="1" applyFill="1" applyBorder="1" applyAlignment="1"/>
    <xf numFmtId="178" fontId="6" fillId="4" borderId="5" xfId="0" applyNumberFormat="1" applyFont="1" applyFill="1" applyBorder="1" applyAlignment="1">
      <alignment horizontal="center"/>
    </xf>
    <xf numFmtId="179" fontId="6" fillId="4" borderId="5" xfId="0" applyNumberFormat="1" applyFont="1" applyFill="1" applyBorder="1" applyAlignment="1"/>
    <xf numFmtId="180" fontId="6" fillId="0" borderId="5" xfId="0" applyNumberFormat="1" applyFont="1" applyBorder="1" applyAlignment="1">
      <alignment horizontal="left" shrinkToFit="1"/>
    </xf>
    <xf numFmtId="180" fontId="6" fillId="4" borderId="5" xfId="0" applyNumberFormat="1" applyFont="1" applyFill="1" applyBorder="1" applyAlignment="1">
      <alignment shrinkToFit="1"/>
    </xf>
    <xf numFmtId="180" fontId="6" fillId="4" borderId="5" xfId="0" applyNumberFormat="1" applyFont="1" applyFill="1" applyBorder="1" applyAlignment="1">
      <alignment horizontal="center"/>
    </xf>
    <xf numFmtId="179" fontId="6" fillId="4" borderId="5" xfId="0" applyNumberFormat="1" applyFont="1" applyFill="1" applyBorder="1" applyAlignment="1">
      <alignment horizontal="right"/>
    </xf>
    <xf numFmtId="180" fontId="6" fillId="0" borderId="5" xfId="0" applyNumberFormat="1" applyFont="1" applyBorder="1" applyAlignment="1">
      <alignment horizontal="center" vertical="center"/>
    </xf>
    <xf numFmtId="180" fontId="6" fillId="0" borderId="5" xfId="0" applyNumberFormat="1" applyFont="1" applyBorder="1" applyAlignment="1">
      <alignment horizontal="left" vertical="center" shrinkToFit="1"/>
    </xf>
    <xf numFmtId="177" fontId="6" fillId="0" borderId="5" xfId="0" applyNumberFormat="1" applyFont="1" applyBorder="1" applyAlignment="1">
      <alignment horizontal="right" vertical="center"/>
    </xf>
    <xf numFmtId="180" fontId="6" fillId="4" borderId="5" xfId="0" applyNumberFormat="1" applyFont="1" applyFill="1" applyBorder="1" applyAlignment="1">
      <alignment vertical="center" shrinkToFit="1"/>
    </xf>
    <xf numFmtId="180" fontId="6" fillId="4" borderId="5" xfId="0" applyNumberFormat="1" applyFont="1" applyFill="1" applyBorder="1">
      <alignment vertical="center"/>
    </xf>
    <xf numFmtId="178" fontId="6" fillId="4" borderId="5" xfId="0" applyNumberFormat="1" applyFont="1" applyFill="1" applyBorder="1" applyAlignment="1">
      <alignment horizontal="center" vertical="center"/>
    </xf>
    <xf numFmtId="180" fontId="6" fillId="4" borderId="5" xfId="0" applyNumberFormat="1" applyFont="1" applyFill="1" applyBorder="1" applyAlignment="1">
      <alignment horizontal="center" vertical="center"/>
    </xf>
    <xf numFmtId="179" fontId="6" fillId="4" borderId="5" xfId="0" applyNumberFormat="1" applyFont="1" applyFill="1" applyBorder="1" applyAlignment="1">
      <alignment horizontal="right" vertical="center"/>
    </xf>
    <xf numFmtId="179" fontId="6" fillId="4" borderId="5" xfId="0" applyNumberFormat="1" applyFont="1" applyFill="1" applyBorder="1">
      <alignment vertical="center"/>
    </xf>
    <xf numFmtId="177" fontId="6" fillId="0" borderId="5" xfId="0" applyNumberFormat="1" applyFont="1" applyBorder="1" applyAlignment="1">
      <alignment vertical="center" shrinkToFit="1"/>
    </xf>
    <xf numFmtId="180" fontId="6" fillId="0" borderId="5" xfId="0" applyNumberFormat="1" applyFont="1" applyBorder="1" applyAlignment="1">
      <alignment vertical="center" shrinkToFit="1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shrinkToFit="1"/>
    </xf>
    <xf numFmtId="177" fontId="6" fillId="0" borderId="5" xfId="0" applyNumberFormat="1" applyFont="1" applyBorder="1">
      <alignment vertical="center"/>
    </xf>
    <xf numFmtId="0" fontId="6" fillId="4" borderId="5" xfId="0" applyFont="1" applyFill="1" applyBorder="1">
      <alignment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>
      <alignment vertical="center"/>
    </xf>
    <xf numFmtId="181" fontId="6" fillId="0" borderId="2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179" fontId="6" fillId="4" borderId="2" xfId="0" applyNumberFormat="1" applyFont="1" applyFill="1" applyBorder="1">
      <alignment vertical="center"/>
    </xf>
    <xf numFmtId="38" fontId="6" fillId="4" borderId="2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/>
    <xf numFmtId="181" fontId="6" fillId="0" borderId="2" xfId="0" applyNumberFormat="1" applyFont="1" applyBorder="1" applyAlignment="1">
      <alignment horizontal="right"/>
    </xf>
    <xf numFmtId="0" fontId="6" fillId="4" borderId="2" xfId="0" applyFont="1" applyFill="1" applyBorder="1" applyAlignment="1"/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right"/>
    </xf>
    <xf numFmtId="181" fontId="6" fillId="4" borderId="2" xfId="0" applyNumberFormat="1" applyFont="1" applyFill="1" applyBorder="1" applyAlignment="1">
      <alignment horizontal="right"/>
    </xf>
    <xf numFmtId="179" fontId="6" fillId="4" borderId="2" xfId="0" applyNumberFormat="1" applyFont="1" applyFill="1" applyBorder="1" applyAlignment="1">
      <alignment horizontal="right"/>
    </xf>
    <xf numFmtId="179" fontId="6" fillId="0" borderId="2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shrinkToFit="1"/>
    </xf>
    <xf numFmtId="177" fontId="6" fillId="0" borderId="1" xfId="0" applyNumberFormat="1" applyFont="1" applyBorder="1" applyAlignment="1">
      <alignment vertical="center" shrinkToFit="1"/>
    </xf>
    <xf numFmtId="177" fontId="6" fillId="0" borderId="1" xfId="0" applyNumberFormat="1" applyFont="1" applyBorder="1">
      <alignment vertical="center"/>
    </xf>
    <xf numFmtId="0" fontId="6" fillId="4" borderId="1" xfId="0" applyFont="1" applyFill="1" applyBorder="1">
      <alignment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9" fontId="6" fillId="4" borderId="1" xfId="0" applyNumberFormat="1" applyFont="1" applyFill="1" applyBorder="1">
      <alignment vertical="center"/>
    </xf>
    <xf numFmtId="179" fontId="6" fillId="0" borderId="2" xfId="0" applyNumberFormat="1" applyFont="1" applyBorder="1" applyAlignment="1">
      <alignment horizontal="right" vertical="center"/>
    </xf>
    <xf numFmtId="179" fontId="6" fillId="4" borderId="2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181" fontId="6" fillId="2" borderId="2" xfId="0" applyNumberFormat="1" applyFont="1" applyFill="1" applyBorder="1" applyAlignment="1">
      <alignment horizontal="right" vertical="center"/>
    </xf>
    <xf numFmtId="181" fontId="6" fillId="4" borderId="2" xfId="0" applyNumberFormat="1" applyFont="1" applyFill="1" applyBorder="1" applyAlignment="1">
      <alignment horizontal="right" vertical="center"/>
    </xf>
    <xf numFmtId="3" fontId="6" fillId="4" borderId="2" xfId="0" applyNumberFormat="1" applyFont="1" applyFill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4" borderId="2" xfId="0" applyFont="1" applyFill="1" applyBorder="1" applyAlignment="1">
      <alignment vertical="center" shrinkToFit="1"/>
    </xf>
    <xf numFmtId="181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shrinkToFit="1"/>
    </xf>
    <xf numFmtId="4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7" fontId="6" fillId="2" borderId="1" xfId="1" applyNumberFormat="1" applyFont="1" applyFill="1" applyBorder="1" applyAlignment="1">
      <alignment horizontal="center" vertical="center"/>
    </xf>
    <xf numFmtId="179" fontId="6" fillId="2" borderId="1" xfId="0" applyNumberFormat="1" applyFont="1" applyFill="1" applyBorder="1" applyAlignment="1">
      <alignment horizontal="center" vertical="center"/>
    </xf>
    <xf numFmtId="180" fontId="6" fillId="0" borderId="8" xfId="0" applyNumberFormat="1" applyFont="1" applyBorder="1" applyAlignment="1">
      <alignment horizontal="center"/>
    </xf>
    <xf numFmtId="180" fontId="6" fillId="0" borderId="8" xfId="0" applyNumberFormat="1" applyFont="1" applyBorder="1" applyAlignment="1">
      <alignment shrinkToFit="1"/>
    </xf>
    <xf numFmtId="177" fontId="6" fillId="0" borderId="8" xfId="0" applyNumberFormat="1" applyFont="1" applyBorder="1" applyAlignment="1">
      <alignment horizontal="right" shrinkToFit="1"/>
    </xf>
    <xf numFmtId="177" fontId="6" fillId="0" borderId="8" xfId="0" applyNumberFormat="1" applyFont="1" applyBorder="1" applyAlignment="1">
      <alignment horizontal="right"/>
    </xf>
    <xf numFmtId="180" fontId="6" fillId="4" borderId="8" xfId="0" applyNumberFormat="1" applyFont="1" applyFill="1" applyBorder="1" applyAlignment="1"/>
    <xf numFmtId="178" fontId="6" fillId="4" borderId="8" xfId="0" applyNumberFormat="1" applyFont="1" applyFill="1" applyBorder="1" applyAlignment="1">
      <alignment horizontal="center"/>
    </xf>
    <xf numFmtId="179" fontId="6" fillId="4" borderId="8" xfId="0" applyNumberFormat="1" applyFont="1" applyFill="1" applyBorder="1" applyAlignment="1"/>
    <xf numFmtId="180" fontId="7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center" vertical="center" shrinkToFit="1"/>
    </xf>
    <xf numFmtId="49" fontId="7" fillId="3" borderId="7" xfId="0" applyNumberFormat="1" applyFont="1" applyFill="1" applyBorder="1" applyAlignment="1">
      <alignment horizontal="center" vertical="center"/>
    </xf>
    <xf numFmtId="177" fontId="7" fillId="3" borderId="7" xfId="0" applyNumberFormat="1" applyFont="1" applyFill="1" applyBorder="1" applyAlignment="1">
      <alignment horizontal="center" vertical="center"/>
    </xf>
    <xf numFmtId="178" fontId="7" fillId="3" borderId="7" xfId="0" applyNumberFormat="1" applyFont="1" applyFill="1" applyBorder="1" applyAlignment="1">
      <alignment horizontal="center" vertical="center"/>
    </xf>
    <xf numFmtId="177" fontId="7" fillId="3" borderId="7" xfId="1" applyNumberFormat="1" applyFont="1" applyFill="1" applyBorder="1" applyAlignment="1">
      <alignment horizontal="center" vertical="center"/>
    </xf>
    <xf numFmtId="179" fontId="7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180" fontId="6" fillId="4" borderId="8" xfId="0" applyNumberFormat="1" applyFont="1" applyFill="1" applyBorder="1" applyAlignment="1">
      <alignment horizontal="center"/>
    </xf>
    <xf numFmtId="177" fontId="6" fillId="4" borderId="5" xfId="0" applyNumberFormat="1" applyFont="1" applyFill="1" applyBorder="1" applyAlignment="1">
      <alignment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left" vertical="center" shrinkToFit="1"/>
    </xf>
    <xf numFmtId="0" fontId="6" fillId="4" borderId="3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181" fontId="6" fillId="4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179" fontId="6" fillId="2" borderId="2" xfId="0" applyNumberFormat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shrinkToFit="1"/>
    </xf>
    <xf numFmtId="0" fontId="6" fillId="4" borderId="2" xfId="0" applyFont="1" applyFill="1" applyBorder="1" applyAlignment="1">
      <alignment horizontal="center" shrinkToFit="1"/>
    </xf>
    <xf numFmtId="14" fontId="7" fillId="3" borderId="7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 shrinkToFit="1"/>
    </xf>
    <xf numFmtId="1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14" fontId="6" fillId="6" borderId="2" xfId="0" applyNumberFormat="1" applyFont="1" applyFill="1" applyBorder="1" applyAlignment="1">
      <alignment horizontal="center" vertical="center"/>
    </xf>
    <xf numFmtId="14" fontId="6" fillId="7" borderId="2" xfId="0" applyNumberFormat="1" applyFont="1" applyFill="1" applyBorder="1" applyAlignment="1">
      <alignment horizontal="center" vertical="center"/>
    </xf>
    <xf numFmtId="14" fontId="6" fillId="5" borderId="2" xfId="0" applyNumberFormat="1" applyFont="1" applyFill="1" applyBorder="1" applyAlignment="1">
      <alignment horizontal="center" vertical="center"/>
    </xf>
    <xf numFmtId="14" fontId="6" fillId="8" borderId="2" xfId="0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 vertical="center"/>
    </xf>
    <xf numFmtId="14" fontId="6" fillId="9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/>
    </xf>
    <xf numFmtId="14" fontId="6" fillId="4" borderId="2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8" fillId="0" borderId="0" xfId="3"/>
    <xf numFmtId="0" fontId="9" fillId="0" borderId="1" xfId="3" applyFont="1" applyBorder="1" applyAlignment="1">
      <alignment horizontal="center" vertical="top"/>
    </xf>
    <xf numFmtId="38" fontId="9" fillId="0" borderId="1" xfId="3" applyNumberFormat="1" applyFont="1" applyBorder="1" applyAlignment="1">
      <alignment horizontal="center" vertical="top"/>
    </xf>
    <xf numFmtId="38" fontId="8" fillId="0" borderId="0" xfId="3" applyNumberFormat="1"/>
    <xf numFmtId="179" fontId="9" fillId="0" borderId="1" xfId="3" applyNumberFormat="1" applyFont="1" applyBorder="1" applyAlignment="1">
      <alignment horizontal="center" vertical="top"/>
    </xf>
    <xf numFmtId="179" fontId="8" fillId="0" borderId="0" xfId="3" applyNumberFormat="1"/>
  </cellXfs>
  <cellStyles count="4">
    <cellStyle name="쉼표 [0]" xfId="1" builtinId="6"/>
    <cellStyle name="표준" xfId="0" builtinId="0"/>
    <cellStyle name="표준 2" xfId="3" xr:uid="{FBC64E71-6C9F-2D4F-8493-72FDA33EA3E2}"/>
    <cellStyle name="표준 4" xfId="2" xr:uid="{3AB96223-3B0A-431E-BBB0-30763DD24B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1A97B-65DD-45E0-B7EC-F7D1B70E94D8}">
  <sheetPr codeName="Sheet1">
    <tabColor theme="4" tint="0.59999389629810485"/>
  </sheetPr>
  <dimension ref="A1:O347"/>
  <sheetViews>
    <sheetView zoomScale="115" zoomScaleNormal="115" workbookViewId="0">
      <pane ySplit="1" topLeftCell="A2" activePane="bottomLeft" state="frozen"/>
      <selection activeCell="M343" sqref="M343"/>
      <selection pane="bottomLeft" activeCell="S5" sqref="S5"/>
    </sheetView>
  </sheetViews>
  <sheetFormatPr baseColWidth="10" defaultColWidth="8.83203125" defaultRowHeight="17"/>
  <cols>
    <col min="1" max="1" width="10" style="123" bestFit="1" customWidth="1"/>
    <col min="2" max="2" width="17.1640625" style="67" bestFit="1" customWidth="1"/>
    <col min="3" max="3" width="6.1640625" style="68" customWidth="1"/>
    <col min="4" max="4" width="7.33203125" style="68" customWidth="1"/>
    <col min="5" max="5" width="7.33203125" style="69" customWidth="1"/>
    <col min="6" max="6" width="10.6640625" style="70" bestFit="1" customWidth="1"/>
    <col min="7" max="7" width="10.6640625" style="71" bestFit="1" customWidth="1"/>
    <col min="8" max="8" width="9.6640625" style="71" bestFit="1" customWidth="1"/>
    <col min="9" max="9" width="26.6640625" style="69" customWidth="1"/>
    <col min="10" max="10" width="7.33203125" style="69" customWidth="1"/>
    <col min="11" max="11" width="10.1640625" style="72" customWidth="1"/>
    <col min="12" max="12" width="7.33203125" style="69" customWidth="1"/>
    <col min="13" max="13" width="10.6640625" style="73" bestFit="1" customWidth="1"/>
    <col min="14" max="14" width="10.1640625" style="74" bestFit="1" customWidth="1"/>
    <col min="15" max="15" width="7.33203125" style="67" customWidth="1"/>
  </cols>
  <sheetData>
    <row r="1" spans="1:15" s="90" customFormat="1" ht="18" thickBot="1">
      <c r="A1" s="107" t="s">
        <v>671</v>
      </c>
      <c r="B1" s="82" t="s">
        <v>0</v>
      </c>
      <c r="C1" s="83" t="s">
        <v>1</v>
      </c>
      <c r="D1" s="84" t="s">
        <v>2</v>
      </c>
      <c r="E1" s="84" t="s">
        <v>647</v>
      </c>
      <c r="F1" s="85" t="s">
        <v>3</v>
      </c>
      <c r="G1" s="85" t="s">
        <v>4</v>
      </c>
      <c r="H1" s="85" t="s">
        <v>5</v>
      </c>
      <c r="I1" s="83" t="s">
        <v>6</v>
      </c>
      <c r="J1" s="83" t="s">
        <v>7</v>
      </c>
      <c r="K1" s="86" t="s">
        <v>410</v>
      </c>
      <c r="L1" s="84" t="s">
        <v>411</v>
      </c>
      <c r="M1" s="87" t="s">
        <v>412</v>
      </c>
      <c r="N1" s="88" t="s">
        <v>413</v>
      </c>
      <c r="O1" s="89" t="s">
        <v>648</v>
      </c>
    </row>
    <row r="2" spans="1:15">
      <c r="A2" s="108">
        <v>43951</v>
      </c>
      <c r="B2" s="75" t="s">
        <v>8</v>
      </c>
      <c r="C2" s="76" t="s">
        <v>9</v>
      </c>
      <c r="D2" s="75" t="s">
        <v>10</v>
      </c>
      <c r="E2" s="75"/>
      <c r="F2" s="77">
        <v>445500</v>
      </c>
      <c r="G2" s="78">
        <v>405000</v>
      </c>
      <c r="H2" s="78">
        <v>40500</v>
      </c>
      <c r="I2" s="79" t="s">
        <v>437</v>
      </c>
      <c r="J2" s="79" t="s">
        <v>11</v>
      </c>
      <c r="K2" s="80">
        <v>43980</v>
      </c>
      <c r="L2" s="91" t="s">
        <v>12</v>
      </c>
      <c r="M2" s="81">
        <v>445500</v>
      </c>
      <c r="N2" s="81">
        <f t="shared" ref="N2:N59" si="0">F2-M2</f>
        <v>0</v>
      </c>
      <c r="O2" s="91" t="s">
        <v>438</v>
      </c>
    </row>
    <row r="3" spans="1:15">
      <c r="A3" s="109">
        <v>44012</v>
      </c>
      <c r="B3" s="1" t="s">
        <v>8</v>
      </c>
      <c r="C3" s="2" t="s">
        <v>9</v>
      </c>
      <c r="D3" s="1" t="s">
        <v>10</v>
      </c>
      <c r="E3" s="1"/>
      <c r="F3" s="3">
        <v>966100</v>
      </c>
      <c r="G3" s="4">
        <v>878273</v>
      </c>
      <c r="H3" s="4">
        <v>87827</v>
      </c>
      <c r="I3" s="5" t="s">
        <v>439</v>
      </c>
      <c r="J3" s="5" t="s">
        <v>11</v>
      </c>
      <c r="K3" s="6">
        <v>44039</v>
      </c>
      <c r="L3" s="10" t="s">
        <v>12</v>
      </c>
      <c r="M3" s="81">
        <v>966100</v>
      </c>
      <c r="N3" s="7">
        <f t="shared" si="0"/>
        <v>0</v>
      </c>
      <c r="O3" s="10" t="s">
        <v>438</v>
      </c>
    </row>
    <row r="4" spans="1:15">
      <c r="A4" s="109">
        <v>44004</v>
      </c>
      <c r="B4" s="1" t="s">
        <v>13</v>
      </c>
      <c r="C4" s="2" t="s">
        <v>14</v>
      </c>
      <c r="D4" s="1" t="s">
        <v>15</v>
      </c>
      <c r="E4" s="1"/>
      <c r="F4" s="3">
        <v>4400000</v>
      </c>
      <c r="G4" s="4">
        <v>4000000</v>
      </c>
      <c r="H4" s="4">
        <v>400000</v>
      </c>
      <c r="I4" s="5" t="s">
        <v>440</v>
      </c>
      <c r="J4" s="5" t="s">
        <v>11</v>
      </c>
      <c r="K4" s="6">
        <v>44004</v>
      </c>
      <c r="L4" s="10" t="s">
        <v>12</v>
      </c>
      <c r="M4" s="81">
        <v>4400000</v>
      </c>
      <c r="N4" s="7">
        <f t="shared" si="0"/>
        <v>0</v>
      </c>
      <c r="O4" s="10" t="s">
        <v>438</v>
      </c>
    </row>
    <row r="5" spans="1:15">
      <c r="A5" s="109">
        <v>44000</v>
      </c>
      <c r="B5" s="1" t="s">
        <v>16</v>
      </c>
      <c r="C5" s="2" t="s">
        <v>17</v>
      </c>
      <c r="D5" s="1" t="s">
        <v>18</v>
      </c>
      <c r="E5" s="1"/>
      <c r="F5" s="3">
        <v>440000</v>
      </c>
      <c r="G5" s="4">
        <v>400000</v>
      </c>
      <c r="H5" s="4">
        <v>40000</v>
      </c>
      <c r="I5" s="5"/>
      <c r="J5" s="5"/>
      <c r="K5" s="6">
        <v>44004</v>
      </c>
      <c r="L5" s="10" t="s">
        <v>12</v>
      </c>
      <c r="M5" s="81">
        <v>440000</v>
      </c>
      <c r="N5" s="7">
        <f t="shared" si="0"/>
        <v>0</v>
      </c>
      <c r="O5" s="10" t="s">
        <v>438</v>
      </c>
    </row>
    <row r="6" spans="1:15">
      <c r="A6" s="109">
        <v>44035</v>
      </c>
      <c r="B6" s="1" t="s">
        <v>19</v>
      </c>
      <c r="C6" s="8" t="s">
        <v>20</v>
      </c>
      <c r="D6" s="1" t="s">
        <v>21</v>
      </c>
      <c r="E6" s="1"/>
      <c r="F6" s="4">
        <v>77000</v>
      </c>
      <c r="G6" s="4">
        <v>70000</v>
      </c>
      <c r="H6" s="4">
        <v>7000</v>
      </c>
      <c r="I6" s="9" t="s">
        <v>441</v>
      </c>
      <c r="J6" s="5" t="s">
        <v>22</v>
      </c>
      <c r="K6" s="6">
        <v>44074</v>
      </c>
      <c r="L6" s="10" t="s">
        <v>12</v>
      </c>
      <c r="M6" s="81">
        <v>77000</v>
      </c>
      <c r="N6" s="11">
        <f t="shared" si="0"/>
        <v>0</v>
      </c>
      <c r="O6" s="10" t="s">
        <v>438</v>
      </c>
    </row>
    <row r="7" spans="1:15">
      <c r="A7" s="109">
        <v>44042</v>
      </c>
      <c r="B7" s="1" t="s">
        <v>19</v>
      </c>
      <c r="C7" s="8" t="s">
        <v>20</v>
      </c>
      <c r="D7" s="1" t="s">
        <v>21</v>
      </c>
      <c r="E7" s="1"/>
      <c r="F7" s="4">
        <v>154000</v>
      </c>
      <c r="G7" s="4">
        <v>140000</v>
      </c>
      <c r="H7" s="4">
        <v>14000</v>
      </c>
      <c r="I7" s="9" t="s">
        <v>441</v>
      </c>
      <c r="J7" s="5" t="s">
        <v>22</v>
      </c>
      <c r="K7" s="6">
        <v>44074</v>
      </c>
      <c r="L7" s="10" t="s">
        <v>12</v>
      </c>
      <c r="M7" s="81">
        <v>154000</v>
      </c>
      <c r="N7" s="11">
        <f t="shared" si="0"/>
        <v>0</v>
      </c>
      <c r="O7" s="10" t="s">
        <v>438</v>
      </c>
    </row>
    <row r="8" spans="1:15">
      <c r="A8" s="109">
        <v>44043</v>
      </c>
      <c r="B8" s="1" t="s">
        <v>8</v>
      </c>
      <c r="C8" s="8" t="s">
        <v>9</v>
      </c>
      <c r="D8" s="1" t="s">
        <v>10</v>
      </c>
      <c r="E8" s="1"/>
      <c r="F8" s="4">
        <v>2904000</v>
      </c>
      <c r="G8" s="4">
        <v>2640000</v>
      </c>
      <c r="H8" s="4">
        <v>264000</v>
      </c>
      <c r="I8" s="9" t="s">
        <v>439</v>
      </c>
      <c r="J8" s="5" t="s">
        <v>11</v>
      </c>
      <c r="K8" s="6">
        <v>44074</v>
      </c>
      <c r="L8" s="10" t="s">
        <v>12</v>
      </c>
      <c r="M8" s="81">
        <v>2904000</v>
      </c>
      <c r="N8" s="11">
        <f t="shared" si="0"/>
        <v>0</v>
      </c>
      <c r="O8" s="10" t="s">
        <v>438</v>
      </c>
    </row>
    <row r="9" spans="1:15">
      <c r="A9" s="109">
        <v>44043</v>
      </c>
      <c r="B9" s="1" t="s">
        <v>13</v>
      </c>
      <c r="C9" s="8" t="s">
        <v>14</v>
      </c>
      <c r="D9" s="1" t="s">
        <v>15</v>
      </c>
      <c r="E9" s="1"/>
      <c r="F9" s="4">
        <v>3300000</v>
      </c>
      <c r="G9" s="4">
        <v>3000000</v>
      </c>
      <c r="H9" s="4">
        <v>300000</v>
      </c>
      <c r="I9" s="9" t="s">
        <v>440</v>
      </c>
      <c r="J9" s="5" t="s">
        <v>11</v>
      </c>
      <c r="K9" s="6">
        <v>44043</v>
      </c>
      <c r="L9" s="10" t="s">
        <v>12</v>
      </c>
      <c r="M9" s="81">
        <v>3300000</v>
      </c>
      <c r="N9" s="11">
        <f t="shared" si="0"/>
        <v>0</v>
      </c>
      <c r="O9" s="10" t="s">
        <v>438</v>
      </c>
    </row>
    <row r="10" spans="1:15">
      <c r="A10" s="109">
        <v>44043</v>
      </c>
      <c r="B10" s="1" t="s">
        <v>23</v>
      </c>
      <c r="C10" s="8" t="s">
        <v>403</v>
      </c>
      <c r="D10" s="1" t="s">
        <v>414</v>
      </c>
      <c r="E10" s="1"/>
      <c r="F10" s="4">
        <v>9350000</v>
      </c>
      <c r="G10" s="4">
        <v>8500000</v>
      </c>
      <c r="H10" s="4">
        <v>850000</v>
      </c>
      <c r="I10" s="9"/>
      <c r="J10" s="5"/>
      <c r="K10" s="6" t="s">
        <v>24</v>
      </c>
      <c r="L10" s="10" t="s">
        <v>12</v>
      </c>
      <c r="M10" s="81">
        <v>9350000</v>
      </c>
      <c r="N10" s="11">
        <f t="shared" si="0"/>
        <v>0</v>
      </c>
      <c r="O10" s="10" t="s">
        <v>438</v>
      </c>
    </row>
    <row r="11" spans="1:15">
      <c r="A11" s="109">
        <v>44061</v>
      </c>
      <c r="B11" s="1" t="s">
        <v>25</v>
      </c>
      <c r="C11" s="8" t="s">
        <v>26</v>
      </c>
      <c r="D11" s="1" t="s">
        <v>27</v>
      </c>
      <c r="E11" s="1"/>
      <c r="F11" s="4">
        <v>55000</v>
      </c>
      <c r="G11" s="4">
        <v>50000</v>
      </c>
      <c r="H11" s="4">
        <v>5000</v>
      </c>
      <c r="I11" s="9" t="s">
        <v>442</v>
      </c>
      <c r="J11" s="5" t="s">
        <v>11</v>
      </c>
      <c r="K11" s="6">
        <v>44074</v>
      </c>
      <c r="L11" s="10" t="s">
        <v>12</v>
      </c>
      <c r="M11" s="81">
        <v>55000</v>
      </c>
      <c r="N11" s="11">
        <f t="shared" si="0"/>
        <v>0</v>
      </c>
      <c r="O11" s="10" t="s">
        <v>438</v>
      </c>
    </row>
    <row r="12" spans="1:15">
      <c r="A12" s="109">
        <v>44062</v>
      </c>
      <c r="B12" s="1" t="s">
        <v>28</v>
      </c>
      <c r="C12" s="8" t="s">
        <v>29</v>
      </c>
      <c r="D12" s="1" t="s">
        <v>30</v>
      </c>
      <c r="E12" s="1"/>
      <c r="F12" s="4">
        <v>1067000</v>
      </c>
      <c r="G12" s="4">
        <v>970000</v>
      </c>
      <c r="H12" s="4">
        <v>97000</v>
      </c>
      <c r="I12" s="9" t="s">
        <v>443</v>
      </c>
      <c r="J12" s="5" t="s">
        <v>11</v>
      </c>
      <c r="K12" s="6">
        <v>44084</v>
      </c>
      <c r="L12" s="10" t="s">
        <v>12</v>
      </c>
      <c r="M12" s="81">
        <v>1067000</v>
      </c>
      <c r="N12" s="11">
        <f t="shared" si="0"/>
        <v>0</v>
      </c>
      <c r="O12" s="10" t="s">
        <v>438</v>
      </c>
    </row>
    <row r="13" spans="1:15">
      <c r="A13" s="110">
        <v>44063</v>
      </c>
      <c r="B13" s="12" t="s">
        <v>19</v>
      </c>
      <c r="C13" s="13" t="s">
        <v>20</v>
      </c>
      <c r="D13" s="12" t="s">
        <v>21</v>
      </c>
      <c r="E13" s="12"/>
      <c r="F13" s="14">
        <v>77000</v>
      </c>
      <c r="G13" s="14">
        <v>70000</v>
      </c>
      <c r="H13" s="14">
        <v>7000</v>
      </c>
      <c r="I13" s="15" t="s">
        <v>441</v>
      </c>
      <c r="J13" s="16" t="s">
        <v>22</v>
      </c>
      <c r="K13" s="17">
        <v>44084</v>
      </c>
      <c r="L13" s="18" t="s">
        <v>12</v>
      </c>
      <c r="M13" s="81">
        <v>77000</v>
      </c>
      <c r="N13" s="19">
        <f t="shared" si="0"/>
        <v>0</v>
      </c>
      <c r="O13" s="18" t="s">
        <v>438</v>
      </c>
    </row>
    <row r="14" spans="1:15">
      <c r="A14" s="109">
        <v>44069</v>
      </c>
      <c r="B14" s="1" t="s">
        <v>31</v>
      </c>
      <c r="C14" s="8" t="s">
        <v>32</v>
      </c>
      <c r="D14" s="1" t="s">
        <v>33</v>
      </c>
      <c r="E14" s="1"/>
      <c r="F14" s="4">
        <v>143000</v>
      </c>
      <c r="G14" s="4">
        <v>130000</v>
      </c>
      <c r="H14" s="4">
        <v>13000</v>
      </c>
      <c r="I14" s="9" t="s">
        <v>444</v>
      </c>
      <c r="J14" s="5" t="s">
        <v>11</v>
      </c>
      <c r="K14" s="6">
        <v>44084</v>
      </c>
      <c r="L14" s="10" t="s">
        <v>12</v>
      </c>
      <c r="M14" s="81">
        <v>143000</v>
      </c>
      <c r="N14" s="11">
        <f t="shared" si="0"/>
        <v>0</v>
      </c>
      <c r="O14" s="10" t="s">
        <v>438</v>
      </c>
    </row>
    <row r="15" spans="1:15">
      <c r="A15" s="110">
        <v>44070</v>
      </c>
      <c r="B15" s="1" t="s">
        <v>28</v>
      </c>
      <c r="C15" s="8" t="s">
        <v>29</v>
      </c>
      <c r="D15" s="1" t="s">
        <v>30</v>
      </c>
      <c r="E15" s="1"/>
      <c r="F15" s="4">
        <v>7601000</v>
      </c>
      <c r="G15" s="4">
        <v>6910000</v>
      </c>
      <c r="H15" s="4">
        <v>691000</v>
      </c>
      <c r="I15" s="9" t="s">
        <v>445</v>
      </c>
      <c r="J15" s="5" t="s">
        <v>34</v>
      </c>
      <c r="K15" s="6" t="s">
        <v>35</v>
      </c>
      <c r="L15" s="10" t="s">
        <v>12</v>
      </c>
      <c r="M15" s="81">
        <f>7619000-18000</f>
        <v>7601000</v>
      </c>
      <c r="N15" s="11">
        <f t="shared" si="0"/>
        <v>0</v>
      </c>
      <c r="O15" s="10" t="s">
        <v>438</v>
      </c>
    </row>
    <row r="16" spans="1:15">
      <c r="A16" s="109">
        <v>44070</v>
      </c>
      <c r="B16" s="1" t="s">
        <v>36</v>
      </c>
      <c r="C16" s="8" t="s">
        <v>37</v>
      </c>
      <c r="D16" s="1" t="s">
        <v>38</v>
      </c>
      <c r="E16" s="1"/>
      <c r="F16" s="4">
        <v>9482000</v>
      </c>
      <c r="G16" s="4">
        <v>8620000</v>
      </c>
      <c r="H16" s="4">
        <v>862000</v>
      </c>
      <c r="I16" s="9" t="s">
        <v>446</v>
      </c>
      <c r="J16" s="5" t="s">
        <v>39</v>
      </c>
      <c r="K16" s="6" t="s">
        <v>40</v>
      </c>
      <c r="L16" s="10" t="s">
        <v>12</v>
      </c>
      <c r="M16" s="81">
        <f>4741000+1755600+2633400+352000</f>
        <v>9482000</v>
      </c>
      <c r="N16" s="11">
        <f t="shared" si="0"/>
        <v>0</v>
      </c>
      <c r="O16" s="10" t="s">
        <v>438</v>
      </c>
    </row>
    <row r="17" spans="1:15">
      <c r="A17" s="109">
        <v>44070</v>
      </c>
      <c r="B17" s="1" t="s">
        <v>41</v>
      </c>
      <c r="C17" s="8" t="s">
        <v>42</v>
      </c>
      <c r="D17" s="1" t="s">
        <v>43</v>
      </c>
      <c r="E17" s="1"/>
      <c r="F17" s="4">
        <v>7722000</v>
      </c>
      <c r="G17" s="4">
        <v>7020000</v>
      </c>
      <c r="H17" s="4">
        <v>702000</v>
      </c>
      <c r="I17" s="9" t="s">
        <v>447</v>
      </c>
      <c r="J17" s="5" t="s">
        <v>11</v>
      </c>
      <c r="K17" s="6" t="s">
        <v>35</v>
      </c>
      <c r="L17" s="10" t="s">
        <v>12</v>
      </c>
      <c r="M17" s="81">
        <f>5264600+2105400+352000</f>
        <v>7722000</v>
      </c>
      <c r="N17" s="11">
        <f t="shared" si="0"/>
        <v>0</v>
      </c>
      <c r="O17" s="10" t="s">
        <v>438</v>
      </c>
    </row>
    <row r="18" spans="1:15">
      <c r="A18" s="109">
        <v>44070</v>
      </c>
      <c r="B18" s="1" t="s">
        <v>44</v>
      </c>
      <c r="C18" s="8" t="s">
        <v>29</v>
      </c>
      <c r="D18" s="1" t="s">
        <v>45</v>
      </c>
      <c r="E18" s="1"/>
      <c r="F18" s="4">
        <v>9999000</v>
      </c>
      <c r="G18" s="4">
        <v>9090000</v>
      </c>
      <c r="H18" s="4">
        <v>909000</v>
      </c>
      <c r="I18" s="9" t="s">
        <v>448</v>
      </c>
      <c r="J18" s="5" t="s">
        <v>11</v>
      </c>
      <c r="K18" s="6" t="s">
        <v>35</v>
      </c>
      <c r="L18" s="10" t="s">
        <v>12</v>
      </c>
      <c r="M18" s="81">
        <v>9999000</v>
      </c>
      <c r="N18" s="11">
        <f t="shared" si="0"/>
        <v>0</v>
      </c>
      <c r="O18" s="10" t="s">
        <v>438</v>
      </c>
    </row>
    <row r="19" spans="1:15">
      <c r="A19" s="109">
        <v>44071</v>
      </c>
      <c r="B19" s="1" t="s">
        <v>44</v>
      </c>
      <c r="C19" s="8" t="s">
        <v>29</v>
      </c>
      <c r="D19" s="1" t="s">
        <v>45</v>
      </c>
      <c r="E19" s="1"/>
      <c r="F19" s="4">
        <v>-110000</v>
      </c>
      <c r="G19" s="4">
        <v>-100000</v>
      </c>
      <c r="H19" s="4">
        <v>-10000</v>
      </c>
      <c r="I19" s="9" t="s">
        <v>448</v>
      </c>
      <c r="J19" s="5" t="s">
        <v>11</v>
      </c>
      <c r="K19" s="6">
        <v>44134</v>
      </c>
      <c r="L19" s="10" t="s">
        <v>12</v>
      </c>
      <c r="M19" s="81">
        <v>-110000</v>
      </c>
      <c r="N19" s="11">
        <f t="shared" si="0"/>
        <v>0</v>
      </c>
      <c r="O19" s="10" t="s">
        <v>438</v>
      </c>
    </row>
    <row r="20" spans="1:15">
      <c r="A20" s="109">
        <v>44074</v>
      </c>
      <c r="B20" s="1" t="s">
        <v>8</v>
      </c>
      <c r="C20" s="8" t="s">
        <v>9</v>
      </c>
      <c r="D20" s="1" t="s">
        <v>10</v>
      </c>
      <c r="E20" s="1"/>
      <c r="F20" s="4">
        <v>620400</v>
      </c>
      <c r="G20" s="4">
        <v>564000</v>
      </c>
      <c r="H20" s="4">
        <v>56400</v>
      </c>
      <c r="I20" s="9" t="s">
        <v>439</v>
      </c>
      <c r="J20" s="5" t="s">
        <v>11</v>
      </c>
      <c r="K20" s="6" t="s">
        <v>415</v>
      </c>
      <c r="L20" s="10" t="s">
        <v>12</v>
      </c>
      <c r="M20" s="81">
        <v>620400</v>
      </c>
      <c r="N20" s="11">
        <f t="shared" si="0"/>
        <v>0</v>
      </c>
      <c r="O20" s="10" t="s">
        <v>438</v>
      </c>
    </row>
    <row r="21" spans="1:15">
      <c r="A21" s="109">
        <v>44064</v>
      </c>
      <c r="B21" s="1" t="s">
        <v>16</v>
      </c>
      <c r="C21" s="8" t="s">
        <v>17</v>
      </c>
      <c r="D21" s="1" t="s">
        <v>416</v>
      </c>
      <c r="E21" s="1"/>
      <c r="F21" s="4">
        <v>550000</v>
      </c>
      <c r="G21" s="4">
        <v>499999.99999999994</v>
      </c>
      <c r="H21" s="4">
        <v>50000</v>
      </c>
      <c r="I21" s="9" t="s">
        <v>649</v>
      </c>
      <c r="J21" s="5"/>
      <c r="K21" s="6">
        <v>44081</v>
      </c>
      <c r="L21" s="10" t="s">
        <v>12</v>
      </c>
      <c r="M21" s="81">
        <v>550000</v>
      </c>
      <c r="N21" s="11">
        <f t="shared" si="0"/>
        <v>0</v>
      </c>
      <c r="O21" s="10" t="s">
        <v>438</v>
      </c>
    </row>
    <row r="22" spans="1:15">
      <c r="A22" s="109">
        <v>44074</v>
      </c>
      <c r="B22" s="1" t="s">
        <v>23</v>
      </c>
      <c r="C22" s="8" t="s">
        <v>403</v>
      </c>
      <c r="D22" s="1" t="s">
        <v>414</v>
      </c>
      <c r="E22" s="1"/>
      <c r="F22" s="4">
        <v>8173000</v>
      </c>
      <c r="G22" s="4">
        <v>7429999.9999999991</v>
      </c>
      <c r="H22" s="4">
        <v>743000</v>
      </c>
      <c r="I22" s="9"/>
      <c r="J22" s="5"/>
      <c r="K22" s="6" t="s">
        <v>46</v>
      </c>
      <c r="L22" s="10" t="s">
        <v>12</v>
      </c>
      <c r="M22" s="81">
        <v>8173000</v>
      </c>
      <c r="N22" s="11">
        <f t="shared" si="0"/>
        <v>0</v>
      </c>
      <c r="O22" s="10" t="s">
        <v>438</v>
      </c>
    </row>
    <row r="23" spans="1:15">
      <c r="A23" s="109">
        <v>44056</v>
      </c>
      <c r="B23" s="1" t="s">
        <v>47</v>
      </c>
      <c r="C23" s="8" t="s">
        <v>404</v>
      </c>
      <c r="D23" s="1" t="s">
        <v>417</v>
      </c>
      <c r="E23" s="1"/>
      <c r="F23" s="4">
        <v>17369000</v>
      </c>
      <c r="G23" s="4">
        <v>15789999.999999998</v>
      </c>
      <c r="H23" s="4">
        <v>1579000</v>
      </c>
      <c r="I23" s="9"/>
      <c r="J23" s="5"/>
      <c r="K23" s="6" t="s">
        <v>48</v>
      </c>
      <c r="L23" s="10" t="s">
        <v>12</v>
      </c>
      <c r="M23" s="81">
        <v>17369000</v>
      </c>
      <c r="N23" s="11">
        <f t="shared" si="0"/>
        <v>0</v>
      </c>
      <c r="O23" s="10" t="s">
        <v>438</v>
      </c>
    </row>
    <row r="24" spans="1:15">
      <c r="A24" s="109">
        <v>44074</v>
      </c>
      <c r="B24" s="1" t="s">
        <v>49</v>
      </c>
      <c r="C24" s="8" t="s">
        <v>50</v>
      </c>
      <c r="D24" s="1" t="s">
        <v>418</v>
      </c>
      <c r="E24" s="1"/>
      <c r="F24" s="4">
        <v>14322000</v>
      </c>
      <c r="G24" s="4">
        <v>13019999.999999998</v>
      </c>
      <c r="H24" s="4">
        <v>1302000</v>
      </c>
      <c r="I24" s="9"/>
      <c r="J24" s="5"/>
      <c r="K24" s="6" t="s">
        <v>24</v>
      </c>
      <c r="L24" s="10" t="s">
        <v>12</v>
      </c>
      <c r="M24" s="81">
        <v>14322000</v>
      </c>
      <c r="N24" s="11">
        <f t="shared" si="0"/>
        <v>0</v>
      </c>
      <c r="O24" s="10" t="s">
        <v>438</v>
      </c>
    </row>
    <row r="25" spans="1:15">
      <c r="A25" s="109">
        <v>44077</v>
      </c>
      <c r="B25" s="1" t="s">
        <v>51</v>
      </c>
      <c r="C25" s="8" t="s">
        <v>52</v>
      </c>
      <c r="D25" s="1" t="s">
        <v>53</v>
      </c>
      <c r="E25" s="1"/>
      <c r="F25" s="4">
        <v>440000</v>
      </c>
      <c r="G25" s="4">
        <v>400000</v>
      </c>
      <c r="H25" s="4">
        <v>40000</v>
      </c>
      <c r="I25" s="9" t="s">
        <v>446</v>
      </c>
      <c r="J25" s="5" t="s">
        <v>11</v>
      </c>
      <c r="K25" s="6">
        <v>44085</v>
      </c>
      <c r="L25" s="10" t="s">
        <v>12</v>
      </c>
      <c r="M25" s="81">
        <v>440000</v>
      </c>
      <c r="N25" s="11">
        <f t="shared" si="0"/>
        <v>0</v>
      </c>
      <c r="O25" s="10" t="s">
        <v>438</v>
      </c>
    </row>
    <row r="26" spans="1:15">
      <c r="A26" s="109">
        <v>44078</v>
      </c>
      <c r="B26" s="1" t="s">
        <v>54</v>
      </c>
      <c r="C26" s="8" t="s">
        <v>55</v>
      </c>
      <c r="D26" s="1" t="s">
        <v>56</v>
      </c>
      <c r="E26" s="1"/>
      <c r="F26" s="4">
        <v>440000</v>
      </c>
      <c r="G26" s="4">
        <v>400000</v>
      </c>
      <c r="H26" s="4">
        <v>40000</v>
      </c>
      <c r="I26" s="9" t="s">
        <v>449</v>
      </c>
      <c r="J26" s="5" t="s">
        <v>57</v>
      </c>
      <c r="K26" s="6">
        <v>44085</v>
      </c>
      <c r="L26" s="10" t="s">
        <v>12</v>
      </c>
      <c r="M26" s="81">
        <v>440000</v>
      </c>
      <c r="N26" s="11">
        <f t="shared" si="0"/>
        <v>0</v>
      </c>
      <c r="O26" s="10" t="s">
        <v>438</v>
      </c>
    </row>
    <row r="27" spans="1:15">
      <c r="A27" s="109">
        <v>44086</v>
      </c>
      <c r="B27" s="1" t="s">
        <v>58</v>
      </c>
      <c r="C27" s="8" t="s">
        <v>59</v>
      </c>
      <c r="D27" s="1" t="s">
        <v>60</v>
      </c>
      <c r="E27" s="1"/>
      <c r="F27" s="4">
        <v>880000</v>
      </c>
      <c r="G27" s="4">
        <v>800000</v>
      </c>
      <c r="H27" s="4">
        <v>80000</v>
      </c>
      <c r="I27" s="9" t="s">
        <v>450</v>
      </c>
      <c r="J27" s="5" t="s">
        <v>11</v>
      </c>
      <c r="K27" s="6">
        <v>44103</v>
      </c>
      <c r="L27" s="10" t="s">
        <v>12</v>
      </c>
      <c r="M27" s="81">
        <v>880000</v>
      </c>
      <c r="N27" s="11">
        <f t="shared" si="0"/>
        <v>0</v>
      </c>
      <c r="O27" s="10" t="s">
        <v>438</v>
      </c>
    </row>
    <row r="28" spans="1:15">
      <c r="A28" s="109">
        <v>44091</v>
      </c>
      <c r="B28" s="1" t="s">
        <v>61</v>
      </c>
      <c r="C28" s="8" t="s">
        <v>29</v>
      </c>
      <c r="D28" s="1" t="s">
        <v>62</v>
      </c>
      <c r="E28" s="1"/>
      <c r="F28" s="4">
        <v>495000</v>
      </c>
      <c r="G28" s="4">
        <v>450000</v>
      </c>
      <c r="H28" s="4">
        <v>45000</v>
      </c>
      <c r="I28" s="9" t="s">
        <v>11</v>
      </c>
      <c r="J28" s="5" t="s">
        <v>11</v>
      </c>
      <c r="K28" s="6" t="s">
        <v>63</v>
      </c>
      <c r="L28" s="10" t="s">
        <v>64</v>
      </c>
      <c r="M28" s="81">
        <v>495000</v>
      </c>
      <c r="N28" s="11">
        <f t="shared" si="0"/>
        <v>0</v>
      </c>
      <c r="O28" s="10" t="s">
        <v>438</v>
      </c>
    </row>
    <row r="29" spans="1:15">
      <c r="A29" s="109">
        <v>44099</v>
      </c>
      <c r="B29" s="1" t="s">
        <v>31</v>
      </c>
      <c r="C29" s="8" t="s">
        <v>32</v>
      </c>
      <c r="D29" s="1" t="s">
        <v>33</v>
      </c>
      <c r="E29" s="1"/>
      <c r="F29" s="4">
        <v>143000</v>
      </c>
      <c r="G29" s="4">
        <v>130000</v>
      </c>
      <c r="H29" s="4">
        <v>13000</v>
      </c>
      <c r="I29" s="9" t="s">
        <v>444</v>
      </c>
      <c r="J29" s="5" t="s">
        <v>11</v>
      </c>
      <c r="K29" s="6" t="s">
        <v>419</v>
      </c>
      <c r="L29" s="10" t="s">
        <v>12</v>
      </c>
      <c r="M29" s="81">
        <v>143000</v>
      </c>
      <c r="N29" s="11">
        <f t="shared" si="0"/>
        <v>0</v>
      </c>
      <c r="O29" s="10" t="s">
        <v>438</v>
      </c>
    </row>
    <row r="30" spans="1:15">
      <c r="A30" s="109">
        <v>44102</v>
      </c>
      <c r="B30" s="1" t="s">
        <v>65</v>
      </c>
      <c r="C30" s="8" t="s">
        <v>66</v>
      </c>
      <c r="D30" s="1" t="s">
        <v>67</v>
      </c>
      <c r="E30" s="1"/>
      <c r="F30" s="4">
        <v>174900</v>
      </c>
      <c r="G30" s="4">
        <v>159000</v>
      </c>
      <c r="H30" s="4">
        <v>15900</v>
      </c>
      <c r="I30" s="9" t="s">
        <v>451</v>
      </c>
      <c r="J30" s="5" t="s">
        <v>11</v>
      </c>
      <c r="K30" s="6" t="s">
        <v>419</v>
      </c>
      <c r="L30" s="10" t="s">
        <v>12</v>
      </c>
      <c r="M30" s="81">
        <v>174900</v>
      </c>
      <c r="N30" s="11">
        <f t="shared" si="0"/>
        <v>0</v>
      </c>
      <c r="O30" s="10" t="s">
        <v>438</v>
      </c>
    </row>
    <row r="31" spans="1:15">
      <c r="A31" s="109">
        <v>44103</v>
      </c>
      <c r="B31" s="1" t="s">
        <v>13</v>
      </c>
      <c r="C31" s="8" t="s">
        <v>14</v>
      </c>
      <c r="D31" s="1" t="s">
        <v>15</v>
      </c>
      <c r="E31" s="1"/>
      <c r="F31" s="4">
        <v>-5500000</v>
      </c>
      <c r="G31" s="4">
        <v>-5000000</v>
      </c>
      <c r="H31" s="4">
        <v>-500000</v>
      </c>
      <c r="I31" s="9" t="s">
        <v>440</v>
      </c>
      <c r="J31" s="9" t="s">
        <v>11</v>
      </c>
      <c r="K31" s="6"/>
      <c r="L31" s="10"/>
      <c r="M31" s="81">
        <v>0</v>
      </c>
      <c r="N31" s="11">
        <f t="shared" si="0"/>
        <v>-5500000</v>
      </c>
      <c r="O31" s="10" t="s">
        <v>438</v>
      </c>
    </row>
    <row r="32" spans="1:15">
      <c r="A32" s="109">
        <v>44103</v>
      </c>
      <c r="B32" s="1" t="s">
        <v>13</v>
      </c>
      <c r="C32" s="8" t="s">
        <v>14</v>
      </c>
      <c r="D32" s="1" t="s">
        <v>15</v>
      </c>
      <c r="E32" s="1"/>
      <c r="F32" s="4">
        <v>11000000</v>
      </c>
      <c r="G32" s="4">
        <v>10000000</v>
      </c>
      <c r="H32" s="4">
        <v>1000000</v>
      </c>
      <c r="I32" s="9" t="s">
        <v>440</v>
      </c>
      <c r="J32" s="5" t="s">
        <v>11</v>
      </c>
      <c r="K32" s="6">
        <v>44103</v>
      </c>
      <c r="L32" s="10" t="s">
        <v>12</v>
      </c>
      <c r="M32" s="81">
        <v>5500000</v>
      </c>
      <c r="N32" s="11">
        <f t="shared" si="0"/>
        <v>5500000</v>
      </c>
      <c r="O32" s="10" t="s">
        <v>438</v>
      </c>
    </row>
    <row r="33" spans="1:15">
      <c r="A33" s="109">
        <v>44104</v>
      </c>
      <c r="B33" s="1" t="s">
        <v>68</v>
      </c>
      <c r="C33" s="8" t="s">
        <v>69</v>
      </c>
      <c r="D33" s="1" t="s">
        <v>70</v>
      </c>
      <c r="E33" s="1"/>
      <c r="F33" s="4">
        <v>28600</v>
      </c>
      <c r="G33" s="4">
        <v>26000</v>
      </c>
      <c r="H33" s="4">
        <v>2600</v>
      </c>
      <c r="I33" s="5" t="s">
        <v>452</v>
      </c>
      <c r="J33" s="5"/>
      <c r="K33" s="6" t="s">
        <v>71</v>
      </c>
      <c r="L33" s="10" t="s">
        <v>72</v>
      </c>
      <c r="M33" s="81">
        <v>28600</v>
      </c>
      <c r="N33" s="11">
        <f t="shared" si="0"/>
        <v>0</v>
      </c>
      <c r="O33" s="10" t="s">
        <v>438</v>
      </c>
    </row>
    <row r="34" spans="1:15">
      <c r="A34" s="110">
        <v>44119</v>
      </c>
      <c r="B34" s="12" t="s">
        <v>8</v>
      </c>
      <c r="C34" s="13" t="s">
        <v>9</v>
      </c>
      <c r="D34" s="12" t="s">
        <v>10</v>
      </c>
      <c r="E34" s="12"/>
      <c r="F34" s="14">
        <v>792000</v>
      </c>
      <c r="G34" s="14">
        <v>720000</v>
      </c>
      <c r="H34" s="14">
        <v>72000</v>
      </c>
      <c r="I34" s="15" t="s">
        <v>439</v>
      </c>
      <c r="J34" s="9"/>
      <c r="K34" s="17" t="s">
        <v>73</v>
      </c>
      <c r="L34" s="18" t="s">
        <v>72</v>
      </c>
      <c r="M34" s="81">
        <v>792000</v>
      </c>
      <c r="N34" s="20">
        <f t="shared" si="0"/>
        <v>0</v>
      </c>
      <c r="O34" s="18" t="s">
        <v>453</v>
      </c>
    </row>
    <row r="35" spans="1:15">
      <c r="A35" s="110">
        <v>44119</v>
      </c>
      <c r="B35" s="12" t="s">
        <v>74</v>
      </c>
      <c r="C35" s="13" t="s">
        <v>75</v>
      </c>
      <c r="D35" s="12" t="s">
        <v>76</v>
      </c>
      <c r="E35" s="12"/>
      <c r="F35" s="14">
        <v>24000</v>
      </c>
      <c r="G35" s="14">
        <v>21819</v>
      </c>
      <c r="H35" s="14">
        <v>2181</v>
      </c>
      <c r="I35" s="15" t="s">
        <v>454</v>
      </c>
      <c r="J35" s="9"/>
      <c r="K35" s="17" t="s">
        <v>77</v>
      </c>
      <c r="L35" s="18" t="s">
        <v>72</v>
      </c>
      <c r="M35" s="81">
        <v>24000</v>
      </c>
      <c r="N35" s="20">
        <f t="shared" si="0"/>
        <v>0</v>
      </c>
      <c r="O35" s="18" t="s">
        <v>453</v>
      </c>
    </row>
    <row r="36" spans="1:15">
      <c r="A36" s="110">
        <v>44130</v>
      </c>
      <c r="B36" s="12" t="s">
        <v>78</v>
      </c>
      <c r="C36" s="13" t="s">
        <v>79</v>
      </c>
      <c r="D36" s="12" t="s">
        <v>80</v>
      </c>
      <c r="E36" s="12"/>
      <c r="F36" s="14">
        <v>858000</v>
      </c>
      <c r="G36" s="14">
        <v>780000</v>
      </c>
      <c r="H36" s="14">
        <v>78000</v>
      </c>
      <c r="I36" s="15" t="s">
        <v>455</v>
      </c>
      <c r="J36" s="9"/>
      <c r="K36" s="17" t="s">
        <v>81</v>
      </c>
      <c r="L36" s="18" t="s">
        <v>72</v>
      </c>
      <c r="M36" s="81">
        <v>858000</v>
      </c>
      <c r="N36" s="20">
        <f t="shared" si="0"/>
        <v>0</v>
      </c>
      <c r="O36" s="18" t="s">
        <v>453</v>
      </c>
    </row>
    <row r="37" spans="1:15">
      <c r="A37" s="110">
        <v>44131</v>
      </c>
      <c r="B37" s="12" t="s">
        <v>65</v>
      </c>
      <c r="C37" s="13" t="s">
        <v>66</v>
      </c>
      <c r="D37" s="12" t="s">
        <v>67</v>
      </c>
      <c r="E37" s="12"/>
      <c r="F37" s="14">
        <v>118800</v>
      </c>
      <c r="G37" s="14">
        <v>108000</v>
      </c>
      <c r="H37" s="14">
        <v>10800</v>
      </c>
      <c r="I37" s="15" t="s">
        <v>456</v>
      </c>
      <c r="J37" s="9"/>
      <c r="K37" s="17" t="s">
        <v>82</v>
      </c>
      <c r="L37" s="18" t="s">
        <v>72</v>
      </c>
      <c r="M37" s="81">
        <v>118800</v>
      </c>
      <c r="N37" s="20">
        <f t="shared" si="0"/>
        <v>0</v>
      </c>
      <c r="O37" s="18" t="s">
        <v>453</v>
      </c>
    </row>
    <row r="38" spans="1:15">
      <c r="A38" s="110">
        <v>44132</v>
      </c>
      <c r="B38" s="12" t="s">
        <v>83</v>
      </c>
      <c r="C38" s="13" t="s">
        <v>84</v>
      </c>
      <c r="D38" s="12" t="s">
        <v>85</v>
      </c>
      <c r="E38" s="12"/>
      <c r="F38" s="14">
        <v>1210000</v>
      </c>
      <c r="G38" s="14">
        <v>1100000</v>
      </c>
      <c r="H38" s="14">
        <v>110000</v>
      </c>
      <c r="I38" s="15" t="s">
        <v>446</v>
      </c>
      <c r="J38" s="9"/>
      <c r="K38" s="17" t="s">
        <v>86</v>
      </c>
      <c r="L38" s="18" t="s">
        <v>72</v>
      </c>
      <c r="M38" s="81">
        <v>1210000</v>
      </c>
      <c r="N38" s="20">
        <f t="shared" si="0"/>
        <v>0</v>
      </c>
      <c r="O38" s="18" t="s">
        <v>453</v>
      </c>
    </row>
    <row r="39" spans="1:15">
      <c r="A39" s="111">
        <v>44134</v>
      </c>
      <c r="B39" s="12" t="s">
        <v>87</v>
      </c>
      <c r="C39" s="13" t="s">
        <v>88</v>
      </c>
      <c r="D39" s="12" t="s">
        <v>89</v>
      </c>
      <c r="E39" s="12"/>
      <c r="F39" s="21">
        <v>1320000</v>
      </c>
      <c r="G39" s="21">
        <v>1200000</v>
      </c>
      <c r="H39" s="21">
        <v>120000</v>
      </c>
      <c r="I39" s="15" t="s">
        <v>457</v>
      </c>
      <c r="J39" s="9"/>
      <c r="K39" s="17" t="s">
        <v>86</v>
      </c>
      <c r="L39" s="18" t="s">
        <v>72</v>
      </c>
      <c r="M39" s="81">
        <v>1320000</v>
      </c>
      <c r="N39" s="20">
        <f t="shared" si="0"/>
        <v>0</v>
      </c>
      <c r="O39" s="18" t="s">
        <v>453</v>
      </c>
    </row>
    <row r="40" spans="1:15">
      <c r="A40" s="111">
        <v>44134</v>
      </c>
      <c r="B40" s="12" t="s">
        <v>90</v>
      </c>
      <c r="C40" s="13" t="s">
        <v>91</v>
      </c>
      <c r="D40" s="12" t="s">
        <v>92</v>
      </c>
      <c r="E40" s="12"/>
      <c r="F40" s="21">
        <v>12831896</v>
      </c>
      <c r="G40" s="21">
        <v>11665360</v>
      </c>
      <c r="H40" s="21">
        <v>1166536</v>
      </c>
      <c r="I40" s="15" t="s">
        <v>458</v>
      </c>
      <c r="J40" s="9"/>
      <c r="K40" s="17" t="s">
        <v>86</v>
      </c>
      <c r="L40" s="18" t="s">
        <v>72</v>
      </c>
      <c r="M40" s="81">
        <v>12831896</v>
      </c>
      <c r="N40" s="20">
        <f t="shared" si="0"/>
        <v>0</v>
      </c>
      <c r="O40" s="18" t="s">
        <v>453</v>
      </c>
    </row>
    <row r="41" spans="1:15">
      <c r="A41" s="111">
        <v>44134</v>
      </c>
      <c r="B41" s="12" t="s">
        <v>13</v>
      </c>
      <c r="C41" s="13" t="s">
        <v>14</v>
      </c>
      <c r="D41" s="12" t="s">
        <v>15</v>
      </c>
      <c r="E41" s="12"/>
      <c r="F41" s="21">
        <v>26145680</v>
      </c>
      <c r="G41" s="21">
        <v>23768800</v>
      </c>
      <c r="H41" s="21">
        <v>2376880</v>
      </c>
      <c r="I41" s="15" t="s">
        <v>440</v>
      </c>
      <c r="J41" s="9"/>
      <c r="K41" s="17" t="s">
        <v>73</v>
      </c>
      <c r="L41" s="18" t="s">
        <v>72</v>
      </c>
      <c r="M41" s="81">
        <v>26145680</v>
      </c>
      <c r="N41" s="20">
        <f t="shared" si="0"/>
        <v>0</v>
      </c>
      <c r="O41" s="18" t="s">
        <v>453</v>
      </c>
    </row>
    <row r="42" spans="1:15">
      <c r="A42" s="111">
        <v>44135</v>
      </c>
      <c r="B42" s="12" t="s">
        <v>93</v>
      </c>
      <c r="C42" s="13" t="s">
        <v>94</v>
      </c>
      <c r="D42" s="12" t="s">
        <v>95</v>
      </c>
      <c r="E42" s="12"/>
      <c r="F42" s="21">
        <v>5616710</v>
      </c>
      <c r="G42" s="21">
        <v>5106100</v>
      </c>
      <c r="H42" s="21">
        <v>510610</v>
      </c>
      <c r="I42" s="15" t="s">
        <v>459</v>
      </c>
      <c r="J42" s="9"/>
      <c r="K42" s="17" t="s">
        <v>86</v>
      </c>
      <c r="L42" s="18" t="s">
        <v>72</v>
      </c>
      <c r="M42" s="81">
        <v>5616710</v>
      </c>
      <c r="N42" s="20">
        <f t="shared" si="0"/>
        <v>0</v>
      </c>
      <c r="O42" s="18" t="s">
        <v>453</v>
      </c>
    </row>
    <row r="43" spans="1:15">
      <c r="A43" s="111">
        <v>44135</v>
      </c>
      <c r="B43" s="12" t="s">
        <v>96</v>
      </c>
      <c r="C43" s="13" t="s">
        <v>97</v>
      </c>
      <c r="D43" s="12" t="s">
        <v>98</v>
      </c>
      <c r="E43" s="12"/>
      <c r="F43" s="21">
        <v>16940000</v>
      </c>
      <c r="G43" s="21">
        <v>15400000</v>
      </c>
      <c r="H43" s="21">
        <v>1540000</v>
      </c>
      <c r="I43" s="15" t="s">
        <v>460</v>
      </c>
      <c r="J43" s="9"/>
      <c r="K43" s="17" t="s">
        <v>99</v>
      </c>
      <c r="L43" s="18" t="s">
        <v>72</v>
      </c>
      <c r="M43" s="81">
        <v>16940000</v>
      </c>
      <c r="N43" s="20">
        <f t="shared" si="0"/>
        <v>0</v>
      </c>
      <c r="O43" s="18" t="s">
        <v>453</v>
      </c>
    </row>
    <row r="44" spans="1:15">
      <c r="A44" s="111">
        <v>44135</v>
      </c>
      <c r="B44" s="12" t="s">
        <v>41</v>
      </c>
      <c r="C44" s="13" t="s">
        <v>42</v>
      </c>
      <c r="D44" s="12" t="s">
        <v>43</v>
      </c>
      <c r="E44" s="12"/>
      <c r="F44" s="21">
        <v>946000</v>
      </c>
      <c r="G44" s="21">
        <v>860000</v>
      </c>
      <c r="H44" s="21">
        <v>86000</v>
      </c>
      <c r="I44" s="15" t="s">
        <v>461</v>
      </c>
      <c r="J44" s="9"/>
      <c r="K44" s="17" t="s">
        <v>86</v>
      </c>
      <c r="L44" s="18" t="s">
        <v>72</v>
      </c>
      <c r="M44" s="81">
        <v>946000</v>
      </c>
      <c r="N44" s="20">
        <f t="shared" si="0"/>
        <v>0</v>
      </c>
      <c r="O44" s="18" t="s">
        <v>453</v>
      </c>
    </row>
    <row r="45" spans="1:15">
      <c r="A45" s="111">
        <v>44135</v>
      </c>
      <c r="B45" s="12" t="s">
        <v>100</v>
      </c>
      <c r="C45" s="13" t="s">
        <v>101</v>
      </c>
      <c r="D45" s="12" t="s">
        <v>102</v>
      </c>
      <c r="E45" s="12"/>
      <c r="F45" s="21">
        <v>17160000</v>
      </c>
      <c r="G45" s="21">
        <v>15600000</v>
      </c>
      <c r="H45" s="21">
        <v>1560000</v>
      </c>
      <c r="I45" s="15" t="s">
        <v>462</v>
      </c>
      <c r="J45" s="9"/>
      <c r="K45" s="17" t="s">
        <v>99</v>
      </c>
      <c r="L45" s="18" t="s">
        <v>72</v>
      </c>
      <c r="M45" s="81">
        <v>17160000</v>
      </c>
      <c r="N45" s="20">
        <f t="shared" si="0"/>
        <v>0</v>
      </c>
      <c r="O45" s="18" t="s">
        <v>453</v>
      </c>
    </row>
    <row r="46" spans="1:15">
      <c r="A46" s="111">
        <v>44135</v>
      </c>
      <c r="B46" s="12" t="s">
        <v>103</v>
      </c>
      <c r="C46" s="13" t="s">
        <v>104</v>
      </c>
      <c r="D46" s="12" t="s">
        <v>105</v>
      </c>
      <c r="E46" s="12"/>
      <c r="F46" s="21">
        <v>4921400</v>
      </c>
      <c r="G46" s="21">
        <v>4474000</v>
      </c>
      <c r="H46" s="21">
        <v>447400</v>
      </c>
      <c r="I46" s="15" t="s">
        <v>463</v>
      </c>
      <c r="J46" s="9"/>
      <c r="K46" s="17" t="s">
        <v>86</v>
      </c>
      <c r="L46" s="18" t="s">
        <v>72</v>
      </c>
      <c r="M46" s="81">
        <v>4921400</v>
      </c>
      <c r="N46" s="20">
        <f t="shared" si="0"/>
        <v>0</v>
      </c>
      <c r="O46" s="18" t="s">
        <v>453</v>
      </c>
    </row>
    <row r="47" spans="1:15">
      <c r="A47" s="111">
        <v>44135</v>
      </c>
      <c r="B47" s="12" t="s">
        <v>106</v>
      </c>
      <c r="C47" s="13" t="s">
        <v>107</v>
      </c>
      <c r="D47" s="12" t="s">
        <v>108</v>
      </c>
      <c r="E47" s="12"/>
      <c r="F47" s="21">
        <v>3520000</v>
      </c>
      <c r="G47" s="21">
        <v>3200000</v>
      </c>
      <c r="H47" s="21">
        <v>320000</v>
      </c>
      <c r="I47" s="15" t="s">
        <v>449</v>
      </c>
      <c r="J47" s="9"/>
      <c r="K47" s="17" t="s">
        <v>86</v>
      </c>
      <c r="L47" s="18" t="s">
        <v>72</v>
      </c>
      <c r="M47" s="81">
        <v>3520000</v>
      </c>
      <c r="N47" s="20">
        <f t="shared" si="0"/>
        <v>0</v>
      </c>
      <c r="O47" s="18" t="s">
        <v>453</v>
      </c>
    </row>
    <row r="48" spans="1:15">
      <c r="A48" s="111">
        <v>44135</v>
      </c>
      <c r="B48" s="12" t="s">
        <v>106</v>
      </c>
      <c r="C48" s="13" t="s">
        <v>107</v>
      </c>
      <c r="D48" s="12" t="s">
        <v>108</v>
      </c>
      <c r="E48" s="12"/>
      <c r="F48" s="21">
        <v>2200000</v>
      </c>
      <c r="G48" s="21">
        <v>2000000</v>
      </c>
      <c r="H48" s="21">
        <v>200000</v>
      </c>
      <c r="I48" s="15" t="s">
        <v>449</v>
      </c>
      <c r="J48" s="9"/>
      <c r="K48" s="17" t="s">
        <v>86</v>
      </c>
      <c r="L48" s="18" t="s">
        <v>72</v>
      </c>
      <c r="M48" s="81">
        <v>2200000</v>
      </c>
      <c r="N48" s="20">
        <f t="shared" si="0"/>
        <v>0</v>
      </c>
      <c r="O48" s="18" t="s">
        <v>453</v>
      </c>
    </row>
    <row r="49" spans="1:15">
      <c r="A49" s="111">
        <v>44135</v>
      </c>
      <c r="B49" s="12" t="s">
        <v>83</v>
      </c>
      <c r="C49" s="13" t="s">
        <v>84</v>
      </c>
      <c r="D49" s="12" t="s">
        <v>85</v>
      </c>
      <c r="E49" s="12"/>
      <c r="F49" s="21">
        <v>1210000</v>
      </c>
      <c r="G49" s="21">
        <v>1100000</v>
      </c>
      <c r="H49" s="21">
        <v>110000</v>
      </c>
      <c r="I49" s="15" t="s">
        <v>446</v>
      </c>
      <c r="J49" s="9"/>
      <c r="K49" s="17" t="s">
        <v>86</v>
      </c>
      <c r="L49" s="18" t="s">
        <v>72</v>
      </c>
      <c r="M49" s="81">
        <v>1210000</v>
      </c>
      <c r="N49" s="20">
        <f t="shared" si="0"/>
        <v>0</v>
      </c>
      <c r="O49" s="18" t="s">
        <v>453</v>
      </c>
    </row>
    <row r="50" spans="1:15">
      <c r="A50" s="111">
        <v>44135</v>
      </c>
      <c r="B50" s="12" t="s">
        <v>109</v>
      </c>
      <c r="C50" s="13" t="s">
        <v>37</v>
      </c>
      <c r="D50" s="12" t="s">
        <v>110</v>
      </c>
      <c r="E50" s="12"/>
      <c r="F50" s="21">
        <v>3025000</v>
      </c>
      <c r="G50" s="21">
        <v>2750000</v>
      </c>
      <c r="H50" s="21">
        <v>275000</v>
      </c>
      <c r="I50" s="15" t="s">
        <v>457</v>
      </c>
      <c r="J50" s="9"/>
      <c r="K50" s="17" t="s">
        <v>111</v>
      </c>
      <c r="L50" s="18" t="s">
        <v>72</v>
      </c>
      <c r="M50" s="81">
        <v>3025000</v>
      </c>
      <c r="N50" s="20">
        <f t="shared" si="0"/>
        <v>0</v>
      </c>
      <c r="O50" s="18" t="s">
        <v>453</v>
      </c>
    </row>
    <row r="51" spans="1:15">
      <c r="A51" s="111">
        <v>44135</v>
      </c>
      <c r="B51" s="12" t="s">
        <v>112</v>
      </c>
      <c r="C51" s="13" t="s">
        <v>37</v>
      </c>
      <c r="D51" s="12" t="s">
        <v>113</v>
      </c>
      <c r="E51" s="12"/>
      <c r="F51" s="21">
        <v>473000</v>
      </c>
      <c r="G51" s="21">
        <v>430000</v>
      </c>
      <c r="H51" s="21">
        <v>43000</v>
      </c>
      <c r="I51" s="15" t="s">
        <v>446</v>
      </c>
      <c r="J51" s="9"/>
      <c r="K51" s="17" t="s">
        <v>86</v>
      </c>
      <c r="L51" s="18" t="s">
        <v>72</v>
      </c>
      <c r="M51" s="81">
        <v>473000</v>
      </c>
      <c r="N51" s="20">
        <f t="shared" si="0"/>
        <v>0</v>
      </c>
      <c r="O51" s="18" t="s">
        <v>453</v>
      </c>
    </row>
    <row r="52" spans="1:15">
      <c r="A52" s="111">
        <v>44135</v>
      </c>
      <c r="B52" s="12" t="s">
        <v>31</v>
      </c>
      <c r="C52" s="13" t="s">
        <v>32</v>
      </c>
      <c r="D52" s="12" t="s">
        <v>33</v>
      </c>
      <c r="E52" s="12"/>
      <c r="F52" s="21">
        <v>143000</v>
      </c>
      <c r="G52" s="21">
        <v>130000</v>
      </c>
      <c r="H52" s="21">
        <v>13000</v>
      </c>
      <c r="I52" s="15" t="s">
        <v>464</v>
      </c>
      <c r="J52" s="9"/>
      <c r="K52" s="17" t="s">
        <v>114</v>
      </c>
      <c r="L52" s="18" t="s">
        <v>72</v>
      </c>
      <c r="M52" s="81">
        <v>143000</v>
      </c>
      <c r="N52" s="20">
        <f t="shared" si="0"/>
        <v>0</v>
      </c>
      <c r="O52" s="18" t="s">
        <v>453</v>
      </c>
    </row>
    <row r="53" spans="1:15">
      <c r="A53" s="111">
        <v>44135</v>
      </c>
      <c r="B53" s="12" t="s">
        <v>115</v>
      </c>
      <c r="C53" s="13" t="s">
        <v>116</v>
      </c>
      <c r="D53" s="12" t="s">
        <v>117</v>
      </c>
      <c r="E53" s="12"/>
      <c r="F53" s="21">
        <v>495000</v>
      </c>
      <c r="G53" s="21">
        <v>450000</v>
      </c>
      <c r="H53" s="21">
        <v>45000</v>
      </c>
      <c r="I53" s="15" t="s">
        <v>446</v>
      </c>
      <c r="J53" s="9"/>
      <c r="K53" s="17" t="s">
        <v>86</v>
      </c>
      <c r="L53" s="18" t="s">
        <v>72</v>
      </c>
      <c r="M53" s="81">
        <v>495000</v>
      </c>
      <c r="N53" s="20">
        <f t="shared" si="0"/>
        <v>0</v>
      </c>
      <c r="O53" s="18" t="s">
        <v>453</v>
      </c>
    </row>
    <row r="54" spans="1:15">
      <c r="A54" s="111">
        <v>44135</v>
      </c>
      <c r="B54" s="12" t="s">
        <v>118</v>
      </c>
      <c r="C54" s="13" t="s">
        <v>119</v>
      </c>
      <c r="D54" s="12" t="s">
        <v>120</v>
      </c>
      <c r="E54" s="12"/>
      <c r="F54" s="21">
        <v>4400000</v>
      </c>
      <c r="G54" s="21">
        <v>4000000</v>
      </c>
      <c r="H54" s="21">
        <v>400000</v>
      </c>
      <c r="I54" s="15" t="s">
        <v>449</v>
      </c>
      <c r="J54" s="9"/>
      <c r="K54" s="17" t="s">
        <v>86</v>
      </c>
      <c r="L54" s="18" t="s">
        <v>72</v>
      </c>
      <c r="M54" s="81">
        <v>4400000</v>
      </c>
      <c r="N54" s="20">
        <f t="shared" si="0"/>
        <v>0</v>
      </c>
      <c r="O54" s="18" t="s">
        <v>453</v>
      </c>
    </row>
    <row r="55" spans="1:15">
      <c r="A55" s="111">
        <v>44135</v>
      </c>
      <c r="B55" s="12" t="s">
        <v>28</v>
      </c>
      <c r="C55" s="13" t="s">
        <v>29</v>
      </c>
      <c r="D55" s="12" t="s">
        <v>30</v>
      </c>
      <c r="E55" s="12"/>
      <c r="F55" s="21">
        <v>286000</v>
      </c>
      <c r="G55" s="21">
        <v>260000</v>
      </c>
      <c r="H55" s="21">
        <v>26000</v>
      </c>
      <c r="I55" s="15" t="s">
        <v>465</v>
      </c>
      <c r="J55" s="9"/>
      <c r="K55" s="17" t="s">
        <v>86</v>
      </c>
      <c r="L55" s="18" t="s">
        <v>72</v>
      </c>
      <c r="M55" s="81">
        <v>286000</v>
      </c>
      <c r="N55" s="20">
        <f t="shared" si="0"/>
        <v>0</v>
      </c>
      <c r="O55" s="18" t="s">
        <v>453</v>
      </c>
    </row>
    <row r="56" spans="1:15">
      <c r="A56" s="111">
        <v>44135</v>
      </c>
      <c r="B56" s="12" t="s">
        <v>44</v>
      </c>
      <c r="C56" s="13" t="s">
        <v>29</v>
      </c>
      <c r="D56" s="12" t="s">
        <v>45</v>
      </c>
      <c r="E56" s="12"/>
      <c r="F56" s="21">
        <v>165000</v>
      </c>
      <c r="G56" s="21">
        <v>150000</v>
      </c>
      <c r="H56" s="21">
        <v>15000</v>
      </c>
      <c r="I56" s="15" t="s">
        <v>466</v>
      </c>
      <c r="J56" s="9"/>
      <c r="K56" s="17" t="s">
        <v>86</v>
      </c>
      <c r="L56" s="18" t="s">
        <v>72</v>
      </c>
      <c r="M56" s="81">
        <v>165000</v>
      </c>
      <c r="N56" s="20">
        <f t="shared" si="0"/>
        <v>0</v>
      </c>
      <c r="O56" s="10" t="s">
        <v>453</v>
      </c>
    </row>
    <row r="57" spans="1:15">
      <c r="A57" s="111">
        <v>44135</v>
      </c>
      <c r="B57" s="12" t="s">
        <v>44</v>
      </c>
      <c r="C57" s="13" t="s">
        <v>29</v>
      </c>
      <c r="D57" s="12" t="s">
        <v>45</v>
      </c>
      <c r="E57" s="12"/>
      <c r="F57" s="21">
        <v>763125</v>
      </c>
      <c r="G57" s="21">
        <v>693750</v>
      </c>
      <c r="H57" s="21">
        <v>69375</v>
      </c>
      <c r="I57" s="15" t="s">
        <v>466</v>
      </c>
      <c r="J57" s="9"/>
      <c r="K57" s="17" t="s">
        <v>86</v>
      </c>
      <c r="L57" s="18" t="s">
        <v>72</v>
      </c>
      <c r="M57" s="81">
        <v>763125</v>
      </c>
      <c r="N57" s="20">
        <f t="shared" si="0"/>
        <v>0</v>
      </c>
      <c r="O57" s="10" t="s">
        <v>453</v>
      </c>
    </row>
    <row r="58" spans="1:15">
      <c r="A58" s="110">
        <v>44125</v>
      </c>
      <c r="B58" s="12" t="s">
        <v>121</v>
      </c>
      <c r="C58" s="13" t="s">
        <v>122</v>
      </c>
      <c r="D58" s="12" t="s">
        <v>123</v>
      </c>
      <c r="E58" s="12"/>
      <c r="F58" s="25">
        <v>330000</v>
      </c>
      <c r="G58" s="25">
        <v>300000</v>
      </c>
      <c r="H58" s="25">
        <v>30000</v>
      </c>
      <c r="I58" s="15" t="s">
        <v>467</v>
      </c>
      <c r="J58" s="9"/>
      <c r="K58" s="17" t="s">
        <v>124</v>
      </c>
      <c r="L58" s="18" t="s">
        <v>72</v>
      </c>
      <c r="M58" s="81">
        <v>330000</v>
      </c>
      <c r="N58" s="20">
        <f t="shared" si="0"/>
        <v>0</v>
      </c>
      <c r="O58" s="18" t="s">
        <v>453</v>
      </c>
    </row>
    <row r="59" spans="1:15">
      <c r="A59" s="110">
        <v>44134</v>
      </c>
      <c r="B59" s="12" t="s">
        <v>125</v>
      </c>
      <c r="C59" s="13" t="s">
        <v>126</v>
      </c>
      <c r="D59" s="12" t="s">
        <v>127</v>
      </c>
      <c r="E59" s="12"/>
      <c r="F59" s="25">
        <v>473000</v>
      </c>
      <c r="G59" s="25">
        <v>430000</v>
      </c>
      <c r="H59" s="25">
        <v>43000</v>
      </c>
      <c r="I59" s="15"/>
      <c r="J59" s="9"/>
      <c r="K59" s="17" t="s">
        <v>86</v>
      </c>
      <c r="L59" s="18" t="s">
        <v>72</v>
      </c>
      <c r="M59" s="81">
        <v>473000</v>
      </c>
      <c r="N59" s="20">
        <f t="shared" si="0"/>
        <v>0</v>
      </c>
      <c r="O59" s="18" t="s">
        <v>453</v>
      </c>
    </row>
    <row r="60" spans="1:15">
      <c r="A60" s="110">
        <v>44145</v>
      </c>
      <c r="B60" s="12" t="s">
        <v>8</v>
      </c>
      <c r="C60" s="22" t="s">
        <v>9</v>
      </c>
      <c r="D60" s="12" t="s">
        <v>10</v>
      </c>
      <c r="E60" s="12"/>
      <c r="F60" s="14">
        <v>2310000</v>
      </c>
      <c r="G60" s="14">
        <v>2100000</v>
      </c>
      <c r="H60" s="14">
        <v>210000</v>
      </c>
      <c r="I60" s="15" t="s">
        <v>439</v>
      </c>
      <c r="J60" s="5" t="s">
        <v>11</v>
      </c>
      <c r="K60" s="17" t="s">
        <v>86</v>
      </c>
      <c r="L60" s="18" t="s">
        <v>72</v>
      </c>
      <c r="M60" s="81">
        <v>2310000</v>
      </c>
      <c r="N60" s="20">
        <f t="shared" ref="N60:N99" si="1">F60-M60</f>
        <v>0</v>
      </c>
      <c r="O60" s="18" t="s">
        <v>453</v>
      </c>
    </row>
    <row r="61" spans="1:15">
      <c r="A61" s="110">
        <v>44151</v>
      </c>
      <c r="B61" s="12" t="s">
        <v>128</v>
      </c>
      <c r="C61" s="22" t="s">
        <v>129</v>
      </c>
      <c r="D61" s="12" t="s">
        <v>130</v>
      </c>
      <c r="E61" s="12"/>
      <c r="F61" s="14">
        <v>990000</v>
      </c>
      <c r="G61" s="14">
        <v>900000</v>
      </c>
      <c r="H61" s="14">
        <v>90000</v>
      </c>
      <c r="I61" s="15" t="s">
        <v>468</v>
      </c>
      <c r="J61" s="5" t="s">
        <v>11</v>
      </c>
      <c r="K61" s="17" t="s">
        <v>86</v>
      </c>
      <c r="L61" s="18" t="s">
        <v>72</v>
      </c>
      <c r="M61" s="81">
        <v>990000</v>
      </c>
      <c r="N61" s="20">
        <f t="shared" si="1"/>
        <v>0</v>
      </c>
      <c r="O61" s="18" t="s">
        <v>453</v>
      </c>
    </row>
    <row r="62" spans="1:15">
      <c r="A62" s="110">
        <v>44154</v>
      </c>
      <c r="B62" s="12" t="s">
        <v>131</v>
      </c>
      <c r="C62" s="22" t="s">
        <v>132</v>
      </c>
      <c r="D62" s="12" t="s">
        <v>133</v>
      </c>
      <c r="E62" s="12"/>
      <c r="F62" s="14">
        <v>1100000</v>
      </c>
      <c r="G62" s="14">
        <v>1000000</v>
      </c>
      <c r="H62" s="14">
        <v>100000</v>
      </c>
      <c r="I62" s="15" t="s">
        <v>469</v>
      </c>
      <c r="J62" s="5" t="s">
        <v>11</v>
      </c>
      <c r="K62" s="17" t="s">
        <v>86</v>
      </c>
      <c r="L62" s="18" t="s">
        <v>72</v>
      </c>
      <c r="M62" s="81">
        <v>1100000</v>
      </c>
      <c r="N62" s="20">
        <f t="shared" si="1"/>
        <v>0</v>
      </c>
      <c r="O62" s="18" t="s">
        <v>453</v>
      </c>
    </row>
    <row r="63" spans="1:15">
      <c r="A63" s="110">
        <v>44154</v>
      </c>
      <c r="B63" s="12" t="s">
        <v>134</v>
      </c>
      <c r="C63" s="22" t="s">
        <v>135</v>
      </c>
      <c r="D63" s="12" t="s">
        <v>136</v>
      </c>
      <c r="E63" s="12"/>
      <c r="F63" s="14">
        <v>11000000</v>
      </c>
      <c r="G63" s="14">
        <v>10000000</v>
      </c>
      <c r="H63" s="14">
        <v>1000000</v>
      </c>
      <c r="I63" s="15" t="s">
        <v>470</v>
      </c>
      <c r="J63" s="5" t="s">
        <v>11</v>
      </c>
      <c r="K63" s="17" t="s">
        <v>86</v>
      </c>
      <c r="L63" s="18" t="s">
        <v>72</v>
      </c>
      <c r="M63" s="81">
        <v>11000000</v>
      </c>
      <c r="N63" s="20">
        <f t="shared" si="1"/>
        <v>0</v>
      </c>
      <c r="O63" s="18" t="s">
        <v>453</v>
      </c>
    </row>
    <row r="64" spans="1:15">
      <c r="A64" s="110">
        <v>44155</v>
      </c>
      <c r="B64" s="12" t="s">
        <v>137</v>
      </c>
      <c r="C64" s="22" t="s">
        <v>138</v>
      </c>
      <c r="D64" s="12" t="s">
        <v>139</v>
      </c>
      <c r="E64" s="12"/>
      <c r="F64" s="14">
        <v>10450000</v>
      </c>
      <c r="G64" s="14">
        <v>9500000</v>
      </c>
      <c r="H64" s="14">
        <v>950000</v>
      </c>
      <c r="I64" s="15" t="s">
        <v>471</v>
      </c>
      <c r="J64" s="5" t="s">
        <v>11</v>
      </c>
      <c r="K64" s="17" t="s">
        <v>86</v>
      </c>
      <c r="L64" s="18" t="s">
        <v>72</v>
      </c>
      <c r="M64" s="81">
        <v>10450000</v>
      </c>
      <c r="N64" s="20">
        <f t="shared" si="1"/>
        <v>0</v>
      </c>
      <c r="O64" s="18" t="s">
        <v>453</v>
      </c>
    </row>
    <row r="65" spans="1:15">
      <c r="A65" s="110">
        <v>44155</v>
      </c>
      <c r="B65" s="12" t="s">
        <v>58</v>
      </c>
      <c r="C65" s="22" t="s">
        <v>59</v>
      </c>
      <c r="D65" s="12" t="s">
        <v>60</v>
      </c>
      <c r="E65" s="12"/>
      <c r="F65" s="14">
        <v>880000</v>
      </c>
      <c r="G65" s="14">
        <v>800000</v>
      </c>
      <c r="H65" s="14">
        <v>80000</v>
      </c>
      <c r="I65" s="15" t="s">
        <v>450</v>
      </c>
      <c r="J65" s="5" t="s">
        <v>11</v>
      </c>
      <c r="K65" s="17" t="s">
        <v>86</v>
      </c>
      <c r="L65" s="18" t="s">
        <v>72</v>
      </c>
      <c r="M65" s="81">
        <v>880000</v>
      </c>
      <c r="N65" s="20">
        <f t="shared" si="1"/>
        <v>0</v>
      </c>
      <c r="O65" s="18" t="s">
        <v>453</v>
      </c>
    </row>
    <row r="66" spans="1:15">
      <c r="A66" s="109">
        <v>44159</v>
      </c>
      <c r="B66" s="1" t="s">
        <v>13</v>
      </c>
      <c r="C66" s="2" t="s">
        <v>14</v>
      </c>
      <c r="D66" s="1" t="s">
        <v>15</v>
      </c>
      <c r="E66" s="1"/>
      <c r="F66" s="4">
        <v>2750000</v>
      </c>
      <c r="G66" s="4">
        <v>2500000</v>
      </c>
      <c r="H66" s="4">
        <v>250000</v>
      </c>
      <c r="I66" s="5" t="s">
        <v>140</v>
      </c>
      <c r="J66" s="5" t="s">
        <v>141</v>
      </c>
      <c r="K66" s="17" t="s">
        <v>142</v>
      </c>
      <c r="L66" s="18" t="s">
        <v>72</v>
      </c>
      <c r="M66" s="81">
        <v>2750000</v>
      </c>
      <c r="N66" s="20">
        <f t="shared" si="1"/>
        <v>0</v>
      </c>
      <c r="O66" s="10" t="s">
        <v>453</v>
      </c>
    </row>
    <row r="67" spans="1:15">
      <c r="A67" s="109">
        <v>44159</v>
      </c>
      <c r="B67" s="1" t="s">
        <v>13</v>
      </c>
      <c r="C67" s="2" t="s">
        <v>14</v>
      </c>
      <c r="D67" s="1" t="s">
        <v>15</v>
      </c>
      <c r="E67" s="1"/>
      <c r="F67" s="4">
        <v>11000000</v>
      </c>
      <c r="G67" s="4">
        <v>10000000</v>
      </c>
      <c r="H67" s="4">
        <v>1000000</v>
      </c>
      <c r="I67" s="5" t="s">
        <v>140</v>
      </c>
      <c r="J67" s="5" t="s">
        <v>141</v>
      </c>
      <c r="K67" s="17" t="s">
        <v>142</v>
      </c>
      <c r="L67" s="18" t="s">
        <v>72</v>
      </c>
      <c r="M67" s="81">
        <v>11000000</v>
      </c>
      <c r="N67" s="20">
        <f t="shared" si="1"/>
        <v>0</v>
      </c>
      <c r="O67" s="10" t="s">
        <v>453</v>
      </c>
    </row>
    <row r="68" spans="1:15">
      <c r="A68" s="109">
        <v>44159</v>
      </c>
      <c r="B68" s="1" t="s">
        <v>13</v>
      </c>
      <c r="C68" s="2" t="s">
        <v>14</v>
      </c>
      <c r="D68" s="1" t="s">
        <v>15</v>
      </c>
      <c r="E68" s="1"/>
      <c r="F68" s="4">
        <v>14300000</v>
      </c>
      <c r="G68" s="4">
        <v>13000000</v>
      </c>
      <c r="H68" s="4">
        <v>1300000</v>
      </c>
      <c r="I68" s="5" t="s">
        <v>140</v>
      </c>
      <c r="J68" s="5" t="s">
        <v>141</v>
      </c>
      <c r="K68" s="17" t="s">
        <v>142</v>
      </c>
      <c r="L68" s="18" t="s">
        <v>72</v>
      </c>
      <c r="M68" s="81">
        <v>14300000</v>
      </c>
      <c r="N68" s="20">
        <f t="shared" si="1"/>
        <v>0</v>
      </c>
      <c r="O68" s="10" t="s">
        <v>453</v>
      </c>
    </row>
    <row r="69" spans="1:15">
      <c r="A69" s="109">
        <v>44159</v>
      </c>
      <c r="B69" s="1" t="s">
        <v>13</v>
      </c>
      <c r="C69" s="2" t="s">
        <v>14</v>
      </c>
      <c r="D69" s="1" t="s">
        <v>15</v>
      </c>
      <c r="E69" s="1"/>
      <c r="F69" s="4">
        <v>44151800</v>
      </c>
      <c r="G69" s="4">
        <v>40138000</v>
      </c>
      <c r="H69" s="4">
        <v>4013800</v>
      </c>
      <c r="I69" s="5" t="s">
        <v>463</v>
      </c>
      <c r="J69" s="5" t="s">
        <v>141</v>
      </c>
      <c r="K69" s="17" t="s">
        <v>142</v>
      </c>
      <c r="L69" s="18" t="s">
        <v>72</v>
      </c>
      <c r="M69" s="81">
        <v>44151800</v>
      </c>
      <c r="N69" s="20">
        <f t="shared" si="1"/>
        <v>0</v>
      </c>
      <c r="O69" s="10" t="s">
        <v>453</v>
      </c>
    </row>
    <row r="70" spans="1:15">
      <c r="A70" s="109">
        <v>44160</v>
      </c>
      <c r="B70" s="1" t="s">
        <v>143</v>
      </c>
      <c r="C70" s="2" t="s">
        <v>144</v>
      </c>
      <c r="D70" s="1" t="s">
        <v>145</v>
      </c>
      <c r="E70" s="1"/>
      <c r="F70" s="4">
        <v>22000000</v>
      </c>
      <c r="G70" s="4">
        <v>20000000</v>
      </c>
      <c r="H70" s="4">
        <v>2000000</v>
      </c>
      <c r="I70" s="5" t="s">
        <v>449</v>
      </c>
      <c r="J70" s="5" t="s">
        <v>11</v>
      </c>
      <c r="K70" s="17" t="s">
        <v>146</v>
      </c>
      <c r="L70" s="18" t="s">
        <v>72</v>
      </c>
      <c r="M70" s="81">
        <v>22000000</v>
      </c>
      <c r="N70" s="20">
        <f t="shared" si="1"/>
        <v>0</v>
      </c>
      <c r="O70" s="10" t="s">
        <v>453</v>
      </c>
    </row>
    <row r="71" spans="1:15">
      <c r="A71" s="109">
        <v>44160</v>
      </c>
      <c r="B71" s="1" t="s">
        <v>31</v>
      </c>
      <c r="C71" s="2" t="s">
        <v>32</v>
      </c>
      <c r="D71" s="1" t="s">
        <v>33</v>
      </c>
      <c r="E71" s="1"/>
      <c r="F71" s="4">
        <v>143000</v>
      </c>
      <c r="G71" s="4">
        <v>130000</v>
      </c>
      <c r="H71" s="4">
        <v>13000</v>
      </c>
      <c r="I71" s="5" t="s">
        <v>464</v>
      </c>
      <c r="J71" s="5" t="s">
        <v>11</v>
      </c>
      <c r="K71" s="17" t="s">
        <v>114</v>
      </c>
      <c r="L71" s="18" t="s">
        <v>72</v>
      </c>
      <c r="M71" s="81">
        <v>143000</v>
      </c>
      <c r="N71" s="20">
        <f t="shared" si="1"/>
        <v>0</v>
      </c>
      <c r="O71" s="10" t="s">
        <v>453</v>
      </c>
    </row>
    <row r="72" spans="1:15">
      <c r="A72" s="109">
        <v>44160</v>
      </c>
      <c r="B72" s="1" t="s">
        <v>147</v>
      </c>
      <c r="C72" s="2" t="s">
        <v>29</v>
      </c>
      <c r="D72" s="1" t="s">
        <v>148</v>
      </c>
      <c r="E72" s="1"/>
      <c r="F72" s="4">
        <v>396000</v>
      </c>
      <c r="G72" s="4">
        <v>360000</v>
      </c>
      <c r="H72" s="4">
        <v>36000</v>
      </c>
      <c r="I72" s="5" t="s">
        <v>472</v>
      </c>
      <c r="J72" s="5" t="s">
        <v>11</v>
      </c>
      <c r="K72" s="17" t="s">
        <v>86</v>
      </c>
      <c r="L72" s="18" t="s">
        <v>72</v>
      </c>
      <c r="M72" s="81">
        <v>396000</v>
      </c>
      <c r="N72" s="20">
        <f t="shared" si="1"/>
        <v>0</v>
      </c>
      <c r="O72" s="10" t="s">
        <v>453</v>
      </c>
    </row>
    <row r="73" spans="1:15">
      <c r="A73" s="110">
        <v>44162</v>
      </c>
      <c r="B73" s="1" t="s">
        <v>90</v>
      </c>
      <c r="C73" s="8" t="s">
        <v>91</v>
      </c>
      <c r="D73" s="1" t="s">
        <v>92</v>
      </c>
      <c r="E73" s="1"/>
      <c r="F73" s="4">
        <v>1930500</v>
      </c>
      <c r="G73" s="4">
        <v>1755000</v>
      </c>
      <c r="H73" s="4">
        <v>175500</v>
      </c>
      <c r="I73" s="9" t="s">
        <v>458</v>
      </c>
      <c r="J73" s="5" t="s">
        <v>11</v>
      </c>
      <c r="K73" s="17" t="s">
        <v>149</v>
      </c>
      <c r="L73" s="18" t="s">
        <v>72</v>
      </c>
      <c r="M73" s="81">
        <v>1930500</v>
      </c>
      <c r="N73" s="11">
        <f t="shared" si="1"/>
        <v>0</v>
      </c>
      <c r="O73" s="10" t="s">
        <v>453</v>
      </c>
    </row>
    <row r="74" spans="1:15">
      <c r="A74" s="110">
        <v>44162</v>
      </c>
      <c r="B74" s="23" t="s">
        <v>150</v>
      </c>
      <c r="C74" s="24" t="s">
        <v>151</v>
      </c>
      <c r="D74" s="23" t="s">
        <v>152</v>
      </c>
      <c r="E74" s="23"/>
      <c r="F74" s="21">
        <v>6432745</v>
      </c>
      <c r="G74" s="25">
        <v>5847950</v>
      </c>
      <c r="H74" s="25">
        <v>584795</v>
      </c>
      <c r="I74" s="26" t="s">
        <v>473</v>
      </c>
      <c r="J74" s="26" t="s">
        <v>153</v>
      </c>
      <c r="K74" s="17" t="s">
        <v>154</v>
      </c>
      <c r="L74" s="27" t="s">
        <v>72</v>
      </c>
      <c r="M74" s="81">
        <v>6432745</v>
      </c>
      <c r="N74" s="20">
        <f t="shared" si="1"/>
        <v>0</v>
      </c>
      <c r="O74" s="27" t="s">
        <v>453</v>
      </c>
    </row>
    <row r="75" spans="1:15">
      <c r="A75" s="110">
        <v>44165</v>
      </c>
      <c r="B75" s="23" t="s">
        <v>155</v>
      </c>
      <c r="C75" s="24" t="s">
        <v>156</v>
      </c>
      <c r="D75" s="23" t="s">
        <v>157</v>
      </c>
      <c r="E75" s="23"/>
      <c r="F75" s="21">
        <v>1320000</v>
      </c>
      <c r="G75" s="25">
        <v>1200000</v>
      </c>
      <c r="H75" s="25">
        <v>120000</v>
      </c>
      <c r="I75" s="26" t="s">
        <v>474</v>
      </c>
      <c r="J75" s="26" t="s">
        <v>11</v>
      </c>
      <c r="K75" s="17" t="s">
        <v>158</v>
      </c>
      <c r="L75" s="27" t="s">
        <v>64</v>
      </c>
      <c r="M75" s="81">
        <v>1320000</v>
      </c>
      <c r="N75" s="20">
        <f t="shared" si="1"/>
        <v>0</v>
      </c>
      <c r="O75" s="27" t="s">
        <v>453</v>
      </c>
    </row>
    <row r="76" spans="1:15">
      <c r="A76" s="110">
        <v>44165</v>
      </c>
      <c r="B76" s="23" t="s">
        <v>159</v>
      </c>
      <c r="C76" s="24" t="s">
        <v>160</v>
      </c>
      <c r="D76" s="23" t="s">
        <v>161</v>
      </c>
      <c r="E76" s="23"/>
      <c r="F76" s="21">
        <v>462000</v>
      </c>
      <c r="G76" s="25">
        <v>420000</v>
      </c>
      <c r="H76" s="25">
        <v>42000</v>
      </c>
      <c r="I76" s="26" t="s">
        <v>475</v>
      </c>
      <c r="J76" s="26" t="s">
        <v>11</v>
      </c>
      <c r="K76" s="17" t="s">
        <v>71</v>
      </c>
      <c r="L76" s="27" t="s">
        <v>72</v>
      </c>
      <c r="M76" s="81">
        <v>462000</v>
      </c>
      <c r="N76" s="20">
        <f t="shared" si="1"/>
        <v>0</v>
      </c>
      <c r="O76" s="27" t="s">
        <v>453</v>
      </c>
    </row>
    <row r="77" spans="1:15">
      <c r="A77" s="110">
        <v>44165</v>
      </c>
      <c r="B77" s="23" t="s">
        <v>162</v>
      </c>
      <c r="C77" s="24" t="s">
        <v>29</v>
      </c>
      <c r="D77" s="23" t="s">
        <v>163</v>
      </c>
      <c r="E77" s="23"/>
      <c r="F77" s="21">
        <v>1144000</v>
      </c>
      <c r="G77" s="25">
        <v>1040000</v>
      </c>
      <c r="H77" s="25">
        <v>104000</v>
      </c>
      <c r="I77" s="26" t="s">
        <v>446</v>
      </c>
      <c r="J77" s="26" t="s">
        <v>11</v>
      </c>
      <c r="K77" s="17" t="s">
        <v>71</v>
      </c>
      <c r="L77" s="27" t="s">
        <v>72</v>
      </c>
      <c r="M77" s="81">
        <v>1144000</v>
      </c>
      <c r="N77" s="20">
        <f t="shared" si="1"/>
        <v>0</v>
      </c>
      <c r="O77" s="27" t="s">
        <v>453</v>
      </c>
    </row>
    <row r="78" spans="1:15">
      <c r="A78" s="110">
        <v>44165</v>
      </c>
      <c r="B78" s="23" t="s">
        <v>164</v>
      </c>
      <c r="C78" s="24" t="s">
        <v>165</v>
      </c>
      <c r="D78" s="23" t="s">
        <v>166</v>
      </c>
      <c r="E78" s="23"/>
      <c r="F78" s="21">
        <v>6600000</v>
      </c>
      <c r="G78" s="25">
        <v>6000000</v>
      </c>
      <c r="H78" s="25">
        <v>600000</v>
      </c>
      <c r="I78" s="26" t="s">
        <v>476</v>
      </c>
      <c r="J78" s="26" t="s">
        <v>167</v>
      </c>
      <c r="K78" s="17" t="s">
        <v>168</v>
      </c>
      <c r="L78" s="27" t="s">
        <v>72</v>
      </c>
      <c r="M78" s="81">
        <f>3300000+3300000</f>
        <v>6600000</v>
      </c>
      <c r="N78" s="20">
        <f t="shared" si="1"/>
        <v>0</v>
      </c>
      <c r="O78" s="27" t="s">
        <v>453</v>
      </c>
    </row>
    <row r="79" spans="1:15">
      <c r="A79" s="110">
        <v>44165</v>
      </c>
      <c r="B79" s="23" t="s">
        <v>8</v>
      </c>
      <c r="C79" s="24" t="s">
        <v>9</v>
      </c>
      <c r="D79" s="23" t="s">
        <v>10</v>
      </c>
      <c r="E79" s="23"/>
      <c r="F79" s="21">
        <v>3300000</v>
      </c>
      <c r="G79" s="25">
        <v>3000000</v>
      </c>
      <c r="H79" s="25">
        <v>300000</v>
      </c>
      <c r="I79" s="26" t="s">
        <v>439</v>
      </c>
      <c r="J79" s="26" t="s">
        <v>11</v>
      </c>
      <c r="K79" s="17" t="s">
        <v>114</v>
      </c>
      <c r="L79" s="27" t="s">
        <v>72</v>
      </c>
      <c r="M79" s="81">
        <v>3300000</v>
      </c>
      <c r="N79" s="20">
        <f t="shared" si="1"/>
        <v>0</v>
      </c>
      <c r="O79" s="27" t="s">
        <v>453</v>
      </c>
    </row>
    <row r="80" spans="1:15">
      <c r="A80" s="110">
        <v>44165</v>
      </c>
      <c r="B80" s="23" t="s">
        <v>109</v>
      </c>
      <c r="C80" s="24" t="s">
        <v>37</v>
      </c>
      <c r="D80" s="23" t="s">
        <v>110</v>
      </c>
      <c r="E80" s="23"/>
      <c r="F80" s="21">
        <v>12100000</v>
      </c>
      <c r="G80" s="25">
        <v>11000000</v>
      </c>
      <c r="H80" s="25">
        <v>1100000</v>
      </c>
      <c r="I80" s="26" t="s">
        <v>457</v>
      </c>
      <c r="J80" s="26" t="s">
        <v>169</v>
      </c>
      <c r="K80" s="17" t="s">
        <v>168</v>
      </c>
      <c r="L80" s="27" t="s">
        <v>72</v>
      </c>
      <c r="M80" s="81">
        <f>10890000+1210000</f>
        <v>12100000</v>
      </c>
      <c r="N80" s="20">
        <f t="shared" si="1"/>
        <v>0</v>
      </c>
      <c r="O80" s="27" t="s">
        <v>453</v>
      </c>
    </row>
    <row r="81" spans="1:15">
      <c r="A81" s="110">
        <v>44165</v>
      </c>
      <c r="B81" s="23" t="s">
        <v>170</v>
      </c>
      <c r="C81" s="24" t="s">
        <v>171</v>
      </c>
      <c r="D81" s="23" t="s">
        <v>172</v>
      </c>
      <c r="E81" s="23"/>
      <c r="F81" s="21">
        <v>2062500</v>
      </c>
      <c r="G81" s="25">
        <v>1875000</v>
      </c>
      <c r="H81" s="25">
        <v>187500</v>
      </c>
      <c r="I81" s="26" t="s">
        <v>477</v>
      </c>
      <c r="J81" s="26" t="s">
        <v>11</v>
      </c>
      <c r="K81" s="17" t="s">
        <v>114</v>
      </c>
      <c r="L81" s="27" t="s">
        <v>72</v>
      </c>
      <c r="M81" s="81">
        <v>2062500</v>
      </c>
      <c r="N81" s="20">
        <f t="shared" si="1"/>
        <v>0</v>
      </c>
      <c r="O81" s="27" t="s">
        <v>453</v>
      </c>
    </row>
    <row r="82" spans="1:15">
      <c r="A82" s="110">
        <v>44165</v>
      </c>
      <c r="B82" s="23" t="s">
        <v>173</v>
      </c>
      <c r="C82" s="24" t="s">
        <v>174</v>
      </c>
      <c r="D82" s="23" t="s">
        <v>175</v>
      </c>
      <c r="E82" s="23"/>
      <c r="F82" s="21">
        <v>1672000</v>
      </c>
      <c r="G82" s="25">
        <v>1520000</v>
      </c>
      <c r="H82" s="25">
        <v>152000</v>
      </c>
      <c r="I82" s="26" t="s">
        <v>478</v>
      </c>
      <c r="J82" s="26" t="s">
        <v>11</v>
      </c>
      <c r="K82" s="17" t="s">
        <v>114</v>
      </c>
      <c r="L82" s="27" t="s">
        <v>72</v>
      </c>
      <c r="M82" s="81">
        <v>1672000</v>
      </c>
      <c r="N82" s="20">
        <f t="shared" si="1"/>
        <v>0</v>
      </c>
      <c r="O82" s="27" t="s">
        <v>453</v>
      </c>
    </row>
    <row r="83" spans="1:15">
      <c r="A83" s="110">
        <v>44165</v>
      </c>
      <c r="B83" s="23" t="s">
        <v>68</v>
      </c>
      <c r="C83" s="24" t="s">
        <v>69</v>
      </c>
      <c r="D83" s="23" t="s">
        <v>70</v>
      </c>
      <c r="E83" s="23"/>
      <c r="F83" s="21">
        <v>114400</v>
      </c>
      <c r="G83" s="25">
        <v>104000</v>
      </c>
      <c r="H83" s="25">
        <v>10400</v>
      </c>
      <c r="I83" s="26" t="s">
        <v>452</v>
      </c>
      <c r="J83" s="26" t="s">
        <v>176</v>
      </c>
      <c r="K83" s="17" t="s">
        <v>71</v>
      </c>
      <c r="L83" s="27" t="s">
        <v>72</v>
      </c>
      <c r="M83" s="81">
        <v>114400</v>
      </c>
      <c r="N83" s="20">
        <f t="shared" si="1"/>
        <v>0</v>
      </c>
      <c r="O83" s="27" t="s">
        <v>453</v>
      </c>
    </row>
    <row r="84" spans="1:15">
      <c r="A84" s="110">
        <v>44165</v>
      </c>
      <c r="B84" s="23" t="s">
        <v>93</v>
      </c>
      <c r="C84" s="24" t="s">
        <v>94</v>
      </c>
      <c r="D84" s="23" t="s">
        <v>95</v>
      </c>
      <c r="E84" s="23"/>
      <c r="F84" s="21">
        <v>4723400</v>
      </c>
      <c r="G84" s="25">
        <v>4294000</v>
      </c>
      <c r="H84" s="25">
        <v>429400</v>
      </c>
      <c r="I84" s="26" t="s">
        <v>479</v>
      </c>
      <c r="J84" s="26" t="s">
        <v>11</v>
      </c>
      <c r="K84" s="17" t="s">
        <v>168</v>
      </c>
      <c r="L84" s="27" t="s">
        <v>72</v>
      </c>
      <c r="M84" s="81">
        <f>4251060+472340</f>
        <v>4723400</v>
      </c>
      <c r="N84" s="20">
        <f t="shared" si="1"/>
        <v>0</v>
      </c>
      <c r="O84" s="27" t="s">
        <v>453</v>
      </c>
    </row>
    <row r="85" spans="1:15">
      <c r="A85" s="110">
        <v>44165</v>
      </c>
      <c r="B85" s="23" t="s">
        <v>177</v>
      </c>
      <c r="C85" s="24" t="s">
        <v>178</v>
      </c>
      <c r="D85" s="23" t="s">
        <v>179</v>
      </c>
      <c r="E85" s="23"/>
      <c r="F85" s="21">
        <v>11741125</v>
      </c>
      <c r="G85" s="25">
        <v>10673750</v>
      </c>
      <c r="H85" s="25">
        <v>1067375</v>
      </c>
      <c r="I85" s="26" t="s">
        <v>480</v>
      </c>
      <c r="J85" s="26" t="s">
        <v>11</v>
      </c>
      <c r="K85" s="17" t="s">
        <v>158</v>
      </c>
      <c r="L85" s="27" t="s">
        <v>64</v>
      </c>
      <c r="M85" s="81">
        <v>11741125</v>
      </c>
      <c r="N85" s="20">
        <f t="shared" si="1"/>
        <v>0</v>
      </c>
      <c r="O85" s="27" t="s">
        <v>453</v>
      </c>
    </row>
    <row r="86" spans="1:15">
      <c r="A86" s="110">
        <v>44165</v>
      </c>
      <c r="B86" s="23" t="s">
        <v>180</v>
      </c>
      <c r="C86" s="24" t="s">
        <v>181</v>
      </c>
      <c r="D86" s="23" t="s">
        <v>182</v>
      </c>
      <c r="E86" s="23"/>
      <c r="F86" s="21">
        <v>132000000</v>
      </c>
      <c r="G86" s="25">
        <v>120000000</v>
      </c>
      <c r="H86" s="25">
        <v>12000000</v>
      </c>
      <c r="I86" s="26" t="s">
        <v>481</v>
      </c>
      <c r="J86" s="26" t="s">
        <v>11</v>
      </c>
      <c r="K86" s="17" t="s">
        <v>183</v>
      </c>
      <c r="L86" s="27" t="s">
        <v>72</v>
      </c>
      <c r="M86" s="81">
        <v>132000000</v>
      </c>
      <c r="N86" s="20">
        <f t="shared" si="1"/>
        <v>0</v>
      </c>
      <c r="O86" s="27" t="s">
        <v>453</v>
      </c>
    </row>
    <row r="87" spans="1:15">
      <c r="A87" s="110">
        <v>44165</v>
      </c>
      <c r="B87" s="23" t="s">
        <v>184</v>
      </c>
      <c r="C87" s="24" t="s">
        <v>185</v>
      </c>
      <c r="D87" s="23" t="s">
        <v>186</v>
      </c>
      <c r="E87" s="23"/>
      <c r="F87" s="21">
        <v>660000</v>
      </c>
      <c r="G87" s="25">
        <v>600000</v>
      </c>
      <c r="H87" s="25">
        <v>60000</v>
      </c>
      <c r="I87" s="26" t="s">
        <v>449</v>
      </c>
      <c r="J87" s="26" t="s">
        <v>11</v>
      </c>
      <c r="K87" s="17" t="s">
        <v>114</v>
      </c>
      <c r="L87" s="27" t="s">
        <v>72</v>
      </c>
      <c r="M87" s="81">
        <v>660000</v>
      </c>
      <c r="N87" s="20">
        <f t="shared" si="1"/>
        <v>0</v>
      </c>
      <c r="O87" s="27" t="s">
        <v>453</v>
      </c>
    </row>
    <row r="88" spans="1:15">
      <c r="A88" s="110">
        <v>44165</v>
      </c>
      <c r="B88" s="23" t="s">
        <v>106</v>
      </c>
      <c r="C88" s="24" t="s">
        <v>107</v>
      </c>
      <c r="D88" s="23" t="s">
        <v>108</v>
      </c>
      <c r="E88" s="23"/>
      <c r="F88" s="21">
        <v>10120000</v>
      </c>
      <c r="G88" s="25">
        <v>9200000</v>
      </c>
      <c r="H88" s="25">
        <v>920000</v>
      </c>
      <c r="I88" s="26" t="s">
        <v>449</v>
      </c>
      <c r="J88" s="26" t="s">
        <v>11</v>
      </c>
      <c r="K88" s="17" t="s">
        <v>168</v>
      </c>
      <c r="L88" s="27" t="s">
        <v>72</v>
      </c>
      <c r="M88" s="81">
        <f>9108000+1012000</f>
        <v>10120000</v>
      </c>
      <c r="N88" s="20">
        <f t="shared" si="1"/>
        <v>0</v>
      </c>
      <c r="O88" s="27" t="s">
        <v>453</v>
      </c>
    </row>
    <row r="89" spans="1:15">
      <c r="A89" s="110">
        <v>44165</v>
      </c>
      <c r="B89" s="23" t="s">
        <v>187</v>
      </c>
      <c r="C89" s="24" t="s">
        <v>188</v>
      </c>
      <c r="D89" s="23" t="s">
        <v>189</v>
      </c>
      <c r="E89" s="23"/>
      <c r="F89" s="21">
        <v>2529120</v>
      </c>
      <c r="G89" s="25">
        <v>2299200</v>
      </c>
      <c r="H89" s="25">
        <v>229920</v>
      </c>
      <c r="I89" s="26" t="s">
        <v>482</v>
      </c>
      <c r="J89" s="26" t="s">
        <v>190</v>
      </c>
      <c r="K89" s="17" t="s">
        <v>149</v>
      </c>
      <c r="L89" s="27" t="s">
        <v>72</v>
      </c>
      <c r="M89" s="81">
        <v>2529120</v>
      </c>
      <c r="N89" s="20">
        <f t="shared" si="1"/>
        <v>0</v>
      </c>
      <c r="O89" s="27" t="s">
        <v>453</v>
      </c>
    </row>
    <row r="90" spans="1:15">
      <c r="A90" s="110">
        <v>44165</v>
      </c>
      <c r="B90" s="23" t="s">
        <v>191</v>
      </c>
      <c r="C90" s="24" t="s">
        <v>192</v>
      </c>
      <c r="D90" s="23" t="s">
        <v>193</v>
      </c>
      <c r="E90" s="23"/>
      <c r="F90" s="21">
        <v>356400</v>
      </c>
      <c r="G90" s="25">
        <v>324000</v>
      </c>
      <c r="H90" s="25">
        <v>32400</v>
      </c>
      <c r="I90" s="26" t="s">
        <v>483</v>
      </c>
      <c r="J90" s="26" t="s">
        <v>194</v>
      </c>
      <c r="K90" s="17" t="s">
        <v>114</v>
      </c>
      <c r="L90" s="27" t="s">
        <v>72</v>
      </c>
      <c r="M90" s="81">
        <v>356400</v>
      </c>
      <c r="N90" s="20">
        <f t="shared" si="1"/>
        <v>0</v>
      </c>
      <c r="O90" s="27" t="s">
        <v>453</v>
      </c>
    </row>
    <row r="91" spans="1:15">
      <c r="A91" s="110">
        <v>44165</v>
      </c>
      <c r="B91" s="23" t="s">
        <v>195</v>
      </c>
      <c r="C91" s="24" t="s">
        <v>37</v>
      </c>
      <c r="D91" s="23" t="s">
        <v>196</v>
      </c>
      <c r="E91" s="23"/>
      <c r="F91" s="21">
        <v>3410000</v>
      </c>
      <c r="G91" s="25">
        <v>3100000</v>
      </c>
      <c r="H91" s="25">
        <v>310000</v>
      </c>
      <c r="I91" s="26" t="s">
        <v>466</v>
      </c>
      <c r="J91" s="26" t="s">
        <v>11</v>
      </c>
      <c r="K91" s="17" t="s">
        <v>168</v>
      </c>
      <c r="L91" s="27" t="s">
        <v>72</v>
      </c>
      <c r="M91" s="81">
        <f>3069000+341000</f>
        <v>3410000</v>
      </c>
      <c r="N91" s="20">
        <f t="shared" si="1"/>
        <v>0</v>
      </c>
      <c r="O91" s="27" t="s">
        <v>453</v>
      </c>
    </row>
    <row r="92" spans="1:15">
      <c r="A92" s="110">
        <v>44165</v>
      </c>
      <c r="B92" s="23" t="s">
        <v>103</v>
      </c>
      <c r="C92" s="24" t="s">
        <v>104</v>
      </c>
      <c r="D92" s="23" t="s">
        <v>105</v>
      </c>
      <c r="E92" s="23"/>
      <c r="F92" s="21">
        <v>54164000</v>
      </c>
      <c r="G92" s="25">
        <v>49240000</v>
      </c>
      <c r="H92" s="25">
        <v>4924000</v>
      </c>
      <c r="I92" s="26" t="s">
        <v>484</v>
      </c>
      <c r="J92" s="26" t="s">
        <v>11</v>
      </c>
      <c r="K92" s="17" t="s">
        <v>114</v>
      </c>
      <c r="L92" s="27" t="s">
        <v>72</v>
      </c>
      <c r="M92" s="81">
        <v>54164000</v>
      </c>
      <c r="N92" s="20">
        <f t="shared" si="1"/>
        <v>0</v>
      </c>
      <c r="O92" s="27" t="s">
        <v>453</v>
      </c>
    </row>
    <row r="93" spans="1:15">
      <c r="A93" s="110">
        <v>44165</v>
      </c>
      <c r="B93" s="23" t="s">
        <v>197</v>
      </c>
      <c r="C93" s="24" t="s">
        <v>198</v>
      </c>
      <c r="D93" s="23" t="s">
        <v>199</v>
      </c>
      <c r="E93" s="23"/>
      <c r="F93" s="21">
        <v>1980000</v>
      </c>
      <c r="G93" s="25">
        <v>1800000</v>
      </c>
      <c r="H93" s="25">
        <v>180000</v>
      </c>
      <c r="I93" s="26" t="s">
        <v>485</v>
      </c>
      <c r="J93" s="26" t="s">
        <v>11</v>
      </c>
      <c r="K93" s="17" t="s">
        <v>71</v>
      </c>
      <c r="L93" s="27" t="s">
        <v>72</v>
      </c>
      <c r="M93" s="81">
        <v>1980000</v>
      </c>
      <c r="N93" s="20">
        <f t="shared" si="1"/>
        <v>0</v>
      </c>
      <c r="O93" s="27" t="s">
        <v>453</v>
      </c>
    </row>
    <row r="94" spans="1:15">
      <c r="A94" s="110">
        <v>44165</v>
      </c>
      <c r="B94" s="23" t="s">
        <v>200</v>
      </c>
      <c r="C94" s="24" t="s">
        <v>37</v>
      </c>
      <c r="D94" s="23" t="s">
        <v>201</v>
      </c>
      <c r="E94" s="23"/>
      <c r="F94" s="21">
        <v>660000</v>
      </c>
      <c r="G94" s="25">
        <v>600000</v>
      </c>
      <c r="H94" s="25">
        <v>60000</v>
      </c>
      <c r="I94" s="26" t="s">
        <v>466</v>
      </c>
      <c r="J94" s="26" t="s">
        <v>11</v>
      </c>
      <c r="K94" s="17" t="s">
        <v>114</v>
      </c>
      <c r="L94" s="27" t="s">
        <v>72</v>
      </c>
      <c r="M94" s="81">
        <v>660000</v>
      </c>
      <c r="N94" s="20">
        <f t="shared" si="1"/>
        <v>0</v>
      </c>
      <c r="O94" s="27" t="s">
        <v>453</v>
      </c>
    </row>
    <row r="95" spans="1:15">
      <c r="A95" s="110">
        <v>44165</v>
      </c>
      <c r="B95" s="23" t="s">
        <v>202</v>
      </c>
      <c r="C95" s="24" t="s">
        <v>203</v>
      </c>
      <c r="D95" s="23" t="s">
        <v>204</v>
      </c>
      <c r="E95" s="23"/>
      <c r="F95" s="21">
        <v>744150</v>
      </c>
      <c r="G95" s="25">
        <v>676500</v>
      </c>
      <c r="H95" s="25">
        <v>67650</v>
      </c>
      <c r="I95" s="26" t="s">
        <v>486</v>
      </c>
      <c r="J95" s="26" t="s">
        <v>11</v>
      </c>
      <c r="K95" s="17" t="s">
        <v>71</v>
      </c>
      <c r="L95" s="27" t="s">
        <v>72</v>
      </c>
      <c r="M95" s="81">
        <v>744150</v>
      </c>
      <c r="N95" s="20">
        <f t="shared" si="1"/>
        <v>0</v>
      </c>
      <c r="O95" s="27" t="s">
        <v>453</v>
      </c>
    </row>
    <row r="96" spans="1:15">
      <c r="A96" s="110">
        <v>44165</v>
      </c>
      <c r="B96" s="23" t="s">
        <v>205</v>
      </c>
      <c r="C96" s="24" t="s">
        <v>206</v>
      </c>
      <c r="D96" s="23" t="s">
        <v>207</v>
      </c>
      <c r="E96" s="23"/>
      <c r="F96" s="21">
        <v>12142350</v>
      </c>
      <c r="G96" s="25">
        <v>11038500</v>
      </c>
      <c r="H96" s="25">
        <v>1103850</v>
      </c>
      <c r="I96" s="26" t="s">
        <v>449</v>
      </c>
      <c r="J96" s="26"/>
      <c r="K96" s="17" t="s">
        <v>86</v>
      </c>
      <c r="L96" s="27" t="s">
        <v>72</v>
      </c>
      <c r="M96" s="81">
        <v>12142350</v>
      </c>
      <c r="N96" s="20">
        <f t="shared" si="1"/>
        <v>0</v>
      </c>
      <c r="O96" s="27" t="s">
        <v>453</v>
      </c>
    </row>
    <row r="97" spans="1:15">
      <c r="A97" s="110">
        <v>44165</v>
      </c>
      <c r="B97" s="23" t="s">
        <v>205</v>
      </c>
      <c r="C97" s="24" t="s">
        <v>206</v>
      </c>
      <c r="D97" s="23" t="s">
        <v>207</v>
      </c>
      <c r="E97" s="23"/>
      <c r="F97" s="21">
        <v>13200000</v>
      </c>
      <c r="G97" s="25">
        <v>12000000</v>
      </c>
      <c r="H97" s="25">
        <v>1200000</v>
      </c>
      <c r="I97" s="26" t="s">
        <v>449</v>
      </c>
      <c r="J97" s="26"/>
      <c r="K97" s="17" t="s">
        <v>168</v>
      </c>
      <c r="L97" s="27" t="s">
        <v>72</v>
      </c>
      <c r="M97" s="81">
        <f>11000000+2200000</f>
        <v>13200000</v>
      </c>
      <c r="N97" s="20">
        <f t="shared" si="1"/>
        <v>0</v>
      </c>
      <c r="O97" s="27" t="s">
        <v>453</v>
      </c>
    </row>
    <row r="98" spans="1:15">
      <c r="A98" s="110">
        <v>44165</v>
      </c>
      <c r="B98" s="23" t="s">
        <v>208</v>
      </c>
      <c r="C98" s="24" t="s">
        <v>209</v>
      </c>
      <c r="D98" s="23" t="s">
        <v>210</v>
      </c>
      <c r="E98" s="23"/>
      <c r="F98" s="21">
        <v>9350000</v>
      </c>
      <c r="G98" s="25">
        <v>8500000</v>
      </c>
      <c r="H98" s="25">
        <v>850000</v>
      </c>
      <c r="I98" s="26" t="s">
        <v>487</v>
      </c>
      <c r="J98" s="26"/>
      <c r="K98" s="17" t="s">
        <v>168</v>
      </c>
      <c r="L98" s="27" t="s">
        <v>72</v>
      </c>
      <c r="M98" s="81">
        <f>8415000+935000</f>
        <v>9350000</v>
      </c>
      <c r="N98" s="20">
        <f t="shared" si="1"/>
        <v>0</v>
      </c>
      <c r="O98" s="27" t="s">
        <v>453</v>
      </c>
    </row>
    <row r="99" spans="1:15">
      <c r="A99" s="110">
        <v>44165</v>
      </c>
      <c r="B99" s="23" t="s">
        <v>211</v>
      </c>
      <c r="C99" s="24" t="s">
        <v>209</v>
      </c>
      <c r="D99" s="23" t="s">
        <v>212</v>
      </c>
      <c r="E99" s="23"/>
      <c r="F99" s="21">
        <v>9350000</v>
      </c>
      <c r="G99" s="25">
        <v>8500000</v>
      </c>
      <c r="H99" s="25">
        <v>850000</v>
      </c>
      <c r="I99" s="26" t="s">
        <v>487</v>
      </c>
      <c r="J99" s="26"/>
      <c r="K99" s="17" t="s">
        <v>168</v>
      </c>
      <c r="L99" s="27" t="s">
        <v>72</v>
      </c>
      <c r="M99" s="81">
        <f>8415000+935000</f>
        <v>9350000</v>
      </c>
      <c r="N99" s="20">
        <f t="shared" si="1"/>
        <v>0</v>
      </c>
      <c r="O99" s="27" t="s">
        <v>453</v>
      </c>
    </row>
    <row r="100" spans="1:15">
      <c r="A100" s="109">
        <v>44167</v>
      </c>
      <c r="B100" s="1" t="s">
        <v>155</v>
      </c>
      <c r="C100" s="2" t="s">
        <v>156</v>
      </c>
      <c r="D100" s="23" t="s">
        <v>157</v>
      </c>
      <c r="E100" s="23"/>
      <c r="F100" s="21">
        <v>1320000</v>
      </c>
      <c r="G100" s="14">
        <f t="shared" ref="G100:G115" si="2">F100/1.1</f>
        <v>1200000</v>
      </c>
      <c r="H100" s="25">
        <v>120000</v>
      </c>
      <c r="I100" s="26" t="s">
        <v>474</v>
      </c>
      <c r="J100" s="26"/>
      <c r="K100" s="17" t="s">
        <v>213</v>
      </c>
      <c r="L100" s="27" t="s">
        <v>72</v>
      </c>
      <c r="M100" s="81">
        <v>1320000</v>
      </c>
      <c r="N100" s="20">
        <f>F100-M100</f>
        <v>0</v>
      </c>
      <c r="O100" s="27" t="s">
        <v>453</v>
      </c>
    </row>
    <row r="101" spans="1:15">
      <c r="A101" s="110">
        <v>44169</v>
      </c>
      <c r="B101" s="23" t="s">
        <v>150</v>
      </c>
      <c r="C101" s="24" t="s">
        <v>151</v>
      </c>
      <c r="D101" s="23" t="s">
        <v>152</v>
      </c>
      <c r="E101" s="23"/>
      <c r="F101" s="21">
        <v>2211000</v>
      </c>
      <c r="G101" s="14">
        <f t="shared" si="2"/>
        <v>2009999.9999999998</v>
      </c>
      <c r="H101" s="25">
        <v>201000</v>
      </c>
      <c r="I101" s="26" t="s">
        <v>473</v>
      </c>
      <c r="J101" s="26" t="s">
        <v>176</v>
      </c>
      <c r="K101" s="17" t="s">
        <v>114</v>
      </c>
      <c r="L101" s="27" t="s">
        <v>72</v>
      </c>
      <c r="M101" s="81">
        <v>2211000</v>
      </c>
      <c r="N101" s="20">
        <f t="shared" ref="N101:N115" si="3">F101-M101</f>
        <v>0</v>
      </c>
      <c r="O101" s="27" t="s">
        <v>453</v>
      </c>
    </row>
    <row r="102" spans="1:15">
      <c r="A102" s="110">
        <v>44180</v>
      </c>
      <c r="B102" s="23" t="s">
        <v>208</v>
      </c>
      <c r="C102" s="24" t="s">
        <v>209</v>
      </c>
      <c r="D102" s="23" t="s">
        <v>210</v>
      </c>
      <c r="E102" s="23"/>
      <c r="F102" s="21">
        <v>6600000</v>
      </c>
      <c r="G102" s="14">
        <f t="shared" si="2"/>
        <v>5999999.9999999991</v>
      </c>
      <c r="H102" s="25">
        <v>600000</v>
      </c>
      <c r="I102" s="26" t="s">
        <v>477</v>
      </c>
      <c r="J102" s="26" t="s">
        <v>11</v>
      </c>
      <c r="K102" s="17" t="s">
        <v>214</v>
      </c>
      <c r="L102" s="27" t="s">
        <v>72</v>
      </c>
      <c r="M102" s="81">
        <v>6600000</v>
      </c>
      <c r="N102" s="20">
        <f t="shared" si="3"/>
        <v>0</v>
      </c>
      <c r="O102" s="27" t="s">
        <v>488</v>
      </c>
    </row>
    <row r="103" spans="1:15">
      <c r="A103" s="110">
        <v>44190</v>
      </c>
      <c r="B103" s="23" t="s">
        <v>93</v>
      </c>
      <c r="C103" s="24" t="s">
        <v>94</v>
      </c>
      <c r="D103" s="23" t="s">
        <v>95</v>
      </c>
      <c r="E103" s="23"/>
      <c r="F103" s="21">
        <v>1699280</v>
      </c>
      <c r="G103" s="14">
        <f t="shared" si="2"/>
        <v>1544799.9999999998</v>
      </c>
      <c r="H103" s="25">
        <v>154480</v>
      </c>
      <c r="I103" s="26" t="s">
        <v>489</v>
      </c>
      <c r="J103" s="26" t="s">
        <v>11</v>
      </c>
      <c r="K103" s="17" t="s">
        <v>149</v>
      </c>
      <c r="L103" s="27" t="s">
        <v>72</v>
      </c>
      <c r="M103" s="81">
        <v>1699280</v>
      </c>
      <c r="N103" s="20">
        <f t="shared" si="3"/>
        <v>0</v>
      </c>
      <c r="O103" s="27" t="s">
        <v>453</v>
      </c>
    </row>
    <row r="104" spans="1:15">
      <c r="A104" s="110">
        <v>44190</v>
      </c>
      <c r="B104" s="23" t="s">
        <v>202</v>
      </c>
      <c r="C104" s="24" t="s">
        <v>203</v>
      </c>
      <c r="D104" s="23" t="s">
        <v>204</v>
      </c>
      <c r="E104" s="23"/>
      <c r="F104" s="21">
        <v>273900</v>
      </c>
      <c r="G104" s="14">
        <f t="shared" si="2"/>
        <v>248999.99999999997</v>
      </c>
      <c r="H104" s="25">
        <v>24900</v>
      </c>
      <c r="I104" s="26" t="s">
        <v>486</v>
      </c>
      <c r="J104" s="26" t="s">
        <v>11</v>
      </c>
      <c r="K104" s="17" t="s">
        <v>71</v>
      </c>
      <c r="L104" s="27" t="s">
        <v>72</v>
      </c>
      <c r="M104" s="81">
        <v>273900</v>
      </c>
      <c r="N104" s="20">
        <f t="shared" si="3"/>
        <v>0</v>
      </c>
      <c r="O104" s="27" t="s">
        <v>453</v>
      </c>
    </row>
    <row r="105" spans="1:15">
      <c r="A105" s="110">
        <v>44190</v>
      </c>
      <c r="B105" s="23" t="s">
        <v>147</v>
      </c>
      <c r="C105" s="24" t="s">
        <v>29</v>
      </c>
      <c r="D105" s="23" t="s">
        <v>148</v>
      </c>
      <c r="E105" s="23"/>
      <c r="F105" s="21">
        <v>594000</v>
      </c>
      <c r="G105" s="14">
        <f t="shared" si="2"/>
        <v>540000</v>
      </c>
      <c r="H105" s="25">
        <v>54000</v>
      </c>
      <c r="I105" s="26" t="s">
        <v>472</v>
      </c>
      <c r="J105" s="26" t="s">
        <v>11</v>
      </c>
      <c r="K105" s="17"/>
      <c r="L105" s="27"/>
      <c r="M105" s="81"/>
      <c r="N105" s="20">
        <f t="shared" si="3"/>
        <v>594000</v>
      </c>
      <c r="O105" s="27" t="s">
        <v>453</v>
      </c>
    </row>
    <row r="106" spans="1:15">
      <c r="A106" s="110">
        <v>44193</v>
      </c>
      <c r="B106" s="23" t="s">
        <v>215</v>
      </c>
      <c r="C106" s="24" t="s">
        <v>29</v>
      </c>
      <c r="D106" s="23" t="s">
        <v>216</v>
      </c>
      <c r="E106" s="23"/>
      <c r="F106" s="21">
        <v>605000</v>
      </c>
      <c r="G106" s="14">
        <f t="shared" si="2"/>
        <v>550000</v>
      </c>
      <c r="H106" s="25">
        <v>55000</v>
      </c>
      <c r="I106" s="26" t="s">
        <v>446</v>
      </c>
      <c r="J106" s="26" t="s">
        <v>190</v>
      </c>
      <c r="K106" s="17" t="s">
        <v>149</v>
      </c>
      <c r="L106" s="27" t="s">
        <v>72</v>
      </c>
      <c r="M106" s="81">
        <v>605000</v>
      </c>
      <c r="N106" s="20">
        <f t="shared" si="3"/>
        <v>0</v>
      </c>
      <c r="O106" s="27" t="s">
        <v>453</v>
      </c>
    </row>
    <row r="107" spans="1:15">
      <c r="A107" s="110">
        <v>44193</v>
      </c>
      <c r="B107" s="23" t="s">
        <v>217</v>
      </c>
      <c r="C107" s="24" t="s">
        <v>218</v>
      </c>
      <c r="D107" s="23" t="s">
        <v>219</v>
      </c>
      <c r="E107" s="23"/>
      <c r="F107" s="21">
        <v>605000</v>
      </c>
      <c r="G107" s="14">
        <f t="shared" si="2"/>
        <v>550000</v>
      </c>
      <c r="H107" s="25">
        <v>55000</v>
      </c>
      <c r="I107" s="26" t="s">
        <v>446</v>
      </c>
      <c r="J107" s="26" t="s">
        <v>194</v>
      </c>
      <c r="K107" s="17" t="s">
        <v>149</v>
      </c>
      <c r="L107" s="27" t="s">
        <v>72</v>
      </c>
      <c r="M107" s="81">
        <v>605000</v>
      </c>
      <c r="N107" s="20">
        <f t="shared" si="3"/>
        <v>0</v>
      </c>
      <c r="O107" s="27" t="s">
        <v>453</v>
      </c>
    </row>
    <row r="108" spans="1:15">
      <c r="A108" s="110">
        <v>44195</v>
      </c>
      <c r="B108" s="23" t="s">
        <v>65</v>
      </c>
      <c r="C108" s="24" t="s">
        <v>66</v>
      </c>
      <c r="D108" s="23" t="s">
        <v>67</v>
      </c>
      <c r="E108" s="23"/>
      <c r="F108" s="21">
        <v>53900</v>
      </c>
      <c r="G108" s="14">
        <f t="shared" si="2"/>
        <v>48999.999999999993</v>
      </c>
      <c r="H108" s="25">
        <v>4900</v>
      </c>
      <c r="I108" s="26" t="s">
        <v>490</v>
      </c>
      <c r="J108" s="26" t="s">
        <v>11</v>
      </c>
      <c r="K108" s="17" t="s">
        <v>71</v>
      </c>
      <c r="L108" s="27" t="s">
        <v>72</v>
      </c>
      <c r="M108" s="81">
        <v>53900</v>
      </c>
      <c r="N108" s="20">
        <f t="shared" si="3"/>
        <v>0</v>
      </c>
      <c r="O108" s="27" t="s">
        <v>453</v>
      </c>
    </row>
    <row r="109" spans="1:15">
      <c r="A109" s="110">
        <v>44195</v>
      </c>
      <c r="B109" s="23" t="s">
        <v>13</v>
      </c>
      <c r="C109" s="24" t="s">
        <v>14</v>
      </c>
      <c r="D109" s="23" t="s">
        <v>15</v>
      </c>
      <c r="E109" s="23"/>
      <c r="F109" s="21">
        <v>3850000</v>
      </c>
      <c r="G109" s="14">
        <f t="shared" si="2"/>
        <v>3499999.9999999995</v>
      </c>
      <c r="H109" s="25">
        <v>350000</v>
      </c>
      <c r="I109" s="26" t="s">
        <v>463</v>
      </c>
      <c r="J109" s="26" t="s">
        <v>11</v>
      </c>
      <c r="K109" s="17" t="s">
        <v>220</v>
      </c>
      <c r="L109" s="27" t="s">
        <v>72</v>
      </c>
      <c r="M109" s="81">
        <v>3850000</v>
      </c>
      <c r="N109" s="20">
        <f t="shared" si="3"/>
        <v>0</v>
      </c>
      <c r="O109" s="27" t="s">
        <v>453</v>
      </c>
    </row>
    <row r="110" spans="1:15">
      <c r="A110" s="110">
        <v>44196</v>
      </c>
      <c r="B110" s="23" t="s">
        <v>164</v>
      </c>
      <c r="C110" s="24" t="s">
        <v>165</v>
      </c>
      <c r="D110" s="23" t="s">
        <v>166</v>
      </c>
      <c r="E110" s="23"/>
      <c r="F110" s="21">
        <v>3300000</v>
      </c>
      <c r="G110" s="14">
        <f t="shared" si="2"/>
        <v>2999999.9999999995</v>
      </c>
      <c r="H110" s="25">
        <v>300000</v>
      </c>
      <c r="I110" s="26" t="s">
        <v>476</v>
      </c>
      <c r="J110" s="26" t="s">
        <v>11</v>
      </c>
      <c r="K110" s="17" t="s">
        <v>183</v>
      </c>
      <c r="L110" s="27" t="s">
        <v>72</v>
      </c>
      <c r="M110" s="81">
        <v>3300000</v>
      </c>
      <c r="N110" s="20">
        <f t="shared" si="3"/>
        <v>0</v>
      </c>
      <c r="O110" s="27" t="s">
        <v>453</v>
      </c>
    </row>
    <row r="111" spans="1:15">
      <c r="A111" s="110">
        <v>44196</v>
      </c>
      <c r="B111" s="23" t="s">
        <v>8</v>
      </c>
      <c r="C111" s="24" t="s">
        <v>9</v>
      </c>
      <c r="D111" s="23" t="s">
        <v>10</v>
      </c>
      <c r="E111" s="23"/>
      <c r="F111" s="21">
        <v>1432200</v>
      </c>
      <c r="G111" s="14">
        <f t="shared" si="2"/>
        <v>1302000</v>
      </c>
      <c r="H111" s="25">
        <v>130200</v>
      </c>
      <c r="I111" s="26" t="s">
        <v>439</v>
      </c>
      <c r="J111" s="26"/>
      <c r="K111" s="17" t="s">
        <v>71</v>
      </c>
      <c r="L111" s="27" t="s">
        <v>72</v>
      </c>
      <c r="M111" s="81">
        <v>1432200</v>
      </c>
      <c r="N111" s="20">
        <f t="shared" si="3"/>
        <v>0</v>
      </c>
      <c r="O111" s="27" t="s">
        <v>453</v>
      </c>
    </row>
    <row r="112" spans="1:15">
      <c r="A112" s="110">
        <v>44196</v>
      </c>
      <c r="B112" s="23" t="s">
        <v>147</v>
      </c>
      <c r="C112" s="24" t="s">
        <v>29</v>
      </c>
      <c r="D112" s="23" t="s">
        <v>148</v>
      </c>
      <c r="E112" s="23"/>
      <c r="F112" s="21">
        <v>4620000</v>
      </c>
      <c r="G112" s="14">
        <f t="shared" si="2"/>
        <v>4200000</v>
      </c>
      <c r="H112" s="25">
        <v>420000</v>
      </c>
      <c r="I112" s="26" t="s">
        <v>472</v>
      </c>
      <c r="J112" s="26"/>
      <c r="K112" s="17" t="s">
        <v>81</v>
      </c>
      <c r="L112" s="27" t="s">
        <v>72</v>
      </c>
      <c r="M112" s="81">
        <v>4620000</v>
      </c>
      <c r="N112" s="20">
        <f t="shared" si="3"/>
        <v>0</v>
      </c>
      <c r="O112" s="27" t="s">
        <v>453</v>
      </c>
    </row>
    <row r="113" spans="1:15">
      <c r="A113" s="110">
        <v>44196</v>
      </c>
      <c r="B113" s="23" t="s">
        <v>187</v>
      </c>
      <c r="C113" s="24" t="s">
        <v>188</v>
      </c>
      <c r="D113" s="23" t="s">
        <v>189</v>
      </c>
      <c r="E113" s="23"/>
      <c r="F113" s="21">
        <v>1634380</v>
      </c>
      <c r="G113" s="14">
        <f t="shared" si="2"/>
        <v>1485799.9999999998</v>
      </c>
      <c r="H113" s="25">
        <v>148580</v>
      </c>
      <c r="I113" s="26" t="s">
        <v>482</v>
      </c>
      <c r="J113" s="26"/>
      <c r="K113" s="17"/>
      <c r="L113" s="27"/>
      <c r="M113" s="81"/>
      <c r="N113" s="20">
        <f t="shared" si="3"/>
        <v>1634380</v>
      </c>
      <c r="O113" s="27" t="s">
        <v>453</v>
      </c>
    </row>
    <row r="114" spans="1:15">
      <c r="A114" s="110">
        <v>44196</v>
      </c>
      <c r="B114" s="12" t="s">
        <v>106</v>
      </c>
      <c r="C114" s="13" t="s">
        <v>107</v>
      </c>
      <c r="D114" s="12" t="s">
        <v>108</v>
      </c>
      <c r="E114" s="12"/>
      <c r="F114" s="21">
        <v>2640000</v>
      </c>
      <c r="G114" s="14">
        <f t="shared" si="2"/>
        <v>2400000</v>
      </c>
      <c r="H114" s="21">
        <v>240000</v>
      </c>
      <c r="I114" s="16" t="s">
        <v>449</v>
      </c>
      <c r="J114" s="16"/>
      <c r="K114" s="18" t="s">
        <v>183</v>
      </c>
      <c r="L114" s="18" t="s">
        <v>72</v>
      </c>
      <c r="M114" s="81">
        <v>2640000</v>
      </c>
      <c r="N114" s="92">
        <f t="shared" si="3"/>
        <v>0</v>
      </c>
      <c r="O114" s="18" t="s">
        <v>453</v>
      </c>
    </row>
    <row r="115" spans="1:15">
      <c r="A115" s="110">
        <v>44175</v>
      </c>
      <c r="B115" s="23" t="s">
        <v>221</v>
      </c>
      <c r="C115" s="24" t="s">
        <v>222</v>
      </c>
      <c r="D115" s="23" t="s">
        <v>223</v>
      </c>
      <c r="E115" s="23"/>
      <c r="F115" s="21">
        <v>3850000</v>
      </c>
      <c r="G115" s="14">
        <f t="shared" si="2"/>
        <v>3499999.9999999995</v>
      </c>
      <c r="H115" s="25">
        <v>350000</v>
      </c>
      <c r="I115" s="26" t="s">
        <v>439</v>
      </c>
      <c r="J115" s="26"/>
      <c r="K115" s="17" t="s">
        <v>114</v>
      </c>
      <c r="L115" s="27" t="s">
        <v>72</v>
      </c>
      <c r="M115" s="81">
        <v>3850000</v>
      </c>
      <c r="N115" s="20">
        <f t="shared" si="3"/>
        <v>0</v>
      </c>
      <c r="O115" s="27" t="s">
        <v>453</v>
      </c>
    </row>
    <row r="116" spans="1:15">
      <c r="A116" s="112">
        <v>44207</v>
      </c>
      <c r="B116" s="28" t="s">
        <v>170</v>
      </c>
      <c r="C116" s="29" t="s">
        <v>171</v>
      </c>
      <c r="D116" s="28" t="s">
        <v>172</v>
      </c>
      <c r="E116" s="30" t="s">
        <v>491</v>
      </c>
      <c r="F116" s="31">
        <v>2722500</v>
      </c>
      <c r="G116" s="31">
        <v>2475000</v>
      </c>
      <c r="H116" s="31">
        <v>247500</v>
      </c>
      <c r="I116" s="32" t="s">
        <v>11</v>
      </c>
      <c r="J116" s="33" t="s">
        <v>11</v>
      </c>
      <c r="K116" s="34" t="s">
        <v>240</v>
      </c>
      <c r="L116" s="34" t="s">
        <v>12</v>
      </c>
      <c r="M116" s="81">
        <v>2722500</v>
      </c>
      <c r="N116" s="36">
        <f>F116-M116</f>
        <v>0</v>
      </c>
      <c r="O116" s="34" t="s">
        <v>453</v>
      </c>
    </row>
    <row r="117" spans="1:15">
      <c r="A117" s="112">
        <v>44207</v>
      </c>
      <c r="B117" s="28" t="s">
        <v>109</v>
      </c>
      <c r="C117" s="29" t="s">
        <v>37</v>
      </c>
      <c r="D117" s="28" t="s">
        <v>110</v>
      </c>
      <c r="E117" s="30" t="s">
        <v>492</v>
      </c>
      <c r="F117" s="31">
        <v>17655000</v>
      </c>
      <c r="G117" s="31">
        <v>16050000</v>
      </c>
      <c r="H117" s="31">
        <v>1605000</v>
      </c>
      <c r="I117" s="32" t="s">
        <v>457</v>
      </c>
      <c r="J117" s="33" t="s">
        <v>169</v>
      </c>
      <c r="K117" s="34" t="s">
        <v>240</v>
      </c>
      <c r="L117" s="34" t="s">
        <v>12</v>
      </c>
      <c r="M117" s="81">
        <v>17655000</v>
      </c>
      <c r="N117" s="36">
        <f t="shared" ref="N117:N133" si="4">F117-M117</f>
        <v>0</v>
      </c>
      <c r="O117" s="34" t="s">
        <v>453</v>
      </c>
    </row>
    <row r="118" spans="1:15">
      <c r="A118" s="112">
        <v>44207</v>
      </c>
      <c r="B118" s="28" t="s">
        <v>195</v>
      </c>
      <c r="C118" s="29" t="s">
        <v>37</v>
      </c>
      <c r="D118" s="28" t="s">
        <v>196</v>
      </c>
      <c r="E118" s="30" t="s">
        <v>492</v>
      </c>
      <c r="F118" s="31">
        <v>9680000</v>
      </c>
      <c r="G118" s="31">
        <v>8800000</v>
      </c>
      <c r="H118" s="31">
        <v>880000</v>
      </c>
      <c r="I118" s="32" t="s">
        <v>466</v>
      </c>
      <c r="J118" s="33" t="s">
        <v>11</v>
      </c>
      <c r="K118" s="34" t="s">
        <v>240</v>
      </c>
      <c r="L118" s="34" t="s">
        <v>12</v>
      </c>
      <c r="M118" s="81">
        <v>9680000</v>
      </c>
      <c r="N118" s="36">
        <f t="shared" si="4"/>
        <v>0</v>
      </c>
      <c r="O118" s="34" t="s">
        <v>438</v>
      </c>
    </row>
    <row r="119" spans="1:15">
      <c r="A119" s="112">
        <v>44214</v>
      </c>
      <c r="B119" s="28" t="s">
        <v>103</v>
      </c>
      <c r="C119" s="29" t="s">
        <v>104</v>
      </c>
      <c r="D119" s="28" t="s">
        <v>105</v>
      </c>
      <c r="E119" s="30" t="s">
        <v>493</v>
      </c>
      <c r="F119" s="31">
        <v>33126500</v>
      </c>
      <c r="G119" s="31">
        <v>30115000</v>
      </c>
      <c r="H119" s="31">
        <v>3011500</v>
      </c>
      <c r="I119" s="32" t="s">
        <v>463</v>
      </c>
      <c r="J119" s="33" t="s">
        <v>11</v>
      </c>
      <c r="K119" s="34" t="s">
        <v>240</v>
      </c>
      <c r="L119" s="34" t="s">
        <v>12</v>
      </c>
      <c r="M119" s="81">
        <v>33126500</v>
      </c>
      <c r="N119" s="36">
        <f t="shared" si="4"/>
        <v>0</v>
      </c>
      <c r="O119" s="34" t="s">
        <v>438</v>
      </c>
    </row>
    <row r="120" spans="1:15">
      <c r="A120" s="112">
        <v>44215</v>
      </c>
      <c r="B120" s="28" t="s">
        <v>224</v>
      </c>
      <c r="C120" s="29" t="s">
        <v>225</v>
      </c>
      <c r="D120" s="28" t="s">
        <v>226</v>
      </c>
      <c r="E120" s="30" t="s">
        <v>494</v>
      </c>
      <c r="F120" s="31">
        <v>5500000</v>
      </c>
      <c r="G120" s="31">
        <v>5000000</v>
      </c>
      <c r="H120" s="31">
        <v>500000</v>
      </c>
      <c r="I120" s="32" t="s">
        <v>446</v>
      </c>
      <c r="J120" s="33" t="s">
        <v>11</v>
      </c>
      <c r="K120" s="34" t="s">
        <v>420</v>
      </c>
      <c r="L120" s="34" t="s">
        <v>12</v>
      </c>
      <c r="M120" s="81">
        <v>5500000</v>
      </c>
      <c r="N120" s="36">
        <f t="shared" si="4"/>
        <v>0</v>
      </c>
      <c r="O120" s="34" t="s">
        <v>438</v>
      </c>
    </row>
    <row r="121" spans="1:15">
      <c r="A121" s="112">
        <v>44221</v>
      </c>
      <c r="B121" s="28" t="s">
        <v>93</v>
      </c>
      <c r="C121" s="29" t="s">
        <v>94</v>
      </c>
      <c r="D121" s="28" t="s">
        <v>95</v>
      </c>
      <c r="E121" s="30" t="s">
        <v>495</v>
      </c>
      <c r="F121" s="31">
        <v>399300</v>
      </c>
      <c r="G121" s="31">
        <v>363000</v>
      </c>
      <c r="H121" s="31">
        <v>36300</v>
      </c>
      <c r="I121" s="32" t="s">
        <v>496</v>
      </c>
      <c r="J121" s="33" t="s">
        <v>11</v>
      </c>
      <c r="K121" s="34" t="s">
        <v>71</v>
      </c>
      <c r="L121" s="34" t="s">
        <v>72</v>
      </c>
      <c r="M121" s="81">
        <v>399300</v>
      </c>
      <c r="N121" s="36">
        <f t="shared" si="4"/>
        <v>0</v>
      </c>
      <c r="O121" s="34" t="s">
        <v>438</v>
      </c>
    </row>
    <row r="122" spans="1:15">
      <c r="A122" s="112">
        <v>44221</v>
      </c>
      <c r="B122" s="28" t="s">
        <v>227</v>
      </c>
      <c r="C122" s="29" t="s">
        <v>37</v>
      </c>
      <c r="D122" s="28" t="s">
        <v>228</v>
      </c>
      <c r="E122" s="30" t="s">
        <v>497</v>
      </c>
      <c r="F122" s="31">
        <v>660000</v>
      </c>
      <c r="G122" s="31">
        <v>600000</v>
      </c>
      <c r="H122" s="31">
        <v>60000</v>
      </c>
      <c r="I122" s="32" t="s">
        <v>446</v>
      </c>
      <c r="J122" s="33" t="s">
        <v>11</v>
      </c>
      <c r="K122" s="34" t="s">
        <v>149</v>
      </c>
      <c r="L122" s="34" t="s">
        <v>72</v>
      </c>
      <c r="M122" s="81">
        <v>660000</v>
      </c>
      <c r="N122" s="36">
        <f t="shared" si="4"/>
        <v>0</v>
      </c>
      <c r="O122" s="34" t="s">
        <v>438</v>
      </c>
    </row>
    <row r="123" spans="1:15">
      <c r="A123" s="112">
        <v>44221</v>
      </c>
      <c r="B123" s="28" t="s">
        <v>229</v>
      </c>
      <c r="C123" s="29" t="s">
        <v>37</v>
      </c>
      <c r="D123" s="28" t="s">
        <v>230</v>
      </c>
      <c r="E123" s="30" t="s">
        <v>497</v>
      </c>
      <c r="F123" s="31">
        <v>1210000</v>
      </c>
      <c r="G123" s="31">
        <v>1100000</v>
      </c>
      <c r="H123" s="31">
        <v>110000</v>
      </c>
      <c r="I123" s="32" t="s">
        <v>446</v>
      </c>
      <c r="J123" s="33" t="s">
        <v>11</v>
      </c>
      <c r="K123" s="34" t="s">
        <v>420</v>
      </c>
      <c r="L123" s="34" t="s">
        <v>12</v>
      </c>
      <c r="M123" s="81">
        <v>1210000</v>
      </c>
      <c r="N123" s="36">
        <f t="shared" si="4"/>
        <v>0</v>
      </c>
      <c r="O123" s="34" t="s">
        <v>438</v>
      </c>
    </row>
    <row r="124" spans="1:15">
      <c r="A124" s="112">
        <v>44221</v>
      </c>
      <c r="B124" s="28" t="s">
        <v>217</v>
      </c>
      <c r="C124" s="29" t="s">
        <v>218</v>
      </c>
      <c r="D124" s="28" t="s">
        <v>219</v>
      </c>
      <c r="E124" s="30" t="s">
        <v>498</v>
      </c>
      <c r="F124" s="31">
        <v>605000</v>
      </c>
      <c r="G124" s="31">
        <v>550000</v>
      </c>
      <c r="H124" s="31">
        <v>55000</v>
      </c>
      <c r="I124" s="32" t="s">
        <v>446</v>
      </c>
      <c r="J124" s="33" t="s">
        <v>11</v>
      </c>
      <c r="K124" s="34"/>
      <c r="L124" s="34"/>
      <c r="M124" s="81"/>
      <c r="N124" s="36">
        <f t="shared" si="4"/>
        <v>605000</v>
      </c>
      <c r="O124" s="34" t="s">
        <v>438</v>
      </c>
    </row>
    <row r="125" spans="1:15">
      <c r="A125" s="112">
        <v>44226</v>
      </c>
      <c r="B125" s="28" t="s">
        <v>13</v>
      </c>
      <c r="C125" s="29" t="s">
        <v>14</v>
      </c>
      <c r="D125" s="28" t="s">
        <v>15</v>
      </c>
      <c r="E125" s="30" t="s">
        <v>499</v>
      </c>
      <c r="F125" s="31">
        <v>10230000</v>
      </c>
      <c r="G125" s="31">
        <v>9300000</v>
      </c>
      <c r="H125" s="31">
        <v>930000</v>
      </c>
      <c r="I125" s="32" t="s">
        <v>463</v>
      </c>
      <c r="J125" s="33" t="s">
        <v>141</v>
      </c>
      <c r="K125" s="34" t="s">
        <v>420</v>
      </c>
      <c r="L125" s="34" t="s">
        <v>12</v>
      </c>
      <c r="M125" s="81">
        <v>10230000</v>
      </c>
      <c r="N125" s="36">
        <f t="shared" si="4"/>
        <v>0</v>
      </c>
      <c r="O125" s="34" t="s">
        <v>438</v>
      </c>
    </row>
    <row r="126" spans="1:15">
      <c r="A126" s="112">
        <v>44227</v>
      </c>
      <c r="B126" s="28" t="s">
        <v>109</v>
      </c>
      <c r="C126" s="29" t="s">
        <v>37</v>
      </c>
      <c r="D126" s="28" t="s">
        <v>110</v>
      </c>
      <c r="E126" s="30" t="s">
        <v>492</v>
      </c>
      <c r="F126" s="31">
        <v>1870000</v>
      </c>
      <c r="G126" s="31">
        <v>1700000</v>
      </c>
      <c r="H126" s="31">
        <v>170000</v>
      </c>
      <c r="I126" s="32" t="s">
        <v>457</v>
      </c>
      <c r="J126" s="33" t="s">
        <v>169</v>
      </c>
      <c r="K126" s="34" t="s">
        <v>81</v>
      </c>
      <c r="L126" s="34" t="s">
        <v>72</v>
      </c>
      <c r="M126" s="81">
        <v>1870000</v>
      </c>
      <c r="N126" s="36">
        <f t="shared" si="4"/>
        <v>0</v>
      </c>
      <c r="O126" s="34" t="s">
        <v>453</v>
      </c>
    </row>
    <row r="127" spans="1:15">
      <c r="A127" s="112">
        <v>44227</v>
      </c>
      <c r="B127" s="28" t="s">
        <v>224</v>
      </c>
      <c r="C127" s="29" t="s">
        <v>225</v>
      </c>
      <c r="D127" s="28" t="s">
        <v>226</v>
      </c>
      <c r="E127" s="30" t="s">
        <v>494</v>
      </c>
      <c r="F127" s="31">
        <v>6875000</v>
      </c>
      <c r="G127" s="31">
        <v>6250000</v>
      </c>
      <c r="H127" s="31">
        <v>625000</v>
      </c>
      <c r="I127" s="32" t="s">
        <v>446</v>
      </c>
      <c r="J127" s="33" t="s">
        <v>11</v>
      </c>
      <c r="K127" s="34" t="s">
        <v>81</v>
      </c>
      <c r="L127" s="34" t="s">
        <v>72</v>
      </c>
      <c r="M127" s="81">
        <v>6875000</v>
      </c>
      <c r="N127" s="36">
        <f t="shared" si="4"/>
        <v>0</v>
      </c>
      <c r="O127" s="34" t="s">
        <v>453</v>
      </c>
    </row>
    <row r="128" spans="1:15">
      <c r="A128" s="112">
        <v>44227</v>
      </c>
      <c r="B128" s="28" t="s">
        <v>231</v>
      </c>
      <c r="C128" s="29" t="s">
        <v>232</v>
      </c>
      <c r="D128" s="28" t="s">
        <v>233</v>
      </c>
      <c r="E128" s="30" t="s">
        <v>500</v>
      </c>
      <c r="F128" s="31">
        <v>441980</v>
      </c>
      <c r="G128" s="31">
        <v>401800</v>
      </c>
      <c r="H128" s="31">
        <v>40180</v>
      </c>
      <c r="I128" s="32" t="s">
        <v>501</v>
      </c>
      <c r="J128" s="33" t="s">
        <v>11</v>
      </c>
      <c r="K128" s="34" t="s">
        <v>81</v>
      </c>
      <c r="L128" s="34" t="s">
        <v>72</v>
      </c>
      <c r="M128" s="81">
        <v>441980</v>
      </c>
      <c r="N128" s="36">
        <f t="shared" si="4"/>
        <v>0</v>
      </c>
      <c r="O128" s="34" t="s">
        <v>453</v>
      </c>
    </row>
    <row r="129" spans="1:15">
      <c r="A129" s="112">
        <v>44227</v>
      </c>
      <c r="B129" s="28" t="s">
        <v>187</v>
      </c>
      <c r="C129" s="29" t="s">
        <v>188</v>
      </c>
      <c r="D129" s="28" t="s">
        <v>189</v>
      </c>
      <c r="E129" s="30" t="s">
        <v>502</v>
      </c>
      <c r="F129" s="31">
        <v>142560</v>
      </c>
      <c r="G129" s="31">
        <v>129600</v>
      </c>
      <c r="H129" s="31">
        <v>12960</v>
      </c>
      <c r="I129" s="32" t="s">
        <v>482</v>
      </c>
      <c r="J129" s="33" t="s">
        <v>234</v>
      </c>
      <c r="K129" s="34" t="s">
        <v>81</v>
      </c>
      <c r="L129" s="34" t="s">
        <v>72</v>
      </c>
      <c r="M129" s="81">
        <v>142560</v>
      </c>
      <c r="N129" s="36">
        <f t="shared" si="4"/>
        <v>0</v>
      </c>
      <c r="O129" s="34" t="s">
        <v>453</v>
      </c>
    </row>
    <row r="130" spans="1:15">
      <c r="A130" s="112">
        <v>44227</v>
      </c>
      <c r="B130" s="28" t="s">
        <v>235</v>
      </c>
      <c r="C130" s="29" t="s">
        <v>236</v>
      </c>
      <c r="D130" s="28" t="s">
        <v>237</v>
      </c>
      <c r="E130" s="30" t="s">
        <v>503</v>
      </c>
      <c r="F130" s="31">
        <v>1733600</v>
      </c>
      <c r="G130" s="31">
        <v>1576000</v>
      </c>
      <c r="H130" s="31">
        <v>157600</v>
      </c>
      <c r="I130" s="32" t="s">
        <v>504</v>
      </c>
      <c r="J130" s="33" t="s">
        <v>11</v>
      </c>
      <c r="K130" s="34" t="s">
        <v>71</v>
      </c>
      <c r="L130" s="34" t="s">
        <v>72</v>
      </c>
      <c r="M130" s="81">
        <v>1733600</v>
      </c>
      <c r="N130" s="36">
        <f t="shared" si="4"/>
        <v>0</v>
      </c>
      <c r="O130" s="34" t="s">
        <v>438</v>
      </c>
    </row>
    <row r="131" spans="1:15">
      <c r="A131" s="112">
        <v>44216</v>
      </c>
      <c r="B131" s="28" t="s">
        <v>221</v>
      </c>
      <c r="C131" s="29" t="s">
        <v>238</v>
      </c>
      <c r="D131" s="93" t="s">
        <v>223</v>
      </c>
      <c r="E131" s="30"/>
      <c r="F131" s="31">
        <v>5267900</v>
      </c>
      <c r="G131" s="31">
        <v>4789000</v>
      </c>
      <c r="H131" s="31">
        <v>478900</v>
      </c>
      <c r="I131" s="94" t="s">
        <v>439</v>
      </c>
      <c r="J131" s="33"/>
      <c r="K131" s="34" t="s">
        <v>239</v>
      </c>
      <c r="L131" s="34" t="s">
        <v>12</v>
      </c>
      <c r="M131" s="81">
        <v>5267900</v>
      </c>
      <c r="N131" s="36">
        <f t="shared" si="4"/>
        <v>0</v>
      </c>
      <c r="O131" s="34" t="s">
        <v>438</v>
      </c>
    </row>
    <row r="132" spans="1:15">
      <c r="A132" s="112">
        <v>44201</v>
      </c>
      <c r="B132" s="28" t="s">
        <v>205</v>
      </c>
      <c r="C132" s="29" t="s">
        <v>206</v>
      </c>
      <c r="D132" s="93" t="s">
        <v>207</v>
      </c>
      <c r="E132" s="30"/>
      <c r="F132" s="31">
        <v>12100000</v>
      </c>
      <c r="G132" s="31">
        <v>11000000</v>
      </c>
      <c r="H132" s="31">
        <v>1100000</v>
      </c>
      <c r="I132" s="94" t="s">
        <v>449</v>
      </c>
      <c r="J132" s="33"/>
      <c r="K132" s="34" t="s">
        <v>240</v>
      </c>
      <c r="L132" s="34" t="s">
        <v>12</v>
      </c>
      <c r="M132" s="81">
        <f>11770000+330000</f>
        <v>12100000</v>
      </c>
      <c r="N132" s="36">
        <f t="shared" si="4"/>
        <v>0</v>
      </c>
      <c r="O132" s="95" t="s">
        <v>453</v>
      </c>
    </row>
    <row r="133" spans="1:15">
      <c r="A133" s="112">
        <v>44227</v>
      </c>
      <c r="B133" s="28" t="s">
        <v>241</v>
      </c>
      <c r="C133" s="29" t="s">
        <v>242</v>
      </c>
      <c r="D133" s="93" t="s">
        <v>243</v>
      </c>
      <c r="E133" s="96"/>
      <c r="F133" s="31">
        <v>660000</v>
      </c>
      <c r="G133" s="31">
        <v>600000</v>
      </c>
      <c r="H133" s="31">
        <v>60000</v>
      </c>
      <c r="I133" s="94" t="s">
        <v>505</v>
      </c>
      <c r="J133" s="33"/>
      <c r="K133" s="34" t="s">
        <v>421</v>
      </c>
      <c r="L133" s="34" t="s">
        <v>12</v>
      </c>
      <c r="M133" s="81">
        <v>660000</v>
      </c>
      <c r="N133" s="36">
        <f t="shared" si="4"/>
        <v>0</v>
      </c>
      <c r="O133" s="97" t="s">
        <v>453</v>
      </c>
    </row>
    <row r="134" spans="1:15">
      <c r="A134" s="113">
        <v>44253</v>
      </c>
      <c r="B134" s="37" t="s">
        <v>224</v>
      </c>
      <c r="C134" s="38" t="s">
        <v>225</v>
      </c>
      <c r="D134" s="37" t="s">
        <v>226</v>
      </c>
      <c r="E134" s="39" t="s">
        <v>494</v>
      </c>
      <c r="F134" s="40">
        <v>550000</v>
      </c>
      <c r="G134" s="40">
        <v>500000</v>
      </c>
      <c r="H134" s="40">
        <v>50000</v>
      </c>
      <c r="I134" s="41" t="s">
        <v>446</v>
      </c>
      <c r="J134" s="42" t="s">
        <v>11</v>
      </c>
      <c r="K134" s="42" t="s">
        <v>81</v>
      </c>
      <c r="L134" s="42" t="s">
        <v>72</v>
      </c>
      <c r="M134" s="81">
        <v>550000</v>
      </c>
      <c r="N134" s="43">
        <f t="shared" ref="N134:N136" si="5">F134-M134</f>
        <v>0</v>
      </c>
      <c r="O134" s="98" t="s">
        <v>453</v>
      </c>
    </row>
    <row r="135" spans="1:15">
      <c r="A135" s="113">
        <v>44255</v>
      </c>
      <c r="B135" s="37" t="s">
        <v>187</v>
      </c>
      <c r="C135" s="38" t="s">
        <v>188</v>
      </c>
      <c r="D135" s="37" t="s">
        <v>189</v>
      </c>
      <c r="E135" s="39" t="s">
        <v>502</v>
      </c>
      <c r="F135" s="40">
        <v>717640</v>
      </c>
      <c r="G135" s="40">
        <v>652400</v>
      </c>
      <c r="H135" s="40">
        <v>65240</v>
      </c>
      <c r="I135" s="41" t="s">
        <v>482</v>
      </c>
      <c r="J135" s="42" t="s">
        <v>244</v>
      </c>
      <c r="K135" s="42" t="s">
        <v>81</v>
      </c>
      <c r="L135" s="42" t="s">
        <v>72</v>
      </c>
      <c r="M135" s="81">
        <v>717640</v>
      </c>
      <c r="N135" s="43">
        <f t="shared" si="5"/>
        <v>0</v>
      </c>
      <c r="O135" s="99" t="s">
        <v>488</v>
      </c>
    </row>
    <row r="136" spans="1:15">
      <c r="A136" s="113">
        <v>44255</v>
      </c>
      <c r="B136" s="37" t="s">
        <v>235</v>
      </c>
      <c r="C136" s="38" t="s">
        <v>236</v>
      </c>
      <c r="D136" s="37" t="s">
        <v>237</v>
      </c>
      <c r="E136" s="39" t="s">
        <v>503</v>
      </c>
      <c r="F136" s="40">
        <v>950400</v>
      </c>
      <c r="G136" s="40">
        <v>864000</v>
      </c>
      <c r="H136" s="40">
        <v>86400</v>
      </c>
      <c r="I136" s="41" t="s">
        <v>506</v>
      </c>
      <c r="J136" s="42" t="s">
        <v>11</v>
      </c>
      <c r="K136" s="42" t="s">
        <v>245</v>
      </c>
      <c r="L136" s="42" t="s">
        <v>72</v>
      </c>
      <c r="M136" s="81">
        <v>950400</v>
      </c>
      <c r="N136" s="43">
        <f t="shared" si="5"/>
        <v>0</v>
      </c>
      <c r="O136" s="99" t="s">
        <v>453</v>
      </c>
    </row>
    <row r="137" spans="1:15">
      <c r="A137" s="113">
        <v>44270</v>
      </c>
      <c r="B137" s="37" t="s">
        <v>246</v>
      </c>
      <c r="C137" s="39" t="s">
        <v>37</v>
      </c>
      <c r="D137" s="37" t="s">
        <v>247</v>
      </c>
      <c r="E137" s="39" t="s">
        <v>497</v>
      </c>
      <c r="F137" s="40">
        <v>3630000</v>
      </c>
      <c r="G137" s="40">
        <v>3300000</v>
      </c>
      <c r="H137" s="40">
        <v>330000</v>
      </c>
      <c r="I137" s="41" t="s">
        <v>507</v>
      </c>
      <c r="J137" s="41" t="s">
        <v>248</v>
      </c>
      <c r="K137" s="42" t="s">
        <v>422</v>
      </c>
      <c r="L137" s="42" t="s">
        <v>12</v>
      </c>
      <c r="M137" s="81">
        <v>3630000</v>
      </c>
      <c r="N137" s="44">
        <f>F137-M137</f>
        <v>0</v>
      </c>
      <c r="O137" s="42" t="s">
        <v>453</v>
      </c>
    </row>
    <row r="138" spans="1:15">
      <c r="A138" s="113">
        <v>44277</v>
      </c>
      <c r="B138" s="37" t="s">
        <v>8</v>
      </c>
      <c r="C138" s="39" t="s">
        <v>9</v>
      </c>
      <c r="D138" s="37" t="s">
        <v>249</v>
      </c>
      <c r="E138" s="39" t="s">
        <v>508</v>
      </c>
      <c r="F138" s="40">
        <v>244200</v>
      </c>
      <c r="G138" s="40">
        <v>222000</v>
      </c>
      <c r="H138" s="40">
        <v>22200</v>
      </c>
      <c r="I138" s="41" t="s">
        <v>439</v>
      </c>
      <c r="J138" s="41" t="s">
        <v>11</v>
      </c>
      <c r="K138" s="42" t="s">
        <v>423</v>
      </c>
      <c r="L138" s="42" t="s">
        <v>12</v>
      </c>
      <c r="M138" s="81">
        <v>244200</v>
      </c>
      <c r="N138" s="44">
        <f t="shared" ref="N138:N155" si="6">F138-M138</f>
        <v>0</v>
      </c>
      <c r="O138" s="42" t="s">
        <v>453</v>
      </c>
    </row>
    <row r="139" spans="1:15">
      <c r="A139" s="113">
        <v>44277</v>
      </c>
      <c r="B139" s="37" t="s">
        <v>13</v>
      </c>
      <c r="C139" s="39" t="s">
        <v>14</v>
      </c>
      <c r="D139" s="37" t="s">
        <v>15</v>
      </c>
      <c r="E139" s="39" t="s">
        <v>499</v>
      </c>
      <c r="F139" s="40">
        <v>2860000</v>
      </c>
      <c r="G139" s="40">
        <v>2600000</v>
      </c>
      <c r="H139" s="40">
        <v>260000</v>
      </c>
      <c r="I139" s="41" t="s">
        <v>463</v>
      </c>
      <c r="J139" s="41" t="s">
        <v>141</v>
      </c>
      <c r="K139" s="42" t="s">
        <v>423</v>
      </c>
      <c r="L139" s="42" t="s">
        <v>12</v>
      </c>
      <c r="M139" s="81">
        <v>2860000</v>
      </c>
      <c r="N139" s="44">
        <f t="shared" si="6"/>
        <v>0</v>
      </c>
      <c r="O139" s="42" t="s">
        <v>438</v>
      </c>
    </row>
    <row r="140" spans="1:15">
      <c r="A140" s="113">
        <v>44277</v>
      </c>
      <c r="B140" s="37" t="s">
        <v>250</v>
      </c>
      <c r="C140" s="39" t="s">
        <v>251</v>
      </c>
      <c r="D140" s="37" t="s">
        <v>252</v>
      </c>
      <c r="E140" s="39" t="s">
        <v>509</v>
      </c>
      <c r="F140" s="40">
        <v>1100000</v>
      </c>
      <c r="G140" s="40">
        <v>1000000</v>
      </c>
      <c r="H140" s="40">
        <v>100000</v>
      </c>
      <c r="I140" s="41" t="s">
        <v>510</v>
      </c>
      <c r="J140" s="41" t="s">
        <v>11</v>
      </c>
      <c r="K140" s="42" t="s">
        <v>424</v>
      </c>
      <c r="L140" s="42" t="s">
        <v>12</v>
      </c>
      <c r="M140" s="81">
        <v>1100000</v>
      </c>
      <c r="N140" s="44">
        <f t="shared" si="6"/>
        <v>0</v>
      </c>
      <c r="O140" s="42" t="s">
        <v>453</v>
      </c>
    </row>
    <row r="141" spans="1:15">
      <c r="A141" s="113">
        <v>44281</v>
      </c>
      <c r="B141" s="37" t="s">
        <v>100</v>
      </c>
      <c r="C141" s="39" t="s">
        <v>101</v>
      </c>
      <c r="D141" s="37" t="s">
        <v>102</v>
      </c>
      <c r="E141" s="39" t="s">
        <v>511</v>
      </c>
      <c r="F141" s="40">
        <v>11770000</v>
      </c>
      <c r="G141" s="40">
        <v>10700000</v>
      </c>
      <c r="H141" s="40">
        <v>1070000</v>
      </c>
      <c r="I141" s="41" t="s">
        <v>462</v>
      </c>
      <c r="J141" s="41" t="s">
        <v>11</v>
      </c>
      <c r="K141" s="42" t="s">
        <v>253</v>
      </c>
      <c r="L141" s="42" t="s">
        <v>72</v>
      </c>
      <c r="M141" s="81">
        <v>11770000</v>
      </c>
      <c r="N141" s="44">
        <f t="shared" si="6"/>
        <v>0</v>
      </c>
      <c r="O141" s="42" t="s">
        <v>453</v>
      </c>
    </row>
    <row r="142" spans="1:15">
      <c r="A142" s="113">
        <v>44285</v>
      </c>
      <c r="B142" s="37" t="s">
        <v>147</v>
      </c>
      <c r="C142" s="39" t="s">
        <v>29</v>
      </c>
      <c r="D142" s="37" t="s">
        <v>148</v>
      </c>
      <c r="E142" s="39" t="s">
        <v>512</v>
      </c>
      <c r="F142" s="40">
        <v>858000</v>
      </c>
      <c r="G142" s="40">
        <v>780000</v>
      </c>
      <c r="H142" s="40">
        <v>78000</v>
      </c>
      <c r="I142" s="41" t="s">
        <v>472</v>
      </c>
      <c r="J142" s="41" t="s">
        <v>11</v>
      </c>
      <c r="K142" s="42" t="s">
        <v>253</v>
      </c>
      <c r="L142" s="42" t="s">
        <v>72</v>
      </c>
      <c r="M142" s="81">
        <v>858000</v>
      </c>
      <c r="N142" s="44">
        <f t="shared" si="6"/>
        <v>0</v>
      </c>
      <c r="O142" s="42" t="s">
        <v>453</v>
      </c>
    </row>
    <row r="143" spans="1:15">
      <c r="A143" s="113">
        <v>44286</v>
      </c>
      <c r="B143" s="37" t="s">
        <v>68</v>
      </c>
      <c r="C143" s="39" t="s">
        <v>69</v>
      </c>
      <c r="D143" s="37" t="s">
        <v>70</v>
      </c>
      <c r="E143" s="39" t="s">
        <v>513</v>
      </c>
      <c r="F143" s="40">
        <v>448900</v>
      </c>
      <c r="G143" s="40">
        <v>408091</v>
      </c>
      <c r="H143" s="40">
        <v>40809</v>
      </c>
      <c r="I143" s="41" t="s">
        <v>452</v>
      </c>
      <c r="J143" s="41" t="s">
        <v>176</v>
      </c>
      <c r="K143" s="42" t="s">
        <v>425</v>
      </c>
      <c r="L143" s="42" t="s">
        <v>12</v>
      </c>
      <c r="M143" s="81">
        <v>448900</v>
      </c>
      <c r="N143" s="44">
        <f t="shared" si="6"/>
        <v>0</v>
      </c>
      <c r="O143" s="42" t="s">
        <v>453</v>
      </c>
    </row>
    <row r="144" spans="1:15">
      <c r="A144" s="113">
        <v>44286</v>
      </c>
      <c r="B144" s="37" t="s">
        <v>118</v>
      </c>
      <c r="C144" s="39" t="s">
        <v>119</v>
      </c>
      <c r="D144" s="37" t="s">
        <v>120</v>
      </c>
      <c r="E144" s="39" t="s">
        <v>514</v>
      </c>
      <c r="F144" s="40">
        <v>2695000</v>
      </c>
      <c r="G144" s="40">
        <v>2450000</v>
      </c>
      <c r="H144" s="40">
        <v>245000</v>
      </c>
      <c r="I144" s="41" t="s">
        <v>449</v>
      </c>
      <c r="J144" s="41" t="s">
        <v>11</v>
      </c>
      <c r="K144" s="42" t="s">
        <v>253</v>
      </c>
      <c r="L144" s="42" t="s">
        <v>72</v>
      </c>
      <c r="M144" s="81">
        <v>2695000</v>
      </c>
      <c r="N144" s="44">
        <f t="shared" si="6"/>
        <v>0</v>
      </c>
      <c r="O144" s="42" t="s">
        <v>453</v>
      </c>
    </row>
    <row r="145" spans="1:15">
      <c r="A145" s="113">
        <v>44286</v>
      </c>
      <c r="B145" s="37" t="s">
        <v>103</v>
      </c>
      <c r="C145" s="39" t="s">
        <v>104</v>
      </c>
      <c r="D145" s="37" t="s">
        <v>105</v>
      </c>
      <c r="E145" s="39" t="s">
        <v>493</v>
      </c>
      <c r="F145" s="40">
        <v>54714000</v>
      </c>
      <c r="G145" s="40">
        <v>49740000</v>
      </c>
      <c r="H145" s="40">
        <v>4974000</v>
      </c>
      <c r="I145" s="41" t="s">
        <v>463</v>
      </c>
      <c r="J145" s="41" t="s">
        <v>11</v>
      </c>
      <c r="K145" s="42" t="s">
        <v>254</v>
      </c>
      <c r="L145" s="42" t="s">
        <v>72</v>
      </c>
      <c r="M145" s="81">
        <f>27500000+27214000</f>
        <v>54714000</v>
      </c>
      <c r="N145" s="44">
        <f t="shared" si="6"/>
        <v>0</v>
      </c>
      <c r="O145" s="42" t="s">
        <v>438</v>
      </c>
    </row>
    <row r="146" spans="1:15">
      <c r="A146" s="113">
        <v>44286</v>
      </c>
      <c r="B146" s="37" t="s">
        <v>187</v>
      </c>
      <c r="C146" s="39" t="s">
        <v>188</v>
      </c>
      <c r="D146" s="37" t="s">
        <v>189</v>
      </c>
      <c r="E146" s="39" t="s">
        <v>502</v>
      </c>
      <c r="F146" s="40">
        <v>1845360</v>
      </c>
      <c r="G146" s="40">
        <v>1677600</v>
      </c>
      <c r="H146" s="40">
        <v>167760</v>
      </c>
      <c r="I146" s="41" t="s">
        <v>482</v>
      </c>
      <c r="J146" s="42" t="s">
        <v>244</v>
      </c>
      <c r="K146" s="42" t="s">
        <v>253</v>
      </c>
      <c r="L146" s="42" t="s">
        <v>72</v>
      </c>
      <c r="M146" s="81">
        <v>1845360</v>
      </c>
      <c r="N146" s="44">
        <f t="shared" si="6"/>
        <v>0</v>
      </c>
      <c r="O146" s="42" t="s">
        <v>453</v>
      </c>
    </row>
    <row r="147" spans="1:15">
      <c r="A147" s="113">
        <v>44286</v>
      </c>
      <c r="B147" s="37" t="s">
        <v>235</v>
      </c>
      <c r="C147" s="39" t="s">
        <v>236</v>
      </c>
      <c r="D147" s="37" t="s">
        <v>237</v>
      </c>
      <c r="E147" s="39" t="s">
        <v>503</v>
      </c>
      <c r="F147" s="40">
        <v>2526700</v>
      </c>
      <c r="G147" s="40">
        <v>2297000</v>
      </c>
      <c r="H147" s="40">
        <v>229700</v>
      </c>
      <c r="I147" s="41" t="s">
        <v>504</v>
      </c>
      <c r="J147" s="41" t="s">
        <v>11</v>
      </c>
      <c r="K147" s="42" t="s">
        <v>426</v>
      </c>
      <c r="L147" s="42" t="s">
        <v>12</v>
      </c>
      <c r="M147" s="81">
        <v>2526700</v>
      </c>
      <c r="N147" s="44">
        <f t="shared" si="6"/>
        <v>0</v>
      </c>
      <c r="O147" s="42" t="s">
        <v>438</v>
      </c>
    </row>
    <row r="148" spans="1:15">
      <c r="A148" s="113">
        <v>44286</v>
      </c>
      <c r="B148" s="37" t="s">
        <v>164</v>
      </c>
      <c r="C148" s="39" t="s">
        <v>165</v>
      </c>
      <c r="D148" s="37" t="s">
        <v>166</v>
      </c>
      <c r="E148" s="39" t="s">
        <v>515</v>
      </c>
      <c r="F148" s="40">
        <v>3300000</v>
      </c>
      <c r="G148" s="40">
        <v>3000000</v>
      </c>
      <c r="H148" s="40">
        <v>300000</v>
      </c>
      <c r="I148" s="41" t="s">
        <v>476</v>
      </c>
      <c r="J148" s="41" t="s">
        <v>167</v>
      </c>
      <c r="K148" s="42" t="s">
        <v>253</v>
      </c>
      <c r="L148" s="42" t="s">
        <v>72</v>
      </c>
      <c r="M148" s="81">
        <v>3300000</v>
      </c>
      <c r="N148" s="44">
        <f t="shared" si="6"/>
        <v>0</v>
      </c>
      <c r="O148" s="42" t="s">
        <v>453</v>
      </c>
    </row>
    <row r="149" spans="1:15">
      <c r="A149" s="113">
        <v>44286</v>
      </c>
      <c r="B149" s="37" t="s">
        <v>224</v>
      </c>
      <c r="C149" s="39" t="s">
        <v>225</v>
      </c>
      <c r="D149" s="37" t="s">
        <v>226</v>
      </c>
      <c r="E149" s="39" t="s">
        <v>494</v>
      </c>
      <c r="F149" s="40">
        <v>11550000</v>
      </c>
      <c r="G149" s="40">
        <v>10500000</v>
      </c>
      <c r="H149" s="40">
        <v>1050000</v>
      </c>
      <c r="I149" s="41" t="s">
        <v>446</v>
      </c>
      <c r="J149" s="41" t="s">
        <v>11</v>
      </c>
      <c r="K149" s="42" t="s">
        <v>253</v>
      </c>
      <c r="L149" s="42" t="s">
        <v>72</v>
      </c>
      <c r="M149" s="81">
        <v>11550000</v>
      </c>
      <c r="N149" s="44">
        <f t="shared" si="6"/>
        <v>0</v>
      </c>
      <c r="O149" s="42" t="s">
        <v>453</v>
      </c>
    </row>
    <row r="150" spans="1:15">
      <c r="A150" s="113">
        <v>44286</v>
      </c>
      <c r="B150" s="37" t="s">
        <v>255</v>
      </c>
      <c r="C150" s="39" t="s">
        <v>256</v>
      </c>
      <c r="D150" s="37" t="s">
        <v>257</v>
      </c>
      <c r="E150" s="39" t="s">
        <v>516</v>
      </c>
      <c r="F150" s="40">
        <v>2200000</v>
      </c>
      <c r="G150" s="40">
        <v>2000000</v>
      </c>
      <c r="H150" s="40">
        <v>200000</v>
      </c>
      <c r="I150" s="41" t="s">
        <v>517</v>
      </c>
      <c r="J150" s="41" t="s">
        <v>11</v>
      </c>
      <c r="K150" s="42" t="s">
        <v>427</v>
      </c>
      <c r="L150" s="42" t="s">
        <v>12</v>
      </c>
      <c r="M150" s="81">
        <v>2200000</v>
      </c>
      <c r="N150" s="44">
        <f t="shared" si="6"/>
        <v>0</v>
      </c>
      <c r="O150" s="42" t="s">
        <v>453</v>
      </c>
    </row>
    <row r="151" spans="1:15">
      <c r="A151" s="113">
        <v>44286</v>
      </c>
      <c r="B151" s="37" t="s">
        <v>258</v>
      </c>
      <c r="C151" s="39" t="s">
        <v>259</v>
      </c>
      <c r="D151" s="37" t="s">
        <v>260</v>
      </c>
      <c r="E151" s="39" t="s">
        <v>497</v>
      </c>
      <c r="F151" s="40">
        <v>16885000</v>
      </c>
      <c r="G151" s="40">
        <v>15350000</v>
      </c>
      <c r="H151" s="40">
        <v>1535000</v>
      </c>
      <c r="I151" s="41" t="s">
        <v>518</v>
      </c>
      <c r="J151" s="41" t="s">
        <v>11</v>
      </c>
      <c r="K151" s="42" t="s">
        <v>253</v>
      </c>
      <c r="L151" s="42" t="s">
        <v>72</v>
      </c>
      <c r="M151" s="81">
        <f>16335000+550000</f>
        <v>16885000</v>
      </c>
      <c r="N151" s="44">
        <f t="shared" si="6"/>
        <v>0</v>
      </c>
      <c r="O151" s="42" t="s">
        <v>453</v>
      </c>
    </row>
    <row r="152" spans="1:15">
      <c r="A152" s="113">
        <v>44286</v>
      </c>
      <c r="B152" s="37" t="s">
        <v>261</v>
      </c>
      <c r="C152" s="39" t="s">
        <v>262</v>
      </c>
      <c r="D152" s="37" t="s">
        <v>263</v>
      </c>
      <c r="E152" s="39" t="s">
        <v>519</v>
      </c>
      <c r="F152" s="40">
        <v>31955000</v>
      </c>
      <c r="G152" s="40">
        <v>29050000</v>
      </c>
      <c r="H152" s="40">
        <v>2905000</v>
      </c>
      <c r="I152" s="41" t="s">
        <v>520</v>
      </c>
      <c r="J152" s="41" t="s">
        <v>11</v>
      </c>
      <c r="K152" s="42" t="s">
        <v>264</v>
      </c>
      <c r="L152" s="42" t="s">
        <v>72</v>
      </c>
      <c r="M152" s="81">
        <f>15400000+16555000</f>
        <v>31955000</v>
      </c>
      <c r="N152" s="44">
        <f t="shared" si="6"/>
        <v>0</v>
      </c>
      <c r="O152" s="42" t="s">
        <v>453</v>
      </c>
    </row>
    <row r="153" spans="1:15">
      <c r="A153" s="112">
        <v>44271</v>
      </c>
      <c r="B153" s="28" t="s">
        <v>205</v>
      </c>
      <c r="C153" s="29" t="s">
        <v>206</v>
      </c>
      <c r="D153" s="93" t="s">
        <v>207</v>
      </c>
      <c r="E153" s="31"/>
      <c r="F153" s="31">
        <v>8800000</v>
      </c>
      <c r="G153" s="31">
        <v>8000000</v>
      </c>
      <c r="H153" s="31">
        <v>800000</v>
      </c>
      <c r="I153" s="94" t="s">
        <v>449</v>
      </c>
      <c r="J153" s="33"/>
      <c r="K153" s="34" t="s">
        <v>428</v>
      </c>
      <c r="L153" s="34" t="s">
        <v>12</v>
      </c>
      <c r="M153" s="81">
        <v>8800000</v>
      </c>
      <c r="N153" s="36">
        <f t="shared" si="6"/>
        <v>0</v>
      </c>
      <c r="O153" s="34" t="s">
        <v>438</v>
      </c>
    </row>
    <row r="154" spans="1:15">
      <c r="A154" s="112">
        <v>44271</v>
      </c>
      <c r="B154" s="28" t="s">
        <v>205</v>
      </c>
      <c r="C154" s="29" t="s">
        <v>206</v>
      </c>
      <c r="D154" s="93" t="s">
        <v>207</v>
      </c>
      <c r="E154" s="31"/>
      <c r="F154" s="31">
        <v>5500000</v>
      </c>
      <c r="G154" s="31">
        <v>5000000</v>
      </c>
      <c r="H154" s="31">
        <v>500000</v>
      </c>
      <c r="I154" s="94" t="s">
        <v>449</v>
      </c>
      <c r="J154" s="33"/>
      <c r="K154" s="34" t="s">
        <v>428</v>
      </c>
      <c r="L154" s="34" t="s">
        <v>12</v>
      </c>
      <c r="M154" s="81">
        <v>5500000</v>
      </c>
      <c r="N154" s="36">
        <f t="shared" si="6"/>
        <v>0</v>
      </c>
      <c r="O154" s="34" t="s">
        <v>438</v>
      </c>
    </row>
    <row r="155" spans="1:15">
      <c r="A155" s="112">
        <v>44286</v>
      </c>
      <c r="B155" s="28" t="s">
        <v>205</v>
      </c>
      <c r="C155" s="29" t="s">
        <v>206</v>
      </c>
      <c r="D155" s="93" t="s">
        <v>207</v>
      </c>
      <c r="E155" s="31"/>
      <c r="F155" s="31">
        <v>9900000</v>
      </c>
      <c r="G155" s="31">
        <v>9000000</v>
      </c>
      <c r="H155" s="31">
        <v>900000</v>
      </c>
      <c r="I155" s="94" t="s">
        <v>449</v>
      </c>
      <c r="J155" s="33"/>
      <c r="K155" s="34" t="s">
        <v>264</v>
      </c>
      <c r="L155" s="34" t="s">
        <v>72</v>
      </c>
      <c r="M155" s="81">
        <f>6600000+3300000</f>
        <v>9900000</v>
      </c>
      <c r="N155" s="36">
        <f t="shared" si="6"/>
        <v>0</v>
      </c>
      <c r="O155" s="34" t="s">
        <v>438</v>
      </c>
    </row>
    <row r="156" spans="1:15">
      <c r="A156" s="113">
        <v>44287</v>
      </c>
      <c r="B156" s="37" t="s">
        <v>93</v>
      </c>
      <c r="C156" s="39" t="s">
        <v>94</v>
      </c>
      <c r="D156" s="37" t="s">
        <v>95</v>
      </c>
      <c r="E156" s="39" t="s">
        <v>495</v>
      </c>
      <c r="F156" s="40">
        <v>1125575</v>
      </c>
      <c r="G156" s="40">
        <v>1023250</v>
      </c>
      <c r="H156" s="40">
        <v>102325</v>
      </c>
      <c r="I156" s="41" t="s">
        <v>660</v>
      </c>
      <c r="J156" s="41" t="s">
        <v>11</v>
      </c>
      <c r="K156" s="42" t="s">
        <v>253</v>
      </c>
      <c r="L156" s="42" t="s">
        <v>72</v>
      </c>
      <c r="M156" s="81">
        <v>1125575</v>
      </c>
      <c r="N156" s="45">
        <f t="shared" ref="N156:N168" si="7">F156-M156</f>
        <v>0</v>
      </c>
      <c r="O156" s="42" t="s">
        <v>453</v>
      </c>
    </row>
    <row r="157" spans="1:15">
      <c r="A157" s="113">
        <v>44307</v>
      </c>
      <c r="B157" s="37" t="s">
        <v>265</v>
      </c>
      <c r="C157" s="39" t="s">
        <v>280</v>
      </c>
      <c r="D157" s="37" t="s">
        <v>281</v>
      </c>
      <c r="E157" s="39" t="s">
        <v>524</v>
      </c>
      <c r="F157" s="46">
        <v>616000</v>
      </c>
      <c r="G157" s="46">
        <v>560000</v>
      </c>
      <c r="H157" s="46">
        <v>56000</v>
      </c>
      <c r="I157" s="41" t="s">
        <v>661</v>
      </c>
      <c r="J157" s="41" t="s">
        <v>11</v>
      </c>
      <c r="K157" s="42" t="s">
        <v>266</v>
      </c>
      <c r="L157" s="42" t="s">
        <v>72</v>
      </c>
      <c r="M157" s="81">
        <v>616000</v>
      </c>
      <c r="N157" s="45">
        <f t="shared" si="7"/>
        <v>0</v>
      </c>
      <c r="O157" s="42" t="s">
        <v>453</v>
      </c>
    </row>
    <row r="158" spans="1:15">
      <c r="A158" s="113">
        <v>44312</v>
      </c>
      <c r="B158" s="37" t="s">
        <v>93</v>
      </c>
      <c r="C158" s="39" t="s">
        <v>94</v>
      </c>
      <c r="D158" s="37" t="s">
        <v>95</v>
      </c>
      <c r="E158" s="39" t="s">
        <v>495</v>
      </c>
      <c r="F158" s="46">
        <v>16566440</v>
      </c>
      <c r="G158" s="46">
        <v>15060400</v>
      </c>
      <c r="H158" s="46">
        <v>1506040</v>
      </c>
      <c r="I158" s="41" t="s">
        <v>662</v>
      </c>
      <c r="J158" s="41" t="s">
        <v>11</v>
      </c>
      <c r="K158" s="42" t="s">
        <v>267</v>
      </c>
      <c r="L158" s="42" t="s">
        <v>72</v>
      </c>
      <c r="M158" s="81">
        <v>16566440</v>
      </c>
      <c r="N158" s="45">
        <f t="shared" si="7"/>
        <v>0</v>
      </c>
      <c r="O158" s="42" t="s">
        <v>453</v>
      </c>
    </row>
    <row r="159" spans="1:15">
      <c r="A159" s="113">
        <v>44316</v>
      </c>
      <c r="B159" s="37" t="s">
        <v>90</v>
      </c>
      <c r="C159" s="39" t="s">
        <v>91</v>
      </c>
      <c r="D159" s="37" t="s">
        <v>92</v>
      </c>
      <c r="E159" s="39" t="s">
        <v>663</v>
      </c>
      <c r="F159" s="46">
        <v>6600000</v>
      </c>
      <c r="G159" s="46">
        <v>6000000</v>
      </c>
      <c r="H159" s="46">
        <v>600000</v>
      </c>
      <c r="I159" s="41" t="s">
        <v>664</v>
      </c>
      <c r="J159" s="41" t="s">
        <v>11</v>
      </c>
      <c r="K159" s="42" t="s">
        <v>268</v>
      </c>
      <c r="L159" s="42" t="s">
        <v>72</v>
      </c>
      <c r="M159" s="81">
        <f>3300000+3300000</f>
        <v>6600000</v>
      </c>
      <c r="N159" s="45">
        <f t="shared" si="7"/>
        <v>0</v>
      </c>
      <c r="O159" s="42" t="s">
        <v>453</v>
      </c>
    </row>
    <row r="160" spans="1:15">
      <c r="A160" s="113">
        <v>44316</v>
      </c>
      <c r="B160" s="37" t="s">
        <v>269</v>
      </c>
      <c r="C160" s="39" t="s">
        <v>299</v>
      </c>
      <c r="D160" s="37" t="s">
        <v>300</v>
      </c>
      <c r="E160" s="39" t="s">
        <v>497</v>
      </c>
      <c r="F160" s="46">
        <v>6336000</v>
      </c>
      <c r="G160" s="46">
        <v>5760000</v>
      </c>
      <c r="H160" s="46">
        <v>576000</v>
      </c>
      <c r="I160" s="41" t="s">
        <v>536</v>
      </c>
      <c r="J160" s="41" t="s">
        <v>11</v>
      </c>
      <c r="K160" s="42" t="s">
        <v>270</v>
      </c>
      <c r="L160" s="42" t="s">
        <v>72</v>
      </c>
      <c r="M160" s="81">
        <v>6336000</v>
      </c>
      <c r="N160" s="45">
        <f t="shared" si="7"/>
        <v>0</v>
      </c>
      <c r="O160" s="42" t="s">
        <v>453</v>
      </c>
    </row>
    <row r="161" spans="1:15">
      <c r="A161" s="113">
        <v>44316</v>
      </c>
      <c r="B161" s="37" t="s">
        <v>261</v>
      </c>
      <c r="C161" s="39" t="s">
        <v>262</v>
      </c>
      <c r="D161" s="37" t="s">
        <v>263</v>
      </c>
      <c r="E161" s="39" t="s">
        <v>519</v>
      </c>
      <c r="F161" s="46">
        <v>2062500</v>
      </c>
      <c r="G161" s="46">
        <v>1875000</v>
      </c>
      <c r="H161" s="46">
        <v>187500</v>
      </c>
      <c r="I161" s="41" t="s">
        <v>650</v>
      </c>
      <c r="J161" s="41" t="s">
        <v>11</v>
      </c>
      <c r="K161" s="42" t="s">
        <v>271</v>
      </c>
      <c r="L161" s="42" t="s">
        <v>72</v>
      </c>
      <c r="M161" s="81">
        <v>2062500</v>
      </c>
      <c r="N161" s="45">
        <f t="shared" si="7"/>
        <v>0</v>
      </c>
      <c r="O161" s="42" t="s">
        <v>453</v>
      </c>
    </row>
    <row r="162" spans="1:15">
      <c r="A162" s="113">
        <v>44316</v>
      </c>
      <c r="B162" s="37" t="s">
        <v>258</v>
      </c>
      <c r="C162" s="39" t="s">
        <v>259</v>
      </c>
      <c r="D162" s="37" t="s">
        <v>260</v>
      </c>
      <c r="E162" s="39" t="s">
        <v>497</v>
      </c>
      <c r="F162" s="46">
        <v>10862500</v>
      </c>
      <c r="G162" s="46">
        <v>9875000</v>
      </c>
      <c r="H162" s="46">
        <v>987500</v>
      </c>
      <c r="I162" s="41" t="s">
        <v>11</v>
      </c>
      <c r="J162" s="41" t="s">
        <v>11</v>
      </c>
      <c r="K162" s="42" t="s">
        <v>521</v>
      </c>
      <c r="L162" s="42" t="s">
        <v>72</v>
      </c>
      <c r="M162" s="81">
        <v>10862500</v>
      </c>
      <c r="N162" s="45">
        <f t="shared" si="7"/>
        <v>0</v>
      </c>
      <c r="O162" s="42" t="s">
        <v>453</v>
      </c>
    </row>
    <row r="163" spans="1:15">
      <c r="A163" s="113">
        <v>44316</v>
      </c>
      <c r="B163" s="37" t="s">
        <v>103</v>
      </c>
      <c r="C163" s="39" t="s">
        <v>401</v>
      </c>
      <c r="D163" s="37" t="s">
        <v>105</v>
      </c>
      <c r="E163" s="39" t="s">
        <v>493</v>
      </c>
      <c r="F163" s="46">
        <v>8525000</v>
      </c>
      <c r="G163" s="46">
        <v>7750000</v>
      </c>
      <c r="H163" s="46">
        <v>775000</v>
      </c>
      <c r="I163" s="41" t="s">
        <v>463</v>
      </c>
      <c r="J163" s="41" t="s">
        <v>11</v>
      </c>
      <c r="K163" s="42" t="s">
        <v>266</v>
      </c>
      <c r="L163" s="42" t="s">
        <v>72</v>
      </c>
      <c r="M163" s="81">
        <v>8525000</v>
      </c>
      <c r="N163" s="45">
        <f t="shared" si="7"/>
        <v>0</v>
      </c>
      <c r="O163" s="42" t="s">
        <v>453</v>
      </c>
    </row>
    <row r="164" spans="1:15">
      <c r="A164" s="113">
        <v>44316</v>
      </c>
      <c r="B164" s="37" t="s">
        <v>235</v>
      </c>
      <c r="C164" s="39" t="s">
        <v>236</v>
      </c>
      <c r="D164" s="37" t="s">
        <v>237</v>
      </c>
      <c r="E164" s="39" t="s">
        <v>503</v>
      </c>
      <c r="F164" s="40">
        <v>1504800</v>
      </c>
      <c r="G164" s="40">
        <v>1368000</v>
      </c>
      <c r="H164" s="40">
        <v>136800</v>
      </c>
      <c r="I164" s="41" t="s">
        <v>665</v>
      </c>
      <c r="J164" s="41" t="s">
        <v>11</v>
      </c>
      <c r="K164" s="42" t="s">
        <v>253</v>
      </c>
      <c r="L164" s="42" t="s">
        <v>72</v>
      </c>
      <c r="M164" s="81">
        <v>1504800</v>
      </c>
      <c r="N164" s="45">
        <f t="shared" si="7"/>
        <v>0</v>
      </c>
      <c r="O164" s="42" t="s">
        <v>453</v>
      </c>
    </row>
    <row r="165" spans="1:15">
      <c r="A165" s="113">
        <v>44316</v>
      </c>
      <c r="B165" s="37" t="s">
        <v>187</v>
      </c>
      <c r="C165" s="39" t="s">
        <v>188</v>
      </c>
      <c r="D165" s="37" t="s">
        <v>189</v>
      </c>
      <c r="E165" s="39" t="s">
        <v>502</v>
      </c>
      <c r="F165" s="46">
        <v>6994680</v>
      </c>
      <c r="G165" s="46">
        <v>6358800</v>
      </c>
      <c r="H165" s="46">
        <v>635880</v>
      </c>
      <c r="I165" s="41" t="s">
        <v>482</v>
      </c>
      <c r="J165" s="41" t="s">
        <v>244</v>
      </c>
      <c r="K165" s="42" t="s">
        <v>266</v>
      </c>
      <c r="L165" s="42" t="s">
        <v>72</v>
      </c>
      <c r="M165" s="81">
        <v>6994680</v>
      </c>
      <c r="N165" s="45">
        <f t="shared" si="7"/>
        <v>0</v>
      </c>
      <c r="O165" s="42" t="s">
        <v>453</v>
      </c>
    </row>
    <row r="166" spans="1:15">
      <c r="A166" s="113">
        <v>44316</v>
      </c>
      <c r="B166" s="37" t="s">
        <v>272</v>
      </c>
      <c r="C166" s="39" t="s">
        <v>37</v>
      </c>
      <c r="D166" s="37" t="s">
        <v>402</v>
      </c>
      <c r="E166" s="39" t="s">
        <v>497</v>
      </c>
      <c r="F166" s="46">
        <v>1650000</v>
      </c>
      <c r="G166" s="46">
        <v>1500000</v>
      </c>
      <c r="H166" s="46">
        <v>150000</v>
      </c>
      <c r="I166" s="41" t="s">
        <v>666</v>
      </c>
      <c r="J166" s="41" t="s">
        <v>11</v>
      </c>
      <c r="K166" s="42" t="s">
        <v>266</v>
      </c>
      <c r="L166" s="42" t="s">
        <v>72</v>
      </c>
      <c r="M166" s="81">
        <v>1650000</v>
      </c>
      <c r="N166" s="45">
        <f t="shared" si="7"/>
        <v>0</v>
      </c>
      <c r="O166" s="42" t="s">
        <v>453</v>
      </c>
    </row>
    <row r="167" spans="1:15">
      <c r="A167" s="113">
        <v>44316</v>
      </c>
      <c r="B167" s="37" t="s">
        <v>147</v>
      </c>
      <c r="C167" s="39" t="s">
        <v>29</v>
      </c>
      <c r="D167" s="37" t="s">
        <v>148</v>
      </c>
      <c r="E167" s="39" t="s">
        <v>512</v>
      </c>
      <c r="F167" s="46">
        <v>66000</v>
      </c>
      <c r="G167" s="46">
        <v>60000</v>
      </c>
      <c r="H167" s="46">
        <v>6000</v>
      </c>
      <c r="I167" s="41" t="s">
        <v>472</v>
      </c>
      <c r="J167" s="41" t="s">
        <v>11</v>
      </c>
      <c r="K167" s="42" t="s">
        <v>266</v>
      </c>
      <c r="L167" s="42" t="s">
        <v>72</v>
      </c>
      <c r="M167" s="81">
        <v>66000</v>
      </c>
      <c r="N167" s="45">
        <f t="shared" si="7"/>
        <v>0</v>
      </c>
      <c r="O167" s="42" t="s">
        <v>453</v>
      </c>
    </row>
    <row r="168" spans="1:15">
      <c r="A168" s="113">
        <v>44316</v>
      </c>
      <c r="B168" s="37" t="s">
        <v>273</v>
      </c>
      <c r="C168" s="38" t="s">
        <v>274</v>
      </c>
      <c r="D168" s="37" t="s">
        <v>275</v>
      </c>
      <c r="E168" s="39"/>
      <c r="F168" s="46">
        <v>6985000</v>
      </c>
      <c r="G168" s="46">
        <v>6350000</v>
      </c>
      <c r="H168" s="46">
        <v>635000</v>
      </c>
      <c r="I168" s="100" t="s">
        <v>522</v>
      </c>
      <c r="J168" s="41"/>
      <c r="K168" s="42" t="s">
        <v>276</v>
      </c>
      <c r="L168" s="42" t="s">
        <v>72</v>
      </c>
      <c r="M168" s="81">
        <v>6985000</v>
      </c>
      <c r="N168" s="56">
        <f t="shared" si="7"/>
        <v>0</v>
      </c>
      <c r="O168" s="34" t="s">
        <v>453</v>
      </c>
    </row>
    <row r="169" spans="1:15">
      <c r="A169" s="114">
        <v>44329</v>
      </c>
      <c r="B169" s="47" t="s">
        <v>13</v>
      </c>
      <c r="C169" s="48" t="s">
        <v>14</v>
      </c>
      <c r="D169" s="47" t="s">
        <v>15</v>
      </c>
      <c r="E169" s="47" t="s">
        <v>499</v>
      </c>
      <c r="F169" s="49">
        <v>2131140</v>
      </c>
      <c r="G169" s="50">
        <v>1937400</v>
      </c>
      <c r="H169" s="50">
        <v>193740</v>
      </c>
      <c r="I169" s="51" t="s">
        <v>463</v>
      </c>
      <c r="J169" s="51" t="s">
        <v>141</v>
      </c>
      <c r="K169" s="52" t="s">
        <v>81</v>
      </c>
      <c r="L169" s="53" t="s">
        <v>72</v>
      </c>
      <c r="M169" s="81">
        <v>2131140</v>
      </c>
      <c r="N169" s="54">
        <f t="shared" ref="N169:N194" si="8">F169-M169</f>
        <v>0</v>
      </c>
      <c r="O169" s="53" t="s">
        <v>453</v>
      </c>
    </row>
    <row r="170" spans="1:15">
      <c r="A170" s="114">
        <v>44336</v>
      </c>
      <c r="B170" s="47" t="s">
        <v>277</v>
      </c>
      <c r="C170" s="48" t="s">
        <v>278</v>
      </c>
      <c r="D170" s="47" t="s">
        <v>279</v>
      </c>
      <c r="E170" s="47" t="s">
        <v>523</v>
      </c>
      <c r="F170" s="49">
        <v>2530000</v>
      </c>
      <c r="G170" s="50">
        <v>2300000</v>
      </c>
      <c r="H170" s="50">
        <v>230000</v>
      </c>
      <c r="I170" s="51" t="s">
        <v>449</v>
      </c>
      <c r="J170" s="51" t="s">
        <v>11</v>
      </c>
      <c r="K170" s="52" t="s">
        <v>271</v>
      </c>
      <c r="L170" s="53" t="s">
        <v>72</v>
      </c>
      <c r="M170" s="81">
        <v>2530000</v>
      </c>
      <c r="N170" s="54">
        <f t="shared" si="8"/>
        <v>0</v>
      </c>
      <c r="O170" s="53" t="s">
        <v>453</v>
      </c>
    </row>
    <row r="171" spans="1:15">
      <c r="A171" s="114">
        <v>44337</v>
      </c>
      <c r="B171" s="47" t="s">
        <v>265</v>
      </c>
      <c r="C171" s="48" t="s">
        <v>280</v>
      </c>
      <c r="D171" s="47" t="s">
        <v>281</v>
      </c>
      <c r="E171" s="47" t="s">
        <v>524</v>
      </c>
      <c r="F171" s="49">
        <v>220000</v>
      </c>
      <c r="G171" s="50">
        <v>200000</v>
      </c>
      <c r="H171" s="50">
        <v>20000</v>
      </c>
      <c r="I171" s="51" t="s">
        <v>525</v>
      </c>
      <c r="J171" s="51" t="s">
        <v>11</v>
      </c>
      <c r="K171" s="52" t="s">
        <v>271</v>
      </c>
      <c r="L171" s="53" t="s">
        <v>72</v>
      </c>
      <c r="M171" s="81">
        <v>220000</v>
      </c>
      <c r="N171" s="54">
        <f t="shared" si="8"/>
        <v>0</v>
      </c>
      <c r="O171" s="53" t="s">
        <v>453</v>
      </c>
    </row>
    <row r="172" spans="1:15">
      <c r="A172" s="114">
        <v>44339</v>
      </c>
      <c r="B172" s="47" t="s">
        <v>250</v>
      </c>
      <c r="C172" s="48" t="s">
        <v>251</v>
      </c>
      <c r="D172" s="47" t="s">
        <v>252</v>
      </c>
      <c r="E172" s="47" t="s">
        <v>509</v>
      </c>
      <c r="F172" s="49">
        <v>2640000</v>
      </c>
      <c r="G172" s="50">
        <v>2400000</v>
      </c>
      <c r="H172" s="50">
        <v>240000</v>
      </c>
      <c r="I172" s="51" t="s">
        <v>526</v>
      </c>
      <c r="J172" s="51" t="s">
        <v>11</v>
      </c>
      <c r="K172" s="52" t="s">
        <v>266</v>
      </c>
      <c r="L172" s="53" t="s">
        <v>72</v>
      </c>
      <c r="M172" s="81">
        <v>2640000</v>
      </c>
      <c r="N172" s="54">
        <f t="shared" si="8"/>
        <v>0</v>
      </c>
      <c r="O172" s="53" t="s">
        <v>453</v>
      </c>
    </row>
    <row r="173" spans="1:15">
      <c r="A173" s="114">
        <v>44341</v>
      </c>
      <c r="B173" s="47" t="s">
        <v>282</v>
      </c>
      <c r="C173" s="48" t="s">
        <v>37</v>
      </c>
      <c r="D173" s="47" t="s">
        <v>283</v>
      </c>
      <c r="E173" s="47" t="s">
        <v>497</v>
      </c>
      <c r="F173" s="49">
        <v>4307600</v>
      </c>
      <c r="G173" s="50">
        <v>3916000</v>
      </c>
      <c r="H173" s="50">
        <v>391600</v>
      </c>
      <c r="I173" s="51" t="s">
        <v>446</v>
      </c>
      <c r="J173" s="51" t="s">
        <v>11</v>
      </c>
      <c r="K173" s="52" t="s">
        <v>284</v>
      </c>
      <c r="L173" s="53" t="s">
        <v>72</v>
      </c>
      <c r="M173" s="81">
        <v>4307600</v>
      </c>
      <c r="N173" s="54">
        <f t="shared" si="8"/>
        <v>0</v>
      </c>
      <c r="O173" s="53" t="s">
        <v>453</v>
      </c>
    </row>
    <row r="174" spans="1:15">
      <c r="A174" s="114">
        <v>44341</v>
      </c>
      <c r="B174" s="47" t="s">
        <v>93</v>
      </c>
      <c r="C174" s="48" t="s">
        <v>94</v>
      </c>
      <c r="D174" s="47" t="s">
        <v>95</v>
      </c>
      <c r="E174" s="47" t="s">
        <v>495</v>
      </c>
      <c r="F174" s="49">
        <v>15689410</v>
      </c>
      <c r="G174" s="50">
        <v>14263100</v>
      </c>
      <c r="H174" s="50">
        <v>1426310</v>
      </c>
      <c r="I174" s="51" t="s">
        <v>527</v>
      </c>
      <c r="J174" s="51" t="s">
        <v>11</v>
      </c>
      <c r="K174" s="52" t="s">
        <v>528</v>
      </c>
      <c r="L174" s="53" t="s">
        <v>72</v>
      </c>
      <c r="M174" s="81">
        <v>15689410</v>
      </c>
      <c r="N174" s="54">
        <f t="shared" si="8"/>
        <v>0</v>
      </c>
      <c r="O174" s="53" t="s">
        <v>453</v>
      </c>
    </row>
    <row r="175" spans="1:15">
      <c r="A175" s="114">
        <v>44341</v>
      </c>
      <c r="B175" s="47" t="s">
        <v>286</v>
      </c>
      <c r="C175" s="48" t="s">
        <v>287</v>
      </c>
      <c r="D175" s="47" t="s">
        <v>288</v>
      </c>
      <c r="E175" s="47" t="s">
        <v>529</v>
      </c>
      <c r="F175" s="49">
        <v>4307600</v>
      </c>
      <c r="G175" s="50">
        <v>3916000</v>
      </c>
      <c r="H175" s="50">
        <v>391600</v>
      </c>
      <c r="I175" s="51" t="s">
        <v>530</v>
      </c>
      <c r="J175" s="51" t="s">
        <v>11</v>
      </c>
      <c r="K175" s="52" t="s">
        <v>284</v>
      </c>
      <c r="L175" s="53" t="s">
        <v>72</v>
      </c>
      <c r="M175" s="81">
        <v>4307600</v>
      </c>
      <c r="N175" s="54">
        <f t="shared" si="8"/>
        <v>0</v>
      </c>
      <c r="O175" s="53" t="s">
        <v>453</v>
      </c>
    </row>
    <row r="176" spans="1:15">
      <c r="A176" s="114">
        <v>44341</v>
      </c>
      <c r="B176" s="47" t="s">
        <v>289</v>
      </c>
      <c r="C176" s="48" t="s">
        <v>290</v>
      </c>
      <c r="D176" s="47" t="s">
        <v>291</v>
      </c>
      <c r="E176" s="47" t="s">
        <v>531</v>
      </c>
      <c r="F176" s="49">
        <v>4307600</v>
      </c>
      <c r="G176" s="50">
        <v>3916000</v>
      </c>
      <c r="H176" s="50">
        <v>391600</v>
      </c>
      <c r="I176" s="51" t="s">
        <v>517</v>
      </c>
      <c r="J176" s="51" t="s">
        <v>11</v>
      </c>
      <c r="K176" s="52" t="s">
        <v>284</v>
      </c>
      <c r="L176" s="53" t="s">
        <v>72</v>
      </c>
      <c r="M176" s="81">
        <v>4307600</v>
      </c>
      <c r="N176" s="54">
        <f t="shared" si="8"/>
        <v>0</v>
      </c>
      <c r="O176" s="53" t="s">
        <v>453</v>
      </c>
    </row>
    <row r="177" spans="1:15">
      <c r="A177" s="114">
        <v>44341</v>
      </c>
      <c r="B177" s="47" t="s">
        <v>292</v>
      </c>
      <c r="C177" s="48" t="s">
        <v>293</v>
      </c>
      <c r="D177" s="47" t="s">
        <v>294</v>
      </c>
      <c r="E177" s="47" t="s">
        <v>532</v>
      </c>
      <c r="F177" s="49">
        <v>4307600</v>
      </c>
      <c r="G177" s="50">
        <v>3916000</v>
      </c>
      <c r="H177" s="50">
        <v>391600</v>
      </c>
      <c r="I177" s="51" t="s">
        <v>446</v>
      </c>
      <c r="J177" s="51" t="s">
        <v>11</v>
      </c>
      <c r="K177" s="52" t="s">
        <v>284</v>
      </c>
      <c r="L177" s="53" t="s">
        <v>72</v>
      </c>
      <c r="M177" s="81">
        <v>4307600</v>
      </c>
      <c r="N177" s="54">
        <f t="shared" si="8"/>
        <v>0</v>
      </c>
      <c r="O177" s="53" t="s">
        <v>453</v>
      </c>
    </row>
    <row r="178" spans="1:15">
      <c r="A178" s="114">
        <v>44341</v>
      </c>
      <c r="B178" s="47" t="s">
        <v>295</v>
      </c>
      <c r="C178" s="48" t="s">
        <v>296</v>
      </c>
      <c r="D178" s="47" t="s">
        <v>297</v>
      </c>
      <c r="E178" s="47" t="s">
        <v>497</v>
      </c>
      <c r="F178" s="49">
        <v>4307600</v>
      </c>
      <c r="G178" s="50">
        <v>3916000</v>
      </c>
      <c r="H178" s="50">
        <v>391600</v>
      </c>
      <c r="I178" s="51" t="s">
        <v>446</v>
      </c>
      <c r="J178" s="51" t="s">
        <v>11</v>
      </c>
      <c r="K178" s="52" t="s">
        <v>284</v>
      </c>
      <c r="L178" s="53" t="s">
        <v>72</v>
      </c>
      <c r="M178" s="81">
        <v>4307600</v>
      </c>
      <c r="N178" s="54">
        <f t="shared" si="8"/>
        <v>0</v>
      </c>
      <c r="O178" s="53" t="s">
        <v>453</v>
      </c>
    </row>
    <row r="179" spans="1:15">
      <c r="A179" s="114">
        <v>44341</v>
      </c>
      <c r="B179" s="47" t="s">
        <v>150</v>
      </c>
      <c r="C179" s="48" t="s">
        <v>151</v>
      </c>
      <c r="D179" s="47" t="s">
        <v>152</v>
      </c>
      <c r="E179" s="47" t="s">
        <v>533</v>
      </c>
      <c r="F179" s="49">
        <v>3960000</v>
      </c>
      <c r="G179" s="50">
        <v>3600000</v>
      </c>
      <c r="H179" s="50">
        <v>360000</v>
      </c>
      <c r="I179" s="51" t="s">
        <v>534</v>
      </c>
      <c r="J179" s="51" t="s">
        <v>153</v>
      </c>
      <c r="K179" s="52" t="s">
        <v>266</v>
      </c>
      <c r="L179" s="53" t="s">
        <v>72</v>
      </c>
      <c r="M179" s="81">
        <v>3960000</v>
      </c>
      <c r="N179" s="54">
        <f t="shared" si="8"/>
        <v>0</v>
      </c>
      <c r="O179" s="53" t="s">
        <v>453</v>
      </c>
    </row>
    <row r="180" spans="1:15">
      <c r="A180" s="114">
        <v>44343</v>
      </c>
      <c r="B180" s="47" t="s">
        <v>255</v>
      </c>
      <c r="C180" s="48" t="s">
        <v>256</v>
      </c>
      <c r="D180" s="47" t="s">
        <v>257</v>
      </c>
      <c r="E180" s="47" t="s">
        <v>516</v>
      </c>
      <c r="F180" s="49">
        <v>11000000</v>
      </c>
      <c r="G180" s="50">
        <v>10000000</v>
      </c>
      <c r="H180" s="50">
        <v>1000000</v>
      </c>
      <c r="I180" s="51" t="s">
        <v>535</v>
      </c>
      <c r="J180" s="51" t="s">
        <v>11</v>
      </c>
      <c r="K180" s="52" t="s">
        <v>298</v>
      </c>
      <c r="L180" s="53" t="s">
        <v>72</v>
      </c>
      <c r="M180" s="81">
        <v>11000000</v>
      </c>
      <c r="N180" s="54">
        <f t="shared" si="8"/>
        <v>0</v>
      </c>
      <c r="O180" s="53" t="s">
        <v>453</v>
      </c>
    </row>
    <row r="181" spans="1:15">
      <c r="A181" s="114">
        <v>44347</v>
      </c>
      <c r="B181" s="47" t="s">
        <v>269</v>
      </c>
      <c r="C181" s="48" t="s">
        <v>299</v>
      </c>
      <c r="D181" s="47" t="s">
        <v>300</v>
      </c>
      <c r="E181" s="47" t="s">
        <v>497</v>
      </c>
      <c r="F181" s="49">
        <v>1039500</v>
      </c>
      <c r="G181" s="50">
        <v>945000</v>
      </c>
      <c r="H181" s="50">
        <v>94500</v>
      </c>
      <c r="I181" s="51" t="s">
        <v>536</v>
      </c>
      <c r="J181" s="51" t="s">
        <v>11</v>
      </c>
      <c r="K181" s="52" t="s">
        <v>271</v>
      </c>
      <c r="L181" s="53" t="s">
        <v>72</v>
      </c>
      <c r="M181" s="81">
        <v>1039500</v>
      </c>
      <c r="N181" s="54">
        <f t="shared" si="8"/>
        <v>0</v>
      </c>
      <c r="O181" s="53" t="s">
        <v>453</v>
      </c>
    </row>
    <row r="182" spans="1:15">
      <c r="A182" s="114">
        <v>44347</v>
      </c>
      <c r="B182" s="47" t="s">
        <v>118</v>
      </c>
      <c r="C182" s="48" t="s">
        <v>119</v>
      </c>
      <c r="D182" s="47" t="s">
        <v>120</v>
      </c>
      <c r="E182" s="47" t="s">
        <v>514</v>
      </c>
      <c r="F182" s="49">
        <v>7095000</v>
      </c>
      <c r="G182" s="50">
        <v>6450000</v>
      </c>
      <c r="H182" s="50">
        <v>645000</v>
      </c>
      <c r="I182" s="51" t="s">
        <v>449</v>
      </c>
      <c r="J182" s="51" t="s">
        <v>11</v>
      </c>
      <c r="K182" s="52" t="s">
        <v>301</v>
      </c>
      <c r="L182" s="53" t="s">
        <v>72</v>
      </c>
      <c r="M182" s="81">
        <f>4000000+3095000</f>
        <v>7095000</v>
      </c>
      <c r="N182" s="54">
        <f t="shared" si="8"/>
        <v>0</v>
      </c>
      <c r="O182" s="53" t="s">
        <v>453</v>
      </c>
    </row>
    <row r="183" spans="1:15">
      <c r="A183" s="114">
        <v>44347</v>
      </c>
      <c r="B183" s="47" t="s">
        <v>187</v>
      </c>
      <c r="C183" s="48" t="s">
        <v>188</v>
      </c>
      <c r="D183" s="47" t="s">
        <v>189</v>
      </c>
      <c r="E183" s="47" t="s">
        <v>502</v>
      </c>
      <c r="F183" s="49">
        <v>1139820</v>
      </c>
      <c r="G183" s="50">
        <v>1036200</v>
      </c>
      <c r="H183" s="50">
        <v>103620</v>
      </c>
      <c r="I183" s="51" t="s">
        <v>482</v>
      </c>
      <c r="J183" s="51" t="s">
        <v>234</v>
      </c>
      <c r="K183" s="52" t="s">
        <v>266</v>
      </c>
      <c r="L183" s="53" t="s">
        <v>72</v>
      </c>
      <c r="M183" s="81">
        <v>1139820</v>
      </c>
      <c r="N183" s="54">
        <f t="shared" si="8"/>
        <v>0</v>
      </c>
      <c r="O183" s="53" t="s">
        <v>453</v>
      </c>
    </row>
    <row r="184" spans="1:15">
      <c r="A184" s="114">
        <v>44347</v>
      </c>
      <c r="B184" s="47" t="s">
        <v>235</v>
      </c>
      <c r="C184" s="48" t="s">
        <v>236</v>
      </c>
      <c r="D184" s="47" t="s">
        <v>237</v>
      </c>
      <c r="E184" s="47" t="s">
        <v>503</v>
      </c>
      <c r="F184" s="49">
        <v>1590600</v>
      </c>
      <c r="G184" s="50">
        <v>1446000</v>
      </c>
      <c r="H184" s="50">
        <v>144600</v>
      </c>
      <c r="I184" s="51" t="s">
        <v>537</v>
      </c>
      <c r="J184" s="51" t="s">
        <v>11</v>
      </c>
      <c r="K184" s="52" t="s">
        <v>266</v>
      </c>
      <c r="L184" s="53" t="s">
        <v>72</v>
      </c>
      <c r="M184" s="81">
        <v>1590600</v>
      </c>
      <c r="N184" s="54">
        <f t="shared" si="8"/>
        <v>0</v>
      </c>
      <c r="O184" s="53" t="s">
        <v>453</v>
      </c>
    </row>
    <row r="185" spans="1:15">
      <c r="A185" s="114">
        <v>44347</v>
      </c>
      <c r="B185" s="47" t="s">
        <v>147</v>
      </c>
      <c r="C185" s="48" t="s">
        <v>29</v>
      </c>
      <c r="D185" s="47" t="s">
        <v>148</v>
      </c>
      <c r="E185" s="47" t="s">
        <v>512</v>
      </c>
      <c r="F185" s="49">
        <v>264000</v>
      </c>
      <c r="G185" s="50">
        <v>240000</v>
      </c>
      <c r="H185" s="50">
        <v>24000</v>
      </c>
      <c r="I185" s="51" t="s">
        <v>472</v>
      </c>
      <c r="J185" s="51" t="s">
        <v>11</v>
      </c>
      <c r="K185" s="52"/>
      <c r="L185" s="53"/>
      <c r="M185" s="81"/>
      <c r="N185" s="54">
        <f t="shared" si="8"/>
        <v>264000</v>
      </c>
      <c r="O185" s="53" t="s">
        <v>453</v>
      </c>
    </row>
    <row r="186" spans="1:15">
      <c r="A186" s="114">
        <v>44347</v>
      </c>
      <c r="B186" s="47" t="s">
        <v>302</v>
      </c>
      <c r="C186" s="48" t="s">
        <v>293</v>
      </c>
      <c r="D186" s="47" t="s">
        <v>303</v>
      </c>
      <c r="E186" s="47" t="s">
        <v>538</v>
      </c>
      <c r="F186" s="49">
        <v>1100000</v>
      </c>
      <c r="G186" s="50">
        <v>1000000</v>
      </c>
      <c r="H186" s="50">
        <v>100000</v>
      </c>
      <c r="I186" s="51" t="s">
        <v>449</v>
      </c>
      <c r="J186" s="51" t="s">
        <v>11</v>
      </c>
      <c r="K186" s="52" t="s">
        <v>304</v>
      </c>
      <c r="L186" s="53" t="s">
        <v>72</v>
      </c>
      <c r="M186" s="81">
        <v>1100000</v>
      </c>
      <c r="N186" s="54">
        <f t="shared" si="8"/>
        <v>0</v>
      </c>
      <c r="O186" s="53" t="s">
        <v>453</v>
      </c>
    </row>
    <row r="187" spans="1:15">
      <c r="A187" s="114">
        <v>44347</v>
      </c>
      <c r="B187" s="47" t="s">
        <v>305</v>
      </c>
      <c r="C187" s="48" t="s">
        <v>306</v>
      </c>
      <c r="D187" s="47" t="s">
        <v>307</v>
      </c>
      <c r="E187" s="47" t="s">
        <v>539</v>
      </c>
      <c r="F187" s="49">
        <v>440000</v>
      </c>
      <c r="G187" s="50">
        <v>400000</v>
      </c>
      <c r="H187" s="50">
        <v>40000</v>
      </c>
      <c r="I187" s="51" t="s">
        <v>540</v>
      </c>
      <c r="J187" s="51" t="s">
        <v>11</v>
      </c>
      <c r="K187" s="52" t="s">
        <v>266</v>
      </c>
      <c r="L187" s="53" t="s">
        <v>72</v>
      </c>
      <c r="M187" s="81">
        <v>440000</v>
      </c>
      <c r="N187" s="54">
        <f t="shared" si="8"/>
        <v>0</v>
      </c>
      <c r="O187" s="53" t="s">
        <v>453</v>
      </c>
    </row>
    <row r="188" spans="1:15">
      <c r="A188" s="114">
        <v>44347</v>
      </c>
      <c r="B188" s="47" t="s">
        <v>308</v>
      </c>
      <c r="C188" s="48" t="s">
        <v>37</v>
      </c>
      <c r="D188" s="47" t="s">
        <v>309</v>
      </c>
      <c r="E188" s="47" t="s">
        <v>497</v>
      </c>
      <c r="F188" s="49">
        <v>1320000</v>
      </c>
      <c r="G188" s="50">
        <v>1200000</v>
      </c>
      <c r="H188" s="50">
        <v>120000</v>
      </c>
      <c r="I188" s="51" t="s">
        <v>466</v>
      </c>
      <c r="J188" s="51" t="s">
        <v>11</v>
      </c>
      <c r="K188" s="52" t="s">
        <v>304</v>
      </c>
      <c r="L188" s="53" t="s">
        <v>72</v>
      </c>
      <c r="M188" s="81">
        <v>1320000</v>
      </c>
      <c r="N188" s="54">
        <f t="shared" si="8"/>
        <v>0</v>
      </c>
      <c r="O188" s="53" t="s">
        <v>453</v>
      </c>
    </row>
    <row r="189" spans="1:15">
      <c r="A189" s="114">
        <v>44347</v>
      </c>
      <c r="B189" s="47" t="s">
        <v>202</v>
      </c>
      <c r="C189" s="48" t="s">
        <v>203</v>
      </c>
      <c r="D189" s="47" t="s">
        <v>204</v>
      </c>
      <c r="E189" s="47" t="s">
        <v>541</v>
      </c>
      <c r="F189" s="49">
        <v>87450</v>
      </c>
      <c r="G189" s="50">
        <v>79500</v>
      </c>
      <c r="H189" s="50">
        <v>7950</v>
      </c>
      <c r="I189" s="51" t="s">
        <v>486</v>
      </c>
      <c r="J189" s="51" t="s">
        <v>11</v>
      </c>
      <c r="K189" s="52"/>
      <c r="L189" s="53"/>
      <c r="M189" s="81"/>
      <c r="N189" s="54">
        <f t="shared" si="8"/>
        <v>87450</v>
      </c>
      <c r="O189" s="53" t="s">
        <v>453</v>
      </c>
    </row>
    <row r="190" spans="1:15">
      <c r="A190" s="114">
        <v>44347</v>
      </c>
      <c r="B190" s="47" t="s">
        <v>36</v>
      </c>
      <c r="C190" s="48" t="s">
        <v>37</v>
      </c>
      <c r="D190" s="47" t="s">
        <v>38</v>
      </c>
      <c r="E190" s="47" t="s">
        <v>492</v>
      </c>
      <c r="F190" s="49">
        <v>1650000</v>
      </c>
      <c r="G190" s="50">
        <v>1500000</v>
      </c>
      <c r="H190" s="50">
        <v>150000</v>
      </c>
      <c r="I190" s="51" t="s">
        <v>446</v>
      </c>
      <c r="J190" s="51" t="s">
        <v>11</v>
      </c>
      <c r="K190" s="52" t="s">
        <v>266</v>
      </c>
      <c r="L190" s="53" t="s">
        <v>72</v>
      </c>
      <c r="M190" s="81">
        <v>1650000</v>
      </c>
      <c r="N190" s="54">
        <f>F190-M190</f>
        <v>0</v>
      </c>
      <c r="O190" s="53" t="s">
        <v>453</v>
      </c>
    </row>
    <row r="191" spans="1:15">
      <c r="A191" s="114">
        <v>44347</v>
      </c>
      <c r="B191" s="28" t="s">
        <v>310</v>
      </c>
      <c r="C191" s="30" t="s">
        <v>311</v>
      </c>
      <c r="D191" s="28" t="s">
        <v>312</v>
      </c>
      <c r="E191" s="30" t="s">
        <v>497</v>
      </c>
      <c r="F191" s="55">
        <v>495000</v>
      </c>
      <c r="G191" s="55">
        <v>450000</v>
      </c>
      <c r="H191" s="55">
        <v>45000</v>
      </c>
      <c r="I191" s="33" t="s">
        <v>542</v>
      </c>
      <c r="J191" s="34"/>
      <c r="K191" s="34" t="s">
        <v>271</v>
      </c>
      <c r="L191" s="34" t="s">
        <v>72</v>
      </c>
      <c r="M191" s="81">
        <v>495000</v>
      </c>
      <c r="N191" s="56">
        <f t="shared" si="8"/>
        <v>0</v>
      </c>
      <c r="O191" s="101" t="s">
        <v>438</v>
      </c>
    </row>
    <row r="192" spans="1:15">
      <c r="A192" s="112">
        <v>44326</v>
      </c>
      <c r="B192" s="47" t="s">
        <v>205</v>
      </c>
      <c r="C192" s="48" t="s">
        <v>206</v>
      </c>
      <c r="D192" s="47" t="s">
        <v>207</v>
      </c>
      <c r="E192" s="47"/>
      <c r="F192" s="49">
        <v>8800000</v>
      </c>
      <c r="G192" s="50">
        <v>8000000</v>
      </c>
      <c r="H192" s="50">
        <v>800000</v>
      </c>
      <c r="I192" s="51" t="s">
        <v>449</v>
      </c>
      <c r="J192" s="51"/>
      <c r="K192" s="52" t="s">
        <v>253</v>
      </c>
      <c r="L192" s="53" t="s">
        <v>72</v>
      </c>
      <c r="M192" s="81">
        <v>8800000</v>
      </c>
      <c r="N192" s="54">
        <f t="shared" si="8"/>
        <v>0</v>
      </c>
      <c r="O192" s="53" t="s">
        <v>488</v>
      </c>
    </row>
    <row r="193" spans="1:15">
      <c r="A193" s="113">
        <v>44347</v>
      </c>
      <c r="B193" s="47" t="s">
        <v>313</v>
      </c>
      <c r="C193" s="48" t="s">
        <v>314</v>
      </c>
      <c r="D193" s="47" t="s">
        <v>315</v>
      </c>
      <c r="E193" s="47"/>
      <c r="F193" s="49">
        <v>11000000</v>
      </c>
      <c r="G193" s="50">
        <v>10000000</v>
      </c>
      <c r="H193" s="50">
        <v>1000000</v>
      </c>
      <c r="I193" s="51" t="s">
        <v>466</v>
      </c>
      <c r="J193" s="51"/>
      <c r="K193" s="52" t="s">
        <v>316</v>
      </c>
      <c r="L193" s="53" t="s">
        <v>72</v>
      </c>
      <c r="M193" s="81">
        <v>10115000</v>
      </c>
      <c r="N193" s="54">
        <f t="shared" si="8"/>
        <v>885000</v>
      </c>
      <c r="O193" s="53" t="s">
        <v>453</v>
      </c>
    </row>
    <row r="194" spans="1:15">
      <c r="A194" s="112">
        <v>44347</v>
      </c>
      <c r="B194" s="47" t="s">
        <v>205</v>
      </c>
      <c r="C194" s="48" t="s">
        <v>206</v>
      </c>
      <c r="D194" s="47" t="s">
        <v>207</v>
      </c>
      <c r="E194" s="47"/>
      <c r="F194" s="49">
        <v>10450000</v>
      </c>
      <c r="G194" s="50">
        <v>9500000</v>
      </c>
      <c r="H194" s="50">
        <v>950000</v>
      </c>
      <c r="I194" s="51" t="s">
        <v>449</v>
      </c>
      <c r="J194" s="51"/>
      <c r="K194" s="52" t="s">
        <v>266</v>
      </c>
      <c r="L194" s="53" t="s">
        <v>72</v>
      </c>
      <c r="M194" s="81">
        <v>10450000</v>
      </c>
      <c r="N194" s="54">
        <f t="shared" si="8"/>
        <v>0</v>
      </c>
      <c r="O194" s="53" t="s">
        <v>453</v>
      </c>
    </row>
    <row r="195" spans="1:15">
      <c r="A195" s="115">
        <v>44357</v>
      </c>
      <c r="B195" s="57" t="s">
        <v>261</v>
      </c>
      <c r="C195" s="58" t="s">
        <v>262</v>
      </c>
      <c r="D195" s="57" t="s">
        <v>263</v>
      </c>
      <c r="E195" s="58"/>
      <c r="F195" s="59">
        <v>13197800</v>
      </c>
      <c r="G195" s="59">
        <v>11998000</v>
      </c>
      <c r="H195" s="59">
        <v>1199800</v>
      </c>
      <c r="I195" s="33" t="s">
        <v>650</v>
      </c>
      <c r="J195" s="34" t="s">
        <v>11</v>
      </c>
      <c r="K195" s="34" t="s">
        <v>285</v>
      </c>
      <c r="L195" s="34" t="s">
        <v>72</v>
      </c>
      <c r="M195" s="81">
        <v>13197800</v>
      </c>
      <c r="N195" s="60">
        <f>F195-M195</f>
        <v>0</v>
      </c>
      <c r="O195" s="34" t="s">
        <v>488</v>
      </c>
    </row>
    <row r="196" spans="1:15">
      <c r="A196" s="115">
        <v>44361</v>
      </c>
      <c r="B196" s="57" t="s">
        <v>103</v>
      </c>
      <c r="C196" s="58" t="s">
        <v>104</v>
      </c>
      <c r="D196" s="57" t="s">
        <v>105</v>
      </c>
      <c r="E196" s="58"/>
      <c r="F196" s="59">
        <v>14702600</v>
      </c>
      <c r="G196" s="59">
        <v>13366000</v>
      </c>
      <c r="H196" s="59">
        <v>1336600</v>
      </c>
      <c r="I196" s="33" t="s">
        <v>651</v>
      </c>
      <c r="J196" s="34" t="s">
        <v>11</v>
      </c>
      <c r="K196" s="34" t="s">
        <v>316</v>
      </c>
      <c r="L196" s="34" t="s">
        <v>72</v>
      </c>
      <c r="M196" s="81">
        <v>7975000</v>
      </c>
      <c r="N196" s="60">
        <f t="shared" ref="N196:N219" si="9">F196-M196</f>
        <v>6727600</v>
      </c>
      <c r="O196" s="34" t="s">
        <v>488</v>
      </c>
    </row>
    <row r="197" spans="1:15">
      <c r="A197" s="115">
        <v>44362</v>
      </c>
      <c r="B197" s="57" t="s">
        <v>13</v>
      </c>
      <c r="C197" s="58" t="s">
        <v>14</v>
      </c>
      <c r="D197" s="57" t="s">
        <v>15</v>
      </c>
      <c r="E197" s="58"/>
      <c r="F197" s="59">
        <v>9900000</v>
      </c>
      <c r="G197" s="59">
        <v>9000000</v>
      </c>
      <c r="H197" s="59">
        <v>900000</v>
      </c>
      <c r="I197" s="33" t="s">
        <v>463</v>
      </c>
      <c r="J197" s="34" t="s">
        <v>141</v>
      </c>
      <c r="K197" s="34" t="s">
        <v>253</v>
      </c>
      <c r="L197" s="34" t="s">
        <v>72</v>
      </c>
      <c r="M197" s="81">
        <v>9900000</v>
      </c>
      <c r="N197" s="60">
        <f t="shared" si="9"/>
        <v>0</v>
      </c>
      <c r="O197" s="34" t="s">
        <v>488</v>
      </c>
    </row>
    <row r="198" spans="1:15">
      <c r="A198" s="115">
        <v>44367</v>
      </c>
      <c r="B198" s="57" t="s">
        <v>164</v>
      </c>
      <c r="C198" s="58" t="s">
        <v>165</v>
      </c>
      <c r="D198" s="57" t="s">
        <v>166</v>
      </c>
      <c r="E198" s="58"/>
      <c r="F198" s="59">
        <v>3190000</v>
      </c>
      <c r="G198" s="59">
        <v>2900000</v>
      </c>
      <c r="H198" s="59">
        <v>290000</v>
      </c>
      <c r="I198" s="33" t="s">
        <v>476</v>
      </c>
      <c r="J198" s="34" t="s">
        <v>167</v>
      </c>
      <c r="K198" s="34"/>
      <c r="L198" s="34"/>
      <c r="M198" s="81"/>
      <c r="N198" s="60">
        <f t="shared" si="9"/>
        <v>3190000</v>
      </c>
      <c r="O198" s="34" t="s">
        <v>488</v>
      </c>
    </row>
    <row r="199" spans="1:15">
      <c r="A199" s="115">
        <v>44368</v>
      </c>
      <c r="B199" s="57" t="s">
        <v>265</v>
      </c>
      <c r="C199" s="58" t="s">
        <v>280</v>
      </c>
      <c r="D199" s="57" t="s">
        <v>281</v>
      </c>
      <c r="E199" s="58"/>
      <c r="F199" s="59">
        <v>220000</v>
      </c>
      <c r="G199" s="59">
        <v>200000</v>
      </c>
      <c r="H199" s="59">
        <v>20000</v>
      </c>
      <c r="I199" s="33" t="s">
        <v>525</v>
      </c>
      <c r="J199" s="34" t="s">
        <v>11</v>
      </c>
      <c r="K199" s="34" t="s">
        <v>271</v>
      </c>
      <c r="L199" s="34" t="s">
        <v>72</v>
      </c>
      <c r="M199" s="81">
        <v>220000</v>
      </c>
      <c r="N199" s="60">
        <f t="shared" si="9"/>
        <v>0</v>
      </c>
      <c r="O199" s="34" t="s">
        <v>488</v>
      </c>
    </row>
    <row r="200" spans="1:15">
      <c r="A200" s="115">
        <v>44371</v>
      </c>
      <c r="B200" s="57" t="s">
        <v>317</v>
      </c>
      <c r="C200" s="58" t="s">
        <v>399</v>
      </c>
      <c r="D200" s="57" t="s">
        <v>429</v>
      </c>
      <c r="E200" s="58"/>
      <c r="F200" s="59">
        <v>1980000</v>
      </c>
      <c r="G200" s="59">
        <v>1800000</v>
      </c>
      <c r="H200" s="59">
        <v>180000</v>
      </c>
      <c r="I200" s="33" t="s">
        <v>652</v>
      </c>
      <c r="J200" s="34" t="s">
        <v>318</v>
      </c>
      <c r="K200" s="34" t="s">
        <v>266</v>
      </c>
      <c r="L200" s="61" t="s">
        <v>72</v>
      </c>
      <c r="M200" s="81">
        <v>1760000</v>
      </c>
      <c r="N200" s="60">
        <f t="shared" si="9"/>
        <v>220000</v>
      </c>
      <c r="O200" s="34" t="s">
        <v>488</v>
      </c>
    </row>
    <row r="201" spans="1:15">
      <c r="A201" s="115">
        <v>44372</v>
      </c>
      <c r="B201" s="57" t="s">
        <v>93</v>
      </c>
      <c r="C201" s="58" t="s">
        <v>94</v>
      </c>
      <c r="D201" s="57" t="s">
        <v>95</v>
      </c>
      <c r="E201" s="58"/>
      <c r="F201" s="59">
        <v>10991200</v>
      </c>
      <c r="G201" s="59">
        <v>9992000</v>
      </c>
      <c r="H201" s="59">
        <v>999200</v>
      </c>
      <c r="I201" s="33" t="s">
        <v>653</v>
      </c>
      <c r="J201" s="34" t="s">
        <v>11</v>
      </c>
      <c r="K201" s="34" t="s">
        <v>543</v>
      </c>
      <c r="L201" s="34" t="s">
        <v>72</v>
      </c>
      <c r="M201" s="81">
        <v>10991200</v>
      </c>
      <c r="N201" s="60">
        <f t="shared" si="9"/>
        <v>0</v>
      </c>
      <c r="O201" s="34" t="s">
        <v>488</v>
      </c>
    </row>
    <row r="202" spans="1:15">
      <c r="A202" s="115">
        <v>44375</v>
      </c>
      <c r="B202" s="57" t="s">
        <v>319</v>
      </c>
      <c r="C202" s="58" t="s">
        <v>405</v>
      </c>
      <c r="D202" s="57" t="s">
        <v>430</v>
      </c>
      <c r="E202" s="58"/>
      <c r="F202" s="59">
        <v>1650000</v>
      </c>
      <c r="G202" s="59">
        <v>1500000</v>
      </c>
      <c r="H202" s="59">
        <v>150000</v>
      </c>
      <c r="I202" s="33" t="s">
        <v>654</v>
      </c>
      <c r="J202" s="34" t="s">
        <v>11</v>
      </c>
      <c r="K202" s="34"/>
      <c r="L202" s="34"/>
      <c r="M202" s="81"/>
      <c r="N202" s="60">
        <f t="shared" si="9"/>
        <v>1650000</v>
      </c>
      <c r="O202" s="34" t="s">
        <v>488</v>
      </c>
    </row>
    <row r="203" spans="1:15">
      <c r="A203" s="115">
        <v>44376</v>
      </c>
      <c r="B203" s="57" t="s">
        <v>320</v>
      </c>
      <c r="C203" s="58" t="s">
        <v>406</v>
      </c>
      <c r="D203" s="57" t="s">
        <v>321</v>
      </c>
      <c r="E203" s="58"/>
      <c r="F203" s="59">
        <v>2145000</v>
      </c>
      <c r="G203" s="59">
        <v>1950000</v>
      </c>
      <c r="H203" s="59">
        <v>195000</v>
      </c>
      <c r="I203" s="33" t="s">
        <v>655</v>
      </c>
      <c r="J203" s="34" t="s">
        <v>11</v>
      </c>
      <c r="K203" s="34" t="s">
        <v>322</v>
      </c>
      <c r="L203" s="34" t="s">
        <v>72</v>
      </c>
      <c r="M203" s="81">
        <v>2145000</v>
      </c>
      <c r="N203" s="60">
        <f t="shared" si="9"/>
        <v>0</v>
      </c>
      <c r="O203" s="34" t="s">
        <v>488</v>
      </c>
    </row>
    <row r="204" spans="1:15">
      <c r="A204" s="115">
        <v>44377</v>
      </c>
      <c r="B204" s="57" t="s">
        <v>187</v>
      </c>
      <c r="C204" s="58" t="s">
        <v>188</v>
      </c>
      <c r="D204" s="57" t="s">
        <v>189</v>
      </c>
      <c r="E204" s="58"/>
      <c r="F204" s="59">
        <v>1991550</v>
      </c>
      <c r="G204" s="59">
        <v>1810500</v>
      </c>
      <c r="H204" s="59">
        <v>181050</v>
      </c>
      <c r="I204" s="33" t="s">
        <v>482</v>
      </c>
      <c r="J204" s="34" t="s">
        <v>234</v>
      </c>
      <c r="K204" s="34" t="s">
        <v>544</v>
      </c>
      <c r="L204" s="34" t="s">
        <v>72</v>
      </c>
      <c r="M204" s="81">
        <v>1991550</v>
      </c>
      <c r="N204" s="60">
        <f t="shared" si="9"/>
        <v>0</v>
      </c>
      <c r="O204" s="34" t="s">
        <v>488</v>
      </c>
    </row>
    <row r="205" spans="1:15">
      <c r="A205" s="115">
        <v>44377</v>
      </c>
      <c r="B205" s="57" t="s">
        <v>323</v>
      </c>
      <c r="C205" s="58" t="s">
        <v>407</v>
      </c>
      <c r="D205" s="57" t="s">
        <v>324</v>
      </c>
      <c r="E205" s="58"/>
      <c r="F205" s="59">
        <v>1430000</v>
      </c>
      <c r="G205" s="59">
        <v>1300000</v>
      </c>
      <c r="H205" s="59">
        <v>130000</v>
      </c>
      <c r="I205" s="33" t="s">
        <v>477</v>
      </c>
      <c r="J205" s="34" t="s">
        <v>141</v>
      </c>
      <c r="K205" s="34" t="s">
        <v>322</v>
      </c>
      <c r="L205" s="34" t="s">
        <v>72</v>
      </c>
      <c r="M205" s="81">
        <v>1430000</v>
      </c>
      <c r="N205" s="60">
        <f t="shared" si="9"/>
        <v>0</v>
      </c>
      <c r="O205" s="34" t="s">
        <v>488</v>
      </c>
    </row>
    <row r="206" spans="1:15">
      <c r="A206" s="115">
        <v>44377</v>
      </c>
      <c r="B206" s="57" t="s">
        <v>255</v>
      </c>
      <c r="C206" s="58" t="s">
        <v>256</v>
      </c>
      <c r="D206" s="57" t="s">
        <v>257</v>
      </c>
      <c r="E206" s="58"/>
      <c r="F206" s="59">
        <v>847000</v>
      </c>
      <c r="G206" s="59">
        <v>770000</v>
      </c>
      <c r="H206" s="59">
        <v>77000</v>
      </c>
      <c r="I206" s="33" t="s">
        <v>477</v>
      </c>
      <c r="J206" s="34" t="s">
        <v>11</v>
      </c>
      <c r="K206" s="34" t="s">
        <v>304</v>
      </c>
      <c r="L206" s="34" t="s">
        <v>72</v>
      </c>
      <c r="M206" s="81">
        <v>847000</v>
      </c>
      <c r="N206" s="60">
        <f t="shared" si="9"/>
        <v>0</v>
      </c>
      <c r="O206" s="34" t="s">
        <v>488</v>
      </c>
    </row>
    <row r="207" spans="1:15">
      <c r="A207" s="115">
        <v>44377</v>
      </c>
      <c r="B207" s="57" t="s">
        <v>103</v>
      </c>
      <c r="C207" s="58" t="s">
        <v>104</v>
      </c>
      <c r="D207" s="57" t="s">
        <v>105</v>
      </c>
      <c r="E207" s="58"/>
      <c r="F207" s="59">
        <v>10399400</v>
      </c>
      <c r="G207" s="59">
        <v>9454000</v>
      </c>
      <c r="H207" s="59">
        <v>945400</v>
      </c>
      <c r="I207" s="33" t="s">
        <v>463</v>
      </c>
      <c r="J207" s="34" t="s">
        <v>11</v>
      </c>
      <c r="K207" s="34" t="s">
        <v>271</v>
      </c>
      <c r="L207" s="34" t="s">
        <v>72</v>
      </c>
      <c r="M207" s="81">
        <v>10399400</v>
      </c>
      <c r="N207" s="60">
        <f t="shared" si="9"/>
        <v>0</v>
      </c>
      <c r="O207" s="34" t="s">
        <v>488</v>
      </c>
    </row>
    <row r="208" spans="1:15">
      <c r="A208" s="115">
        <v>44377</v>
      </c>
      <c r="B208" s="57" t="s">
        <v>106</v>
      </c>
      <c r="C208" s="58" t="s">
        <v>107</v>
      </c>
      <c r="D208" s="57" t="s">
        <v>108</v>
      </c>
      <c r="E208" s="58"/>
      <c r="F208" s="59">
        <v>5780000</v>
      </c>
      <c r="G208" s="59">
        <v>5254546</v>
      </c>
      <c r="H208" s="59">
        <v>525454</v>
      </c>
      <c r="I208" s="33" t="s">
        <v>449</v>
      </c>
      <c r="J208" s="34" t="s">
        <v>11</v>
      </c>
      <c r="K208" s="34" t="s">
        <v>544</v>
      </c>
      <c r="L208" s="34" t="s">
        <v>72</v>
      </c>
      <c r="M208" s="81">
        <v>5780000</v>
      </c>
      <c r="N208" s="60">
        <f t="shared" si="9"/>
        <v>0</v>
      </c>
      <c r="O208" s="34" t="s">
        <v>488</v>
      </c>
    </row>
    <row r="209" spans="1:15">
      <c r="A209" s="115">
        <v>44377</v>
      </c>
      <c r="B209" s="57" t="s">
        <v>325</v>
      </c>
      <c r="C209" s="58" t="s">
        <v>337</v>
      </c>
      <c r="D209" s="57" t="s">
        <v>338</v>
      </c>
      <c r="E209" s="58"/>
      <c r="F209" s="59">
        <v>4752000</v>
      </c>
      <c r="G209" s="59">
        <v>4320000</v>
      </c>
      <c r="H209" s="59">
        <v>432000</v>
      </c>
      <c r="I209" s="33" t="s">
        <v>466</v>
      </c>
      <c r="J209" s="34" t="s">
        <v>11</v>
      </c>
      <c r="K209" s="34" t="s">
        <v>304</v>
      </c>
      <c r="L209" s="34" t="s">
        <v>72</v>
      </c>
      <c r="M209" s="81">
        <v>4752000</v>
      </c>
      <c r="N209" s="60">
        <f t="shared" si="9"/>
        <v>0</v>
      </c>
      <c r="O209" s="34" t="s">
        <v>488</v>
      </c>
    </row>
    <row r="210" spans="1:15">
      <c r="A210" s="115">
        <v>44377</v>
      </c>
      <c r="B210" s="57" t="s">
        <v>261</v>
      </c>
      <c r="C210" s="58" t="s">
        <v>262</v>
      </c>
      <c r="D210" s="57" t="s">
        <v>263</v>
      </c>
      <c r="E210" s="58"/>
      <c r="F210" s="59">
        <v>11000000</v>
      </c>
      <c r="G210" s="59">
        <v>10000000</v>
      </c>
      <c r="H210" s="59">
        <v>1000000</v>
      </c>
      <c r="I210" s="33" t="s">
        <v>656</v>
      </c>
      <c r="J210" s="34" t="s">
        <v>11</v>
      </c>
      <c r="K210" s="34" t="s">
        <v>266</v>
      </c>
      <c r="L210" s="34" t="s">
        <v>72</v>
      </c>
      <c r="M210" s="81">
        <v>11000000</v>
      </c>
      <c r="N210" s="60">
        <f t="shared" si="9"/>
        <v>0</v>
      </c>
      <c r="O210" s="34" t="s">
        <v>488</v>
      </c>
    </row>
    <row r="211" spans="1:15">
      <c r="A211" s="115">
        <v>44377</v>
      </c>
      <c r="B211" s="57" t="s">
        <v>36</v>
      </c>
      <c r="C211" s="58" t="s">
        <v>37</v>
      </c>
      <c r="D211" s="57" t="s">
        <v>38</v>
      </c>
      <c r="E211" s="58"/>
      <c r="F211" s="59">
        <v>2112000</v>
      </c>
      <c r="G211" s="59">
        <v>1920000</v>
      </c>
      <c r="H211" s="59">
        <v>192000</v>
      </c>
      <c r="I211" s="33" t="s">
        <v>446</v>
      </c>
      <c r="J211" s="34" t="s">
        <v>11</v>
      </c>
      <c r="K211" s="34" t="s">
        <v>271</v>
      </c>
      <c r="L211" s="34" t="s">
        <v>72</v>
      </c>
      <c r="M211" s="81">
        <v>2112000</v>
      </c>
      <c r="N211" s="60">
        <f t="shared" si="9"/>
        <v>0</v>
      </c>
      <c r="O211" s="34" t="s">
        <v>488</v>
      </c>
    </row>
    <row r="212" spans="1:15">
      <c r="A212" s="115">
        <v>44377</v>
      </c>
      <c r="B212" s="57" t="s">
        <v>326</v>
      </c>
      <c r="C212" s="58" t="s">
        <v>400</v>
      </c>
      <c r="D212" s="57" t="s">
        <v>431</v>
      </c>
      <c r="E212" s="58"/>
      <c r="F212" s="59">
        <v>2530000</v>
      </c>
      <c r="G212" s="59">
        <v>2300000</v>
      </c>
      <c r="H212" s="59">
        <v>230000</v>
      </c>
      <c r="I212" s="33" t="s">
        <v>566</v>
      </c>
      <c r="J212" s="34" t="s">
        <v>327</v>
      </c>
      <c r="K212" s="34" t="s">
        <v>328</v>
      </c>
      <c r="L212" s="34" t="s">
        <v>72</v>
      </c>
      <c r="M212" s="81">
        <v>2530000</v>
      </c>
      <c r="N212" s="60">
        <f t="shared" si="9"/>
        <v>0</v>
      </c>
      <c r="O212" s="34" t="s">
        <v>488</v>
      </c>
    </row>
    <row r="213" spans="1:15">
      <c r="A213" s="115">
        <v>44377</v>
      </c>
      <c r="B213" s="57" t="s">
        <v>329</v>
      </c>
      <c r="C213" s="58" t="s">
        <v>408</v>
      </c>
      <c r="D213" s="57" t="s">
        <v>432</v>
      </c>
      <c r="E213" s="58"/>
      <c r="F213" s="59">
        <v>4400000</v>
      </c>
      <c r="G213" s="59">
        <v>4000000</v>
      </c>
      <c r="H213" s="59">
        <v>400000</v>
      </c>
      <c r="I213" s="33" t="s">
        <v>545</v>
      </c>
      <c r="J213" s="34" t="s">
        <v>11</v>
      </c>
      <c r="K213" s="34" t="s">
        <v>330</v>
      </c>
      <c r="L213" s="34" t="s">
        <v>72</v>
      </c>
      <c r="M213" s="81">
        <v>440000</v>
      </c>
      <c r="N213" s="60">
        <f t="shared" si="9"/>
        <v>3960000</v>
      </c>
      <c r="O213" s="34" t="s">
        <v>488</v>
      </c>
    </row>
    <row r="214" spans="1:15">
      <c r="A214" s="115">
        <v>44377</v>
      </c>
      <c r="B214" s="57" t="s">
        <v>331</v>
      </c>
      <c r="C214" s="58" t="s">
        <v>409</v>
      </c>
      <c r="D214" s="57" t="s">
        <v>433</v>
      </c>
      <c r="E214" s="58"/>
      <c r="F214" s="59">
        <v>550000</v>
      </c>
      <c r="G214" s="59">
        <v>500000</v>
      </c>
      <c r="H214" s="59">
        <v>50000</v>
      </c>
      <c r="I214" s="33" t="s">
        <v>657</v>
      </c>
      <c r="J214" s="34" t="s">
        <v>11</v>
      </c>
      <c r="K214" s="34" t="s">
        <v>332</v>
      </c>
      <c r="L214" s="34" t="s">
        <v>72</v>
      </c>
      <c r="M214" s="81">
        <v>550000</v>
      </c>
      <c r="N214" s="60">
        <f t="shared" si="9"/>
        <v>0</v>
      </c>
      <c r="O214" s="34" t="s">
        <v>488</v>
      </c>
    </row>
    <row r="215" spans="1:15">
      <c r="A215" s="115">
        <v>44377</v>
      </c>
      <c r="B215" s="57" t="s">
        <v>235</v>
      </c>
      <c r="C215" s="58" t="s">
        <v>236</v>
      </c>
      <c r="D215" s="57" t="s">
        <v>237</v>
      </c>
      <c r="E215" s="58"/>
      <c r="F215" s="59">
        <v>1504800</v>
      </c>
      <c r="G215" s="59">
        <v>1368000</v>
      </c>
      <c r="H215" s="59">
        <v>136800</v>
      </c>
      <c r="I215" s="33" t="s">
        <v>658</v>
      </c>
      <c r="J215" s="34" t="s">
        <v>11</v>
      </c>
      <c r="K215" s="34" t="s">
        <v>330</v>
      </c>
      <c r="L215" s="34" t="s">
        <v>72</v>
      </c>
      <c r="M215" s="81">
        <v>1504800</v>
      </c>
      <c r="N215" s="60">
        <f t="shared" si="9"/>
        <v>0</v>
      </c>
      <c r="O215" s="34" t="s">
        <v>488</v>
      </c>
    </row>
    <row r="216" spans="1:15">
      <c r="A216" s="115">
        <v>44377</v>
      </c>
      <c r="B216" s="57" t="s">
        <v>147</v>
      </c>
      <c r="C216" s="58" t="s">
        <v>29</v>
      </c>
      <c r="D216" s="57" t="s">
        <v>148</v>
      </c>
      <c r="E216" s="58"/>
      <c r="F216" s="59">
        <v>66000</v>
      </c>
      <c r="G216" s="59">
        <v>60000</v>
      </c>
      <c r="H216" s="59">
        <v>6000</v>
      </c>
      <c r="I216" s="33" t="s">
        <v>472</v>
      </c>
      <c r="J216" s="34" t="s">
        <v>11</v>
      </c>
      <c r="K216" s="34"/>
      <c r="L216" s="34"/>
      <c r="M216" s="81"/>
      <c r="N216" s="60">
        <f t="shared" si="9"/>
        <v>66000</v>
      </c>
      <c r="O216" s="34" t="s">
        <v>488</v>
      </c>
    </row>
    <row r="217" spans="1:15">
      <c r="A217" s="115">
        <v>44377</v>
      </c>
      <c r="B217" s="57" t="s">
        <v>269</v>
      </c>
      <c r="C217" s="58" t="s">
        <v>299</v>
      </c>
      <c r="D217" s="57" t="s">
        <v>300</v>
      </c>
      <c r="E217" s="58"/>
      <c r="F217" s="59">
        <v>5791500</v>
      </c>
      <c r="G217" s="59">
        <v>5265000</v>
      </c>
      <c r="H217" s="59">
        <v>526500</v>
      </c>
      <c r="I217" s="33" t="s">
        <v>536</v>
      </c>
      <c r="J217" s="34" t="s">
        <v>11</v>
      </c>
      <c r="K217" s="34" t="s">
        <v>271</v>
      </c>
      <c r="L217" s="34" t="s">
        <v>72</v>
      </c>
      <c r="M217" s="81">
        <v>5791500</v>
      </c>
      <c r="N217" s="60">
        <f t="shared" si="9"/>
        <v>0</v>
      </c>
      <c r="O217" s="34" t="s">
        <v>488</v>
      </c>
    </row>
    <row r="218" spans="1:15">
      <c r="A218" s="115">
        <v>44377</v>
      </c>
      <c r="B218" s="57" t="s">
        <v>273</v>
      </c>
      <c r="C218" s="58" t="s">
        <v>274</v>
      </c>
      <c r="D218" s="57" t="s">
        <v>275</v>
      </c>
      <c r="E218" s="102"/>
      <c r="F218" s="103">
        <v>9460000</v>
      </c>
      <c r="G218" s="103">
        <v>8600000</v>
      </c>
      <c r="H218" s="103">
        <v>860000</v>
      </c>
      <c r="I218" s="94" t="s">
        <v>546</v>
      </c>
      <c r="J218" s="34"/>
      <c r="K218" s="34" t="s">
        <v>333</v>
      </c>
      <c r="L218" s="34" t="s">
        <v>72</v>
      </c>
      <c r="M218" s="81">
        <v>9460000</v>
      </c>
      <c r="N218" s="56">
        <f t="shared" si="9"/>
        <v>0</v>
      </c>
      <c r="O218" s="64" t="s">
        <v>488</v>
      </c>
    </row>
    <row r="219" spans="1:15">
      <c r="A219" s="115">
        <v>44377</v>
      </c>
      <c r="B219" s="57" t="s">
        <v>205</v>
      </c>
      <c r="C219" s="58" t="s">
        <v>206</v>
      </c>
      <c r="D219" s="104" t="s">
        <v>207</v>
      </c>
      <c r="E219" s="102"/>
      <c r="F219" s="59">
        <v>10450000</v>
      </c>
      <c r="G219" s="59">
        <v>9500000</v>
      </c>
      <c r="H219" s="59">
        <v>950000</v>
      </c>
      <c r="I219" s="94" t="s">
        <v>546</v>
      </c>
      <c r="J219" s="34"/>
      <c r="K219" s="34" t="s">
        <v>285</v>
      </c>
      <c r="L219" s="34" t="s">
        <v>72</v>
      </c>
      <c r="M219" s="81">
        <v>10450000</v>
      </c>
      <c r="N219" s="56">
        <f t="shared" si="9"/>
        <v>0</v>
      </c>
      <c r="O219" s="64" t="s">
        <v>488</v>
      </c>
    </row>
    <row r="220" spans="1:15">
      <c r="A220" s="116">
        <v>44383</v>
      </c>
      <c r="B220" s="28" t="s">
        <v>13</v>
      </c>
      <c r="C220" s="30" t="s">
        <v>14</v>
      </c>
      <c r="D220" s="28" t="s">
        <v>15</v>
      </c>
      <c r="E220" s="30" t="s">
        <v>499</v>
      </c>
      <c r="F220" s="31">
        <v>4400000</v>
      </c>
      <c r="G220" s="31">
        <v>4000000</v>
      </c>
      <c r="H220" s="31">
        <v>400000</v>
      </c>
      <c r="I220" s="33" t="s">
        <v>473</v>
      </c>
      <c r="J220" s="34" t="s">
        <v>141</v>
      </c>
      <c r="K220" s="34" t="s">
        <v>266</v>
      </c>
      <c r="L220" s="34" t="s">
        <v>72</v>
      </c>
      <c r="M220" s="81">
        <v>4400000</v>
      </c>
      <c r="N220" s="60">
        <f>F220-M220</f>
        <v>0</v>
      </c>
      <c r="O220" s="34" t="s">
        <v>547</v>
      </c>
    </row>
    <row r="221" spans="1:15">
      <c r="A221" s="116">
        <v>44383</v>
      </c>
      <c r="B221" s="28" t="s">
        <v>334</v>
      </c>
      <c r="C221" s="30" t="s">
        <v>335</v>
      </c>
      <c r="D221" s="28" t="s">
        <v>336</v>
      </c>
      <c r="E221" s="30" t="s">
        <v>548</v>
      </c>
      <c r="F221" s="31">
        <v>1654400</v>
      </c>
      <c r="G221" s="31">
        <v>1504000</v>
      </c>
      <c r="H221" s="31">
        <v>150400</v>
      </c>
      <c r="I221" s="33" t="s">
        <v>439</v>
      </c>
      <c r="J221" s="34" t="s">
        <v>11</v>
      </c>
      <c r="K221" s="34" t="s">
        <v>266</v>
      </c>
      <c r="L221" s="34" t="s">
        <v>72</v>
      </c>
      <c r="M221" s="81">
        <v>1654400</v>
      </c>
      <c r="N221" s="60">
        <f t="shared" ref="N221:N282" si="10">F221-M221</f>
        <v>0</v>
      </c>
      <c r="O221" s="34" t="s">
        <v>547</v>
      </c>
    </row>
    <row r="222" spans="1:15">
      <c r="A222" s="116">
        <v>44397</v>
      </c>
      <c r="B222" s="28" t="s">
        <v>164</v>
      </c>
      <c r="C222" s="30" t="s">
        <v>165</v>
      </c>
      <c r="D222" s="28" t="s">
        <v>166</v>
      </c>
      <c r="E222" s="30" t="s">
        <v>515</v>
      </c>
      <c r="F222" s="31">
        <v>2750000</v>
      </c>
      <c r="G222" s="31">
        <v>2500000</v>
      </c>
      <c r="H222" s="31">
        <v>250000</v>
      </c>
      <c r="I222" s="33" t="s">
        <v>476</v>
      </c>
      <c r="J222" s="34" t="s">
        <v>167</v>
      </c>
      <c r="K222" s="34"/>
      <c r="L222" s="34"/>
      <c r="M222" s="81"/>
      <c r="N222" s="60">
        <f t="shared" si="10"/>
        <v>2750000</v>
      </c>
      <c r="O222" s="34" t="s">
        <v>547</v>
      </c>
    </row>
    <row r="223" spans="1:15">
      <c r="A223" s="116">
        <v>44398</v>
      </c>
      <c r="B223" s="28" t="s">
        <v>265</v>
      </c>
      <c r="C223" s="30" t="s">
        <v>280</v>
      </c>
      <c r="D223" s="28" t="s">
        <v>281</v>
      </c>
      <c r="E223" s="30" t="s">
        <v>524</v>
      </c>
      <c r="F223" s="31">
        <v>220000</v>
      </c>
      <c r="G223" s="31">
        <v>200000</v>
      </c>
      <c r="H223" s="31">
        <v>20000</v>
      </c>
      <c r="I223" s="33" t="s">
        <v>525</v>
      </c>
      <c r="J223" s="34" t="s">
        <v>11</v>
      </c>
      <c r="K223" s="34" t="s">
        <v>271</v>
      </c>
      <c r="L223" s="34" t="s">
        <v>72</v>
      </c>
      <c r="M223" s="81">
        <v>220000</v>
      </c>
      <c r="N223" s="60">
        <f t="shared" si="10"/>
        <v>0</v>
      </c>
      <c r="O223" s="34" t="s">
        <v>547</v>
      </c>
    </row>
    <row r="224" spans="1:15">
      <c r="A224" s="116">
        <v>44402</v>
      </c>
      <c r="B224" s="28" t="s">
        <v>93</v>
      </c>
      <c r="C224" s="30" t="s">
        <v>94</v>
      </c>
      <c r="D224" s="28" t="s">
        <v>95</v>
      </c>
      <c r="E224" s="30" t="s">
        <v>495</v>
      </c>
      <c r="F224" s="31">
        <v>9877560</v>
      </c>
      <c r="G224" s="31">
        <v>8979600</v>
      </c>
      <c r="H224" s="31">
        <v>897960</v>
      </c>
      <c r="I224" s="33" t="s">
        <v>549</v>
      </c>
      <c r="J224" s="34" t="s">
        <v>11</v>
      </c>
      <c r="K224" s="34" t="s">
        <v>543</v>
      </c>
      <c r="L224" s="34" t="s">
        <v>72</v>
      </c>
      <c r="M224" s="81">
        <v>9877560</v>
      </c>
      <c r="N224" s="60">
        <f t="shared" si="10"/>
        <v>0</v>
      </c>
      <c r="O224" s="34" t="s">
        <v>547</v>
      </c>
    </row>
    <row r="225" spans="1:15">
      <c r="A225" s="116">
        <v>44404</v>
      </c>
      <c r="B225" s="28" t="s">
        <v>137</v>
      </c>
      <c r="C225" s="30" t="s">
        <v>138</v>
      </c>
      <c r="D225" s="28" t="s">
        <v>139</v>
      </c>
      <c r="E225" s="30" t="s">
        <v>550</v>
      </c>
      <c r="F225" s="31">
        <v>330000</v>
      </c>
      <c r="G225" s="31">
        <v>300000</v>
      </c>
      <c r="H225" s="31">
        <v>30000</v>
      </c>
      <c r="I225" s="33" t="s">
        <v>551</v>
      </c>
      <c r="J225" s="34" t="s">
        <v>11</v>
      </c>
      <c r="K225" s="34"/>
      <c r="L225" s="34"/>
      <c r="M225" s="81"/>
      <c r="N225" s="60">
        <f t="shared" si="10"/>
        <v>330000</v>
      </c>
      <c r="O225" s="34" t="s">
        <v>438</v>
      </c>
    </row>
    <row r="226" spans="1:15">
      <c r="A226" s="116">
        <v>44407</v>
      </c>
      <c r="B226" s="28" t="s">
        <v>325</v>
      </c>
      <c r="C226" s="30" t="s">
        <v>337</v>
      </c>
      <c r="D226" s="28" t="s">
        <v>338</v>
      </c>
      <c r="E226" s="30" t="s">
        <v>497</v>
      </c>
      <c r="F226" s="31">
        <v>4620000</v>
      </c>
      <c r="G226" s="31">
        <v>4200000</v>
      </c>
      <c r="H226" s="31">
        <v>420000</v>
      </c>
      <c r="I226" s="33" t="s">
        <v>466</v>
      </c>
      <c r="J226" s="34" t="s">
        <v>11</v>
      </c>
      <c r="K226" s="34" t="s">
        <v>544</v>
      </c>
      <c r="L226" s="34" t="s">
        <v>72</v>
      </c>
      <c r="M226" s="81">
        <v>4620000</v>
      </c>
      <c r="N226" s="60">
        <f t="shared" si="10"/>
        <v>0</v>
      </c>
      <c r="O226" s="34" t="s">
        <v>438</v>
      </c>
    </row>
    <row r="227" spans="1:15">
      <c r="A227" s="116">
        <v>44408</v>
      </c>
      <c r="B227" s="28" t="s">
        <v>187</v>
      </c>
      <c r="C227" s="62" t="s">
        <v>188</v>
      </c>
      <c r="D227" s="28" t="s">
        <v>189</v>
      </c>
      <c r="E227" s="62" t="s">
        <v>502</v>
      </c>
      <c r="F227" s="31">
        <v>4179780</v>
      </c>
      <c r="G227" s="31">
        <v>3799800</v>
      </c>
      <c r="H227" s="31">
        <v>379980</v>
      </c>
      <c r="I227" s="33" t="s">
        <v>482</v>
      </c>
      <c r="J227" s="34" t="s">
        <v>244</v>
      </c>
      <c r="K227" s="34" t="s">
        <v>544</v>
      </c>
      <c r="L227" s="34" t="s">
        <v>72</v>
      </c>
      <c r="M227" s="81">
        <v>4179780</v>
      </c>
      <c r="N227" s="60">
        <f t="shared" si="10"/>
        <v>0</v>
      </c>
      <c r="O227" s="34" t="s">
        <v>438</v>
      </c>
    </row>
    <row r="228" spans="1:15">
      <c r="A228" s="116">
        <v>44408</v>
      </c>
      <c r="B228" s="28" t="s">
        <v>103</v>
      </c>
      <c r="C228" s="62" t="s">
        <v>104</v>
      </c>
      <c r="D228" s="28" t="s">
        <v>105</v>
      </c>
      <c r="E228" s="62" t="s">
        <v>493</v>
      </c>
      <c r="F228" s="31">
        <v>6746300</v>
      </c>
      <c r="G228" s="31">
        <v>6133000</v>
      </c>
      <c r="H228" s="31">
        <v>613300</v>
      </c>
      <c r="I228" s="33" t="s">
        <v>463</v>
      </c>
      <c r="J228" s="34" t="s">
        <v>11</v>
      </c>
      <c r="K228" s="34"/>
      <c r="L228" s="34"/>
      <c r="M228" s="81"/>
      <c r="N228" s="60">
        <f t="shared" si="10"/>
        <v>6746300</v>
      </c>
      <c r="O228" s="34" t="s">
        <v>438</v>
      </c>
    </row>
    <row r="229" spans="1:15">
      <c r="A229" s="116">
        <v>44408</v>
      </c>
      <c r="B229" s="28" t="s">
        <v>106</v>
      </c>
      <c r="C229" s="62" t="s">
        <v>107</v>
      </c>
      <c r="D229" s="28" t="s">
        <v>108</v>
      </c>
      <c r="E229" s="62" t="s">
        <v>552</v>
      </c>
      <c r="F229" s="31">
        <v>4675000</v>
      </c>
      <c r="G229" s="31">
        <v>4250000</v>
      </c>
      <c r="H229" s="31">
        <v>425000</v>
      </c>
      <c r="I229" s="33" t="s">
        <v>449</v>
      </c>
      <c r="J229" s="34" t="s">
        <v>11</v>
      </c>
      <c r="K229" s="34" t="s">
        <v>544</v>
      </c>
      <c r="L229" s="34" t="s">
        <v>72</v>
      </c>
      <c r="M229" s="81">
        <v>4675000</v>
      </c>
      <c r="N229" s="60">
        <f t="shared" si="10"/>
        <v>0</v>
      </c>
      <c r="O229" s="34" t="s">
        <v>438</v>
      </c>
    </row>
    <row r="230" spans="1:15">
      <c r="A230" s="116">
        <v>44408</v>
      </c>
      <c r="B230" s="28" t="s">
        <v>339</v>
      </c>
      <c r="C230" s="62" t="s">
        <v>340</v>
      </c>
      <c r="D230" s="28" t="s">
        <v>341</v>
      </c>
      <c r="E230" s="62" t="s">
        <v>553</v>
      </c>
      <c r="F230" s="31">
        <v>1353000</v>
      </c>
      <c r="G230" s="31">
        <v>1230000</v>
      </c>
      <c r="H230" s="31">
        <v>123000</v>
      </c>
      <c r="I230" s="33" t="s">
        <v>446</v>
      </c>
      <c r="J230" s="34" t="s">
        <v>11</v>
      </c>
      <c r="K230" s="34" t="s">
        <v>544</v>
      </c>
      <c r="L230" s="34" t="s">
        <v>72</v>
      </c>
      <c r="M230" s="81">
        <v>1353000</v>
      </c>
      <c r="N230" s="60">
        <f t="shared" si="10"/>
        <v>0</v>
      </c>
      <c r="O230" s="34" t="s">
        <v>438</v>
      </c>
    </row>
    <row r="231" spans="1:15">
      <c r="A231" s="116">
        <v>44408</v>
      </c>
      <c r="B231" s="28" t="s">
        <v>235</v>
      </c>
      <c r="C231" s="62" t="s">
        <v>236</v>
      </c>
      <c r="D231" s="28" t="s">
        <v>237</v>
      </c>
      <c r="E231" s="62" t="s">
        <v>503</v>
      </c>
      <c r="F231" s="31">
        <v>1707200</v>
      </c>
      <c r="G231" s="31">
        <v>1552000</v>
      </c>
      <c r="H231" s="31">
        <v>155200</v>
      </c>
      <c r="I231" s="33" t="s">
        <v>554</v>
      </c>
      <c r="J231" s="34" t="s">
        <v>11</v>
      </c>
      <c r="K231" s="34" t="s">
        <v>330</v>
      </c>
      <c r="L231" s="34" t="s">
        <v>72</v>
      </c>
      <c r="M231" s="81">
        <v>1707200</v>
      </c>
      <c r="N231" s="60">
        <f t="shared" si="10"/>
        <v>0</v>
      </c>
      <c r="O231" s="34" t="s">
        <v>453</v>
      </c>
    </row>
    <row r="232" spans="1:15">
      <c r="A232" s="116">
        <v>44408</v>
      </c>
      <c r="B232" s="28" t="s">
        <v>342</v>
      </c>
      <c r="C232" s="62" t="s">
        <v>29</v>
      </c>
      <c r="D232" s="28" t="s">
        <v>343</v>
      </c>
      <c r="E232" s="62" t="s">
        <v>512</v>
      </c>
      <c r="F232" s="31">
        <v>550000</v>
      </c>
      <c r="G232" s="31">
        <v>500000</v>
      </c>
      <c r="H232" s="31">
        <v>50000</v>
      </c>
      <c r="I232" s="33" t="s">
        <v>555</v>
      </c>
      <c r="J232" s="34" t="s">
        <v>11</v>
      </c>
      <c r="K232" s="34" t="s">
        <v>271</v>
      </c>
      <c r="L232" s="34" t="s">
        <v>72</v>
      </c>
      <c r="M232" s="81">
        <v>550000</v>
      </c>
      <c r="N232" s="60">
        <f t="shared" si="10"/>
        <v>0</v>
      </c>
      <c r="O232" s="34" t="s">
        <v>438</v>
      </c>
    </row>
    <row r="233" spans="1:15">
      <c r="A233" s="116">
        <v>44408</v>
      </c>
      <c r="B233" s="28" t="s">
        <v>269</v>
      </c>
      <c r="C233" s="62" t="s">
        <v>299</v>
      </c>
      <c r="D233" s="28" t="s">
        <v>300</v>
      </c>
      <c r="E233" s="62" t="s">
        <v>497</v>
      </c>
      <c r="F233" s="31">
        <v>5494500</v>
      </c>
      <c r="G233" s="31">
        <v>4995000</v>
      </c>
      <c r="H233" s="31">
        <v>499500</v>
      </c>
      <c r="I233" s="33" t="s">
        <v>536</v>
      </c>
      <c r="J233" s="34" t="s">
        <v>11</v>
      </c>
      <c r="K233" s="34" t="s">
        <v>521</v>
      </c>
      <c r="L233" s="34" t="s">
        <v>72</v>
      </c>
      <c r="M233" s="81">
        <v>5494500</v>
      </c>
      <c r="N233" s="60">
        <f t="shared" si="10"/>
        <v>0</v>
      </c>
      <c r="O233" s="34" t="s">
        <v>438</v>
      </c>
    </row>
    <row r="234" spans="1:15">
      <c r="A234" s="116">
        <v>44408</v>
      </c>
      <c r="B234" s="57" t="s">
        <v>205</v>
      </c>
      <c r="C234" s="58" t="s">
        <v>206</v>
      </c>
      <c r="D234" s="104" t="s">
        <v>207</v>
      </c>
      <c r="E234" s="102"/>
      <c r="F234" s="59">
        <v>6600000</v>
      </c>
      <c r="G234" s="59">
        <v>6000000</v>
      </c>
      <c r="H234" s="59">
        <v>600000</v>
      </c>
      <c r="I234" s="94" t="s">
        <v>546</v>
      </c>
      <c r="J234" s="34"/>
      <c r="K234" s="34" t="s">
        <v>344</v>
      </c>
      <c r="L234" s="34" t="s">
        <v>72</v>
      </c>
      <c r="M234" s="81">
        <v>6600000</v>
      </c>
      <c r="N234" s="56">
        <f t="shared" si="10"/>
        <v>0</v>
      </c>
      <c r="O234" s="64" t="s">
        <v>488</v>
      </c>
    </row>
    <row r="235" spans="1:15">
      <c r="A235" s="116">
        <v>44408</v>
      </c>
      <c r="B235" s="57" t="s">
        <v>205</v>
      </c>
      <c r="C235" s="58" t="s">
        <v>206</v>
      </c>
      <c r="D235" s="104" t="s">
        <v>207</v>
      </c>
      <c r="E235" s="102"/>
      <c r="F235" s="59">
        <v>8800000</v>
      </c>
      <c r="G235" s="59">
        <v>8000000</v>
      </c>
      <c r="H235" s="59">
        <v>800000</v>
      </c>
      <c r="I235" s="94" t="s">
        <v>546</v>
      </c>
      <c r="J235" s="34"/>
      <c r="K235" s="34" t="s">
        <v>345</v>
      </c>
      <c r="L235" s="34" t="s">
        <v>72</v>
      </c>
      <c r="M235" s="81">
        <v>8800000</v>
      </c>
      <c r="N235" s="56">
        <f t="shared" si="10"/>
        <v>0</v>
      </c>
      <c r="O235" s="64" t="s">
        <v>488</v>
      </c>
    </row>
    <row r="236" spans="1:15">
      <c r="A236" s="117">
        <v>44409</v>
      </c>
      <c r="B236" s="28" t="s">
        <v>261</v>
      </c>
      <c r="C236" s="62" t="s">
        <v>262</v>
      </c>
      <c r="D236" s="28" t="s">
        <v>263</v>
      </c>
      <c r="E236" s="62" t="s">
        <v>519</v>
      </c>
      <c r="F236" s="31">
        <v>13981000</v>
      </c>
      <c r="G236" s="31">
        <v>12710000</v>
      </c>
      <c r="H236" s="31">
        <v>1271000</v>
      </c>
      <c r="I236" s="63" t="s">
        <v>556</v>
      </c>
      <c r="J236" s="33" t="s">
        <v>11</v>
      </c>
      <c r="K236" s="34" t="s">
        <v>434</v>
      </c>
      <c r="L236" s="34" t="s">
        <v>12</v>
      </c>
      <c r="M236" s="81">
        <v>13981000</v>
      </c>
      <c r="N236" s="35">
        <f t="shared" si="10"/>
        <v>0</v>
      </c>
      <c r="O236" s="34" t="s">
        <v>453</v>
      </c>
    </row>
    <row r="237" spans="1:15">
      <c r="A237" s="117">
        <v>44411</v>
      </c>
      <c r="B237" s="28" t="s">
        <v>346</v>
      </c>
      <c r="C237" s="30" t="s">
        <v>347</v>
      </c>
      <c r="D237" s="28" t="s">
        <v>348</v>
      </c>
      <c r="E237" s="30" t="s">
        <v>557</v>
      </c>
      <c r="F237" s="31">
        <v>660000</v>
      </c>
      <c r="G237" s="31">
        <v>600000</v>
      </c>
      <c r="H237" s="31">
        <v>60000</v>
      </c>
      <c r="I237" s="63" t="s">
        <v>558</v>
      </c>
      <c r="J237" s="34" t="s">
        <v>349</v>
      </c>
      <c r="K237" s="34" t="s">
        <v>330</v>
      </c>
      <c r="L237" s="34" t="s">
        <v>72</v>
      </c>
      <c r="M237" s="81">
        <v>660000</v>
      </c>
      <c r="N237" s="35">
        <f t="shared" si="10"/>
        <v>0</v>
      </c>
      <c r="O237" s="34" t="s">
        <v>453</v>
      </c>
    </row>
    <row r="238" spans="1:15">
      <c r="A238" s="117">
        <v>44411</v>
      </c>
      <c r="B238" s="28" t="s">
        <v>334</v>
      </c>
      <c r="C238" s="30" t="s">
        <v>335</v>
      </c>
      <c r="D238" s="28" t="s">
        <v>336</v>
      </c>
      <c r="E238" s="30" t="s">
        <v>548</v>
      </c>
      <c r="F238" s="31">
        <v>1695100</v>
      </c>
      <c r="G238" s="31">
        <v>1541000</v>
      </c>
      <c r="H238" s="31">
        <v>154100</v>
      </c>
      <c r="I238" s="63" t="s">
        <v>11</v>
      </c>
      <c r="J238" s="33" t="s">
        <v>11</v>
      </c>
      <c r="K238" s="34" t="s">
        <v>330</v>
      </c>
      <c r="L238" s="34" t="s">
        <v>72</v>
      </c>
      <c r="M238" s="81">
        <v>1695100</v>
      </c>
      <c r="N238" s="35">
        <f t="shared" si="10"/>
        <v>0</v>
      </c>
      <c r="O238" s="34" t="s">
        <v>453</v>
      </c>
    </row>
    <row r="239" spans="1:15">
      <c r="A239" s="117">
        <v>44411</v>
      </c>
      <c r="B239" s="28" t="s">
        <v>13</v>
      </c>
      <c r="C239" s="30" t="s">
        <v>14</v>
      </c>
      <c r="D239" s="28" t="s">
        <v>15</v>
      </c>
      <c r="E239" s="30" t="s">
        <v>499</v>
      </c>
      <c r="F239" s="31">
        <v>4950000</v>
      </c>
      <c r="G239" s="31">
        <v>4500000</v>
      </c>
      <c r="H239" s="31">
        <v>450000</v>
      </c>
      <c r="I239" s="63" t="s">
        <v>463</v>
      </c>
      <c r="J239" s="33" t="s">
        <v>141</v>
      </c>
      <c r="K239" s="34" t="s">
        <v>435</v>
      </c>
      <c r="L239" s="34" t="s">
        <v>72</v>
      </c>
      <c r="M239" s="81">
        <v>4950000</v>
      </c>
      <c r="N239" s="35">
        <f t="shared" si="10"/>
        <v>0</v>
      </c>
      <c r="O239" s="34" t="s">
        <v>453</v>
      </c>
    </row>
    <row r="240" spans="1:15">
      <c r="A240" s="117">
        <v>44418</v>
      </c>
      <c r="B240" s="28" t="s">
        <v>13</v>
      </c>
      <c r="C240" s="30" t="s">
        <v>14</v>
      </c>
      <c r="D240" s="28" t="s">
        <v>15</v>
      </c>
      <c r="E240" s="30" t="s">
        <v>499</v>
      </c>
      <c r="F240" s="31">
        <v>1650000</v>
      </c>
      <c r="G240" s="31">
        <v>1500000</v>
      </c>
      <c r="H240" s="31">
        <v>150000</v>
      </c>
      <c r="I240" s="63" t="s">
        <v>463</v>
      </c>
      <c r="J240" s="33" t="s">
        <v>141</v>
      </c>
      <c r="K240" s="34" t="s">
        <v>436</v>
      </c>
      <c r="L240" s="34" t="s">
        <v>72</v>
      </c>
      <c r="M240" s="81">
        <v>1650000</v>
      </c>
      <c r="N240" s="35">
        <f t="shared" si="10"/>
        <v>0</v>
      </c>
      <c r="O240" s="34" t="s">
        <v>453</v>
      </c>
    </row>
    <row r="241" spans="1:15">
      <c r="A241" s="117">
        <v>44428</v>
      </c>
      <c r="B241" s="28" t="s">
        <v>164</v>
      </c>
      <c r="C241" s="30" t="s">
        <v>165</v>
      </c>
      <c r="D241" s="28" t="s">
        <v>166</v>
      </c>
      <c r="E241" s="30" t="s">
        <v>515</v>
      </c>
      <c r="F241" s="31">
        <v>2750000</v>
      </c>
      <c r="G241" s="31">
        <v>2500000</v>
      </c>
      <c r="H241" s="31">
        <v>250000</v>
      </c>
      <c r="I241" s="63" t="s">
        <v>476</v>
      </c>
      <c r="J241" s="33" t="s">
        <v>167</v>
      </c>
      <c r="K241" s="34"/>
      <c r="L241" s="34"/>
      <c r="M241" s="81"/>
      <c r="N241" s="35">
        <f t="shared" si="10"/>
        <v>2750000</v>
      </c>
      <c r="O241" s="34" t="s">
        <v>453</v>
      </c>
    </row>
    <row r="242" spans="1:15">
      <c r="A242" s="117">
        <v>44428</v>
      </c>
      <c r="B242" s="28" t="s">
        <v>265</v>
      </c>
      <c r="C242" s="30" t="s">
        <v>280</v>
      </c>
      <c r="D242" s="28" t="s">
        <v>281</v>
      </c>
      <c r="E242" s="30" t="s">
        <v>524</v>
      </c>
      <c r="F242" s="31">
        <v>220000</v>
      </c>
      <c r="G242" s="31">
        <v>200000</v>
      </c>
      <c r="H242" s="31">
        <v>20000</v>
      </c>
      <c r="I242" s="63" t="s">
        <v>525</v>
      </c>
      <c r="J242" s="33" t="s">
        <v>11</v>
      </c>
      <c r="K242" s="34" t="s">
        <v>559</v>
      </c>
      <c r="L242" s="34" t="s">
        <v>72</v>
      </c>
      <c r="M242" s="81">
        <v>220000</v>
      </c>
      <c r="N242" s="35">
        <f t="shared" si="10"/>
        <v>0</v>
      </c>
      <c r="O242" s="34" t="s">
        <v>453</v>
      </c>
    </row>
    <row r="243" spans="1:15">
      <c r="A243" s="117">
        <v>44433</v>
      </c>
      <c r="B243" s="28" t="s">
        <v>93</v>
      </c>
      <c r="C243" s="30" t="s">
        <v>94</v>
      </c>
      <c r="D243" s="28" t="s">
        <v>95</v>
      </c>
      <c r="E243" s="30" t="s">
        <v>495</v>
      </c>
      <c r="F243" s="31">
        <v>18999200</v>
      </c>
      <c r="G243" s="31">
        <v>17272000</v>
      </c>
      <c r="H243" s="31">
        <v>1727200</v>
      </c>
      <c r="I243" s="63" t="s">
        <v>667</v>
      </c>
      <c r="J243" s="33" t="s">
        <v>11</v>
      </c>
      <c r="K243" s="34" t="s">
        <v>543</v>
      </c>
      <c r="L243" s="34" t="s">
        <v>72</v>
      </c>
      <c r="M243" s="81">
        <v>5475390</v>
      </c>
      <c r="N243" s="35">
        <f t="shared" si="10"/>
        <v>13523810</v>
      </c>
      <c r="O243" s="34" t="s">
        <v>438</v>
      </c>
    </row>
    <row r="244" spans="1:15">
      <c r="A244" s="117">
        <v>44435</v>
      </c>
      <c r="B244" s="28" t="s">
        <v>131</v>
      </c>
      <c r="C244" s="30" t="s">
        <v>132</v>
      </c>
      <c r="D244" s="28" t="s">
        <v>133</v>
      </c>
      <c r="E244" s="30" t="s">
        <v>560</v>
      </c>
      <c r="F244" s="31">
        <v>2200000</v>
      </c>
      <c r="G244" s="31">
        <v>2000000</v>
      </c>
      <c r="H244" s="31">
        <v>200000</v>
      </c>
      <c r="I244" s="63" t="s">
        <v>561</v>
      </c>
      <c r="J244" s="33" t="s">
        <v>11</v>
      </c>
      <c r="K244" s="34" t="s">
        <v>544</v>
      </c>
      <c r="L244" s="34" t="s">
        <v>72</v>
      </c>
      <c r="M244" s="81">
        <v>2200000</v>
      </c>
      <c r="N244" s="35">
        <f t="shared" si="10"/>
        <v>0</v>
      </c>
      <c r="O244" s="34" t="s">
        <v>438</v>
      </c>
    </row>
    <row r="245" spans="1:15">
      <c r="A245" s="117">
        <v>44439</v>
      </c>
      <c r="B245" s="28" t="s">
        <v>269</v>
      </c>
      <c r="C245" s="30" t="s">
        <v>299</v>
      </c>
      <c r="D245" s="28" t="s">
        <v>300</v>
      </c>
      <c r="E245" s="30" t="s">
        <v>497</v>
      </c>
      <c r="F245" s="31">
        <v>10098000</v>
      </c>
      <c r="G245" s="31">
        <v>9180000</v>
      </c>
      <c r="H245" s="31">
        <v>918000</v>
      </c>
      <c r="I245" s="63" t="s">
        <v>536</v>
      </c>
      <c r="J245" s="33" t="s">
        <v>11</v>
      </c>
      <c r="K245" s="34" t="s">
        <v>521</v>
      </c>
      <c r="L245" s="34" t="s">
        <v>72</v>
      </c>
      <c r="M245" s="81">
        <v>10098000</v>
      </c>
      <c r="N245" s="35">
        <f t="shared" si="10"/>
        <v>0</v>
      </c>
      <c r="O245" s="34" t="s">
        <v>438</v>
      </c>
    </row>
    <row r="246" spans="1:15">
      <c r="A246" s="117">
        <v>44439</v>
      </c>
      <c r="B246" s="28" t="s">
        <v>147</v>
      </c>
      <c r="C246" s="30" t="s">
        <v>29</v>
      </c>
      <c r="D246" s="28" t="s">
        <v>148</v>
      </c>
      <c r="E246" s="30" t="s">
        <v>512</v>
      </c>
      <c r="F246" s="31">
        <v>198000</v>
      </c>
      <c r="G246" s="31">
        <v>180000</v>
      </c>
      <c r="H246" s="31">
        <v>18000</v>
      </c>
      <c r="I246" s="63" t="s">
        <v>472</v>
      </c>
      <c r="J246" s="33" t="s">
        <v>11</v>
      </c>
      <c r="K246" s="34" t="s">
        <v>544</v>
      </c>
      <c r="L246" s="34" t="s">
        <v>562</v>
      </c>
      <c r="M246" s="81">
        <v>198000</v>
      </c>
      <c r="N246" s="35">
        <f t="shared" si="10"/>
        <v>0</v>
      </c>
      <c r="O246" s="34" t="s">
        <v>438</v>
      </c>
    </row>
    <row r="247" spans="1:15">
      <c r="A247" s="117">
        <v>44439</v>
      </c>
      <c r="B247" s="28" t="s">
        <v>235</v>
      </c>
      <c r="C247" s="30" t="s">
        <v>236</v>
      </c>
      <c r="D247" s="28" t="s">
        <v>237</v>
      </c>
      <c r="E247" s="30" t="s">
        <v>503</v>
      </c>
      <c r="F247" s="31">
        <v>1328800</v>
      </c>
      <c r="G247" s="31">
        <v>1208000</v>
      </c>
      <c r="H247" s="31">
        <v>120800</v>
      </c>
      <c r="I247" s="63" t="s">
        <v>563</v>
      </c>
      <c r="J247" s="33" t="s">
        <v>11</v>
      </c>
      <c r="K247" s="34" t="s">
        <v>271</v>
      </c>
      <c r="L247" s="34" t="s">
        <v>72</v>
      </c>
      <c r="M247" s="81">
        <v>1328800</v>
      </c>
      <c r="N247" s="35">
        <f t="shared" si="10"/>
        <v>0</v>
      </c>
      <c r="O247" s="34" t="s">
        <v>438</v>
      </c>
    </row>
    <row r="248" spans="1:15">
      <c r="A248" s="117">
        <v>44439</v>
      </c>
      <c r="B248" s="28" t="s">
        <v>350</v>
      </c>
      <c r="C248" s="30" t="s">
        <v>293</v>
      </c>
      <c r="D248" s="28" t="s">
        <v>351</v>
      </c>
      <c r="E248" s="30" t="s">
        <v>564</v>
      </c>
      <c r="F248" s="31">
        <v>484000</v>
      </c>
      <c r="G248" s="31">
        <v>440000</v>
      </c>
      <c r="H248" s="31">
        <v>44000</v>
      </c>
      <c r="I248" s="63" t="s">
        <v>446</v>
      </c>
      <c r="J248" s="33" t="s">
        <v>11</v>
      </c>
      <c r="K248" s="34" t="s">
        <v>322</v>
      </c>
      <c r="L248" s="34" t="s">
        <v>72</v>
      </c>
      <c r="M248" s="81">
        <v>484000</v>
      </c>
      <c r="N248" s="35">
        <f t="shared" si="10"/>
        <v>0</v>
      </c>
      <c r="O248" s="64" t="s">
        <v>488</v>
      </c>
    </row>
    <row r="249" spans="1:15">
      <c r="A249" s="117">
        <v>44439</v>
      </c>
      <c r="B249" s="28" t="s">
        <v>352</v>
      </c>
      <c r="C249" s="30" t="s">
        <v>353</v>
      </c>
      <c r="D249" s="28" t="s">
        <v>354</v>
      </c>
      <c r="E249" s="30" t="s">
        <v>565</v>
      </c>
      <c r="F249" s="31">
        <v>1430000</v>
      </c>
      <c r="G249" s="31">
        <v>1300000</v>
      </c>
      <c r="H249" s="31">
        <v>130000</v>
      </c>
      <c r="I249" s="63" t="s">
        <v>566</v>
      </c>
      <c r="J249" s="33" t="s">
        <v>327</v>
      </c>
      <c r="K249" s="34" t="s">
        <v>544</v>
      </c>
      <c r="L249" s="34" t="s">
        <v>562</v>
      </c>
      <c r="M249" s="81">
        <v>1430000</v>
      </c>
      <c r="N249" s="35">
        <f t="shared" si="10"/>
        <v>0</v>
      </c>
      <c r="O249" s="34" t="s">
        <v>438</v>
      </c>
    </row>
    <row r="250" spans="1:15">
      <c r="A250" s="117">
        <v>44439</v>
      </c>
      <c r="B250" s="28" t="s">
        <v>355</v>
      </c>
      <c r="C250" s="30" t="s">
        <v>218</v>
      </c>
      <c r="D250" s="28" t="s">
        <v>356</v>
      </c>
      <c r="E250" s="30" t="s">
        <v>567</v>
      </c>
      <c r="F250" s="31">
        <v>440000</v>
      </c>
      <c r="G250" s="31">
        <v>400000</v>
      </c>
      <c r="H250" s="31">
        <v>40000</v>
      </c>
      <c r="I250" s="63" t="s">
        <v>446</v>
      </c>
      <c r="J250" s="33" t="s">
        <v>11</v>
      </c>
      <c r="K250" s="34" t="s">
        <v>322</v>
      </c>
      <c r="L250" s="34" t="s">
        <v>72</v>
      </c>
      <c r="M250" s="81">
        <v>440000</v>
      </c>
      <c r="N250" s="35">
        <f t="shared" si="10"/>
        <v>0</v>
      </c>
      <c r="O250" s="34" t="s">
        <v>438</v>
      </c>
    </row>
    <row r="251" spans="1:15">
      <c r="A251" s="117">
        <v>44439</v>
      </c>
      <c r="B251" s="28" t="s">
        <v>357</v>
      </c>
      <c r="C251" s="30" t="s">
        <v>358</v>
      </c>
      <c r="D251" s="28" t="s">
        <v>359</v>
      </c>
      <c r="E251" s="30" t="s">
        <v>568</v>
      </c>
      <c r="F251" s="31">
        <v>484000</v>
      </c>
      <c r="G251" s="31">
        <v>440000</v>
      </c>
      <c r="H251" s="31">
        <v>44000</v>
      </c>
      <c r="I251" s="63" t="s">
        <v>446</v>
      </c>
      <c r="J251" s="33" t="s">
        <v>11</v>
      </c>
      <c r="K251" s="34" t="s">
        <v>322</v>
      </c>
      <c r="L251" s="34" t="s">
        <v>72</v>
      </c>
      <c r="M251" s="81">
        <v>484000</v>
      </c>
      <c r="N251" s="35">
        <f t="shared" si="10"/>
        <v>0</v>
      </c>
      <c r="O251" s="34" t="s">
        <v>438</v>
      </c>
    </row>
    <row r="252" spans="1:15">
      <c r="A252" s="117">
        <v>44439</v>
      </c>
      <c r="B252" s="28" t="s">
        <v>360</v>
      </c>
      <c r="C252" s="30" t="s">
        <v>361</v>
      </c>
      <c r="D252" s="28" t="s">
        <v>362</v>
      </c>
      <c r="E252" s="30" t="s">
        <v>569</v>
      </c>
      <c r="F252" s="31">
        <v>484000</v>
      </c>
      <c r="G252" s="31">
        <v>440000</v>
      </c>
      <c r="H252" s="31">
        <v>44000</v>
      </c>
      <c r="I252" s="63" t="s">
        <v>446</v>
      </c>
      <c r="J252" s="33" t="s">
        <v>11</v>
      </c>
      <c r="K252" s="34" t="s">
        <v>322</v>
      </c>
      <c r="L252" s="34" t="s">
        <v>72</v>
      </c>
      <c r="M252" s="81">
        <v>484000</v>
      </c>
      <c r="N252" s="35">
        <f t="shared" si="10"/>
        <v>0</v>
      </c>
      <c r="O252" s="34" t="s">
        <v>438</v>
      </c>
    </row>
    <row r="253" spans="1:15">
      <c r="A253" s="117">
        <v>44439</v>
      </c>
      <c r="B253" s="28" t="s">
        <v>363</v>
      </c>
      <c r="C253" s="30" t="s">
        <v>37</v>
      </c>
      <c r="D253" s="28" t="s">
        <v>364</v>
      </c>
      <c r="E253" s="30" t="s">
        <v>497</v>
      </c>
      <c r="F253" s="31">
        <v>440000</v>
      </c>
      <c r="G253" s="31">
        <v>400000</v>
      </c>
      <c r="H253" s="31">
        <v>40000</v>
      </c>
      <c r="I253" s="63" t="s">
        <v>446</v>
      </c>
      <c r="J253" s="33" t="s">
        <v>11</v>
      </c>
      <c r="K253" s="34" t="s">
        <v>322</v>
      </c>
      <c r="L253" s="34" t="s">
        <v>72</v>
      </c>
      <c r="M253" s="81">
        <v>440000</v>
      </c>
      <c r="N253" s="35">
        <f t="shared" si="10"/>
        <v>0</v>
      </c>
      <c r="O253" s="34" t="s">
        <v>438</v>
      </c>
    </row>
    <row r="254" spans="1:15">
      <c r="A254" s="117">
        <v>44439</v>
      </c>
      <c r="B254" s="28" t="s">
        <v>365</v>
      </c>
      <c r="C254" s="30" t="s">
        <v>37</v>
      </c>
      <c r="D254" s="28" t="s">
        <v>366</v>
      </c>
      <c r="E254" s="30" t="s">
        <v>492</v>
      </c>
      <c r="F254" s="31">
        <v>440000</v>
      </c>
      <c r="G254" s="31">
        <v>400000</v>
      </c>
      <c r="H254" s="31">
        <v>40000</v>
      </c>
      <c r="I254" s="63" t="s">
        <v>446</v>
      </c>
      <c r="J254" s="33" t="s">
        <v>11</v>
      </c>
      <c r="K254" s="34" t="s">
        <v>322</v>
      </c>
      <c r="L254" s="34" t="s">
        <v>72</v>
      </c>
      <c r="M254" s="81">
        <v>440000</v>
      </c>
      <c r="N254" s="35">
        <f t="shared" si="10"/>
        <v>0</v>
      </c>
      <c r="O254" s="34" t="s">
        <v>438</v>
      </c>
    </row>
    <row r="255" spans="1:15">
      <c r="A255" s="117">
        <v>44439</v>
      </c>
      <c r="B255" s="28" t="s">
        <v>261</v>
      </c>
      <c r="C255" s="30" t="s">
        <v>262</v>
      </c>
      <c r="D255" s="28" t="s">
        <v>263</v>
      </c>
      <c r="E255" s="30" t="s">
        <v>519</v>
      </c>
      <c r="F255" s="31">
        <v>25643200</v>
      </c>
      <c r="G255" s="31">
        <v>23312000</v>
      </c>
      <c r="H255" s="31">
        <v>2331200</v>
      </c>
      <c r="I255" s="63" t="s">
        <v>570</v>
      </c>
      <c r="J255" s="33" t="s">
        <v>11</v>
      </c>
      <c r="K255" s="34" t="s">
        <v>367</v>
      </c>
      <c r="L255" s="34" t="s">
        <v>72</v>
      </c>
      <c r="M255" s="81">
        <v>9758700</v>
      </c>
      <c r="N255" s="35">
        <f t="shared" si="10"/>
        <v>15884500</v>
      </c>
      <c r="O255" s="34" t="s">
        <v>438</v>
      </c>
    </row>
    <row r="256" spans="1:15">
      <c r="A256" s="117">
        <v>44439</v>
      </c>
      <c r="B256" s="28" t="s">
        <v>325</v>
      </c>
      <c r="C256" s="30" t="s">
        <v>337</v>
      </c>
      <c r="D256" s="28" t="s">
        <v>338</v>
      </c>
      <c r="E256" s="30" t="s">
        <v>497</v>
      </c>
      <c r="F256" s="31">
        <v>6732000</v>
      </c>
      <c r="G256" s="31">
        <v>6120000</v>
      </c>
      <c r="H256" s="31">
        <v>612000</v>
      </c>
      <c r="I256" s="63" t="s">
        <v>466</v>
      </c>
      <c r="J256" s="33" t="s">
        <v>11</v>
      </c>
      <c r="K256" s="34" t="s">
        <v>544</v>
      </c>
      <c r="L256" s="34" t="s">
        <v>72</v>
      </c>
      <c r="M256" s="81">
        <v>6732000</v>
      </c>
      <c r="N256" s="35">
        <f t="shared" si="10"/>
        <v>0</v>
      </c>
      <c r="O256" s="34" t="s">
        <v>438</v>
      </c>
    </row>
    <row r="257" spans="1:15">
      <c r="A257" s="117">
        <v>44439</v>
      </c>
      <c r="B257" s="28" t="s">
        <v>339</v>
      </c>
      <c r="C257" s="30" t="s">
        <v>340</v>
      </c>
      <c r="D257" s="28" t="s">
        <v>341</v>
      </c>
      <c r="E257" s="30" t="s">
        <v>553</v>
      </c>
      <c r="F257" s="31">
        <v>1881000</v>
      </c>
      <c r="G257" s="31">
        <v>1710000</v>
      </c>
      <c r="H257" s="31">
        <v>171000</v>
      </c>
      <c r="I257" s="63" t="s">
        <v>446</v>
      </c>
      <c r="J257" s="33" t="s">
        <v>11</v>
      </c>
      <c r="K257" s="34" t="s">
        <v>544</v>
      </c>
      <c r="L257" s="34" t="s">
        <v>72</v>
      </c>
      <c r="M257" s="81">
        <v>1881000</v>
      </c>
      <c r="N257" s="35">
        <f t="shared" si="10"/>
        <v>0</v>
      </c>
      <c r="O257" s="34" t="s">
        <v>438</v>
      </c>
    </row>
    <row r="258" spans="1:15">
      <c r="A258" s="117">
        <v>44439</v>
      </c>
      <c r="B258" s="28" t="s">
        <v>106</v>
      </c>
      <c r="C258" s="30" t="s">
        <v>107</v>
      </c>
      <c r="D258" s="28" t="s">
        <v>108</v>
      </c>
      <c r="E258" s="30" t="s">
        <v>552</v>
      </c>
      <c r="F258" s="31">
        <v>1980000</v>
      </c>
      <c r="G258" s="31">
        <v>1800000</v>
      </c>
      <c r="H258" s="31">
        <v>180000</v>
      </c>
      <c r="I258" s="63" t="s">
        <v>449</v>
      </c>
      <c r="J258" s="33" t="s">
        <v>11</v>
      </c>
      <c r="K258" s="34" t="s">
        <v>544</v>
      </c>
      <c r="L258" s="34" t="s">
        <v>72</v>
      </c>
      <c r="M258" s="81">
        <v>1980000</v>
      </c>
      <c r="N258" s="35">
        <f t="shared" si="10"/>
        <v>0</v>
      </c>
      <c r="O258" s="34" t="s">
        <v>438</v>
      </c>
    </row>
    <row r="259" spans="1:15">
      <c r="A259" s="117">
        <v>44439</v>
      </c>
      <c r="B259" s="28" t="s">
        <v>103</v>
      </c>
      <c r="C259" s="30" t="s">
        <v>104</v>
      </c>
      <c r="D259" s="28" t="s">
        <v>105</v>
      </c>
      <c r="E259" s="30" t="s">
        <v>493</v>
      </c>
      <c r="F259" s="31">
        <v>2772000</v>
      </c>
      <c r="G259" s="31">
        <v>2520000</v>
      </c>
      <c r="H259" s="31">
        <v>252000</v>
      </c>
      <c r="I259" s="63" t="s">
        <v>463</v>
      </c>
      <c r="J259" s="33" t="s">
        <v>11</v>
      </c>
      <c r="K259" s="34"/>
      <c r="L259" s="34"/>
      <c r="M259" s="81"/>
      <c r="N259" s="35">
        <f t="shared" si="10"/>
        <v>2772000</v>
      </c>
      <c r="O259" s="34" t="s">
        <v>438</v>
      </c>
    </row>
    <row r="260" spans="1:15">
      <c r="A260" s="117">
        <v>44439</v>
      </c>
      <c r="B260" s="28" t="s">
        <v>187</v>
      </c>
      <c r="C260" s="30" t="s">
        <v>188</v>
      </c>
      <c r="D260" s="28" t="s">
        <v>189</v>
      </c>
      <c r="E260" s="30" t="s">
        <v>502</v>
      </c>
      <c r="F260" s="31">
        <v>1836120</v>
      </c>
      <c r="G260" s="31">
        <v>1669200</v>
      </c>
      <c r="H260" s="31">
        <v>166920</v>
      </c>
      <c r="I260" s="63" t="s">
        <v>482</v>
      </c>
      <c r="J260" s="33" t="s">
        <v>234</v>
      </c>
      <c r="K260" s="34" t="s">
        <v>544</v>
      </c>
      <c r="L260" s="34" t="s">
        <v>72</v>
      </c>
      <c r="M260" s="81">
        <v>1836120</v>
      </c>
      <c r="N260" s="35">
        <f t="shared" si="10"/>
        <v>0</v>
      </c>
      <c r="O260" s="34" t="s">
        <v>488</v>
      </c>
    </row>
    <row r="261" spans="1:15">
      <c r="A261" s="117">
        <v>44439</v>
      </c>
      <c r="B261" s="28" t="s">
        <v>368</v>
      </c>
      <c r="C261" s="30" t="s">
        <v>369</v>
      </c>
      <c r="D261" s="28" t="s">
        <v>370</v>
      </c>
      <c r="E261" s="30" t="s">
        <v>571</v>
      </c>
      <c r="F261" s="31">
        <v>484000</v>
      </c>
      <c r="G261" s="31">
        <v>440000</v>
      </c>
      <c r="H261" s="31">
        <v>44000</v>
      </c>
      <c r="I261" s="63" t="s">
        <v>447</v>
      </c>
      <c r="J261" s="33" t="s">
        <v>11</v>
      </c>
      <c r="K261" s="34" t="s">
        <v>322</v>
      </c>
      <c r="L261" s="34" t="s">
        <v>72</v>
      </c>
      <c r="M261" s="81">
        <v>484000</v>
      </c>
      <c r="N261" s="35">
        <f t="shared" si="10"/>
        <v>0</v>
      </c>
      <c r="O261" s="34" t="s">
        <v>547</v>
      </c>
    </row>
    <row r="262" spans="1:15">
      <c r="A262" s="117">
        <v>44439</v>
      </c>
      <c r="B262" s="57" t="s">
        <v>205</v>
      </c>
      <c r="C262" s="58" t="s">
        <v>206</v>
      </c>
      <c r="D262" s="104" t="s">
        <v>207</v>
      </c>
      <c r="E262" s="102"/>
      <c r="F262" s="59">
        <v>9900000</v>
      </c>
      <c r="G262" s="59">
        <v>9000000</v>
      </c>
      <c r="H262" s="59">
        <v>900000</v>
      </c>
      <c r="I262" s="94" t="s">
        <v>546</v>
      </c>
      <c r="J262" s="34"/>
      <c r="K262" s="34" t="s">
        <v>371</v>
      </c>
      <c r="L262" s="34" t="s">
        <v>72</v>
      </c>
      <c r="M262" s="81">
        <v>9900000</v>
      </c>
      <c r="N262" s="56">
        <f t="shared" si="10"/>
        <v>0</v>
      </c>
      <c r="O262" s="64" t="s">
        <v>488</v>
      </c>
    </row>
    <row r="263" spans="1:15">
      <c r="A263" s="117">
        <v>44439</v>
      </c>
      <c r="B263" s="57" t="s">
        <v>205</v>
      </c>
      <c r="C263" s="58" t="s">
        <v>206</v>
      </c>
      <c r="D263" s="104" t="s">
        <v>207</v>
      </c>
      <c r="E263" s="102"/>
      <c r="F263" s="59">
        <v>5500000</v>
      </c>
      <c r="G263" s="59">
        <v>5000000</v>
      </c>
      <c r="H263" s="59">
        <v>500000</v>
      </c>
      <c r="I263" s="94" t="s">
        <v>546</v>
      </c>
      <c r="J263" s="34"/>
      <c r="K263" s="34" t="s">
        <v>572</v>
      </c>
      <c r="L263" s="34" t="s">
        <v>72</v>
      </c>
      <c r="M263" s="81">
        <v>5500000</v>
      </c>
      <c r="N263" s="56">
        <f t="shared" si="10"/>
        <v>0</v>
      </c>
      <c r="O263" s="64" t="s">
        <v>488</v>
      </c>
    </row>
    <row r="264" spans="1:15">
      <c r="A264" s="118">
        <v>44442</v>
      </c>
      <c r="B264" s="28" t="s">
        <v>334</v>
      </c>
      <c r="C264" s="30" t="s">
        <v>335</v>
      </c>
      <c r="D264" s="28" t="s">
        <v>336</v>
      </c>
      <c r="E264" s="30" t="s">
        <v>548</v>
      </c>
      <c r="F264" s="31">
        <v>2631200</v>
      </c>
      <c r="G264" s="31">
        <v>2392000</v>
      </c>
      <c r="H264" s="31">
        <v>239200</v>
      </c>
      <c r="I264" s="33" t="s">
        <v>439</v>
      </c>
      <c r="J264" s="34" t="s">
        <v>11</v>
      </c>
      <c r="K264" s="34" t="s">
        <v>271</v>
      </c>
      <c r="L264" s="34" t="s">
        <v>72</v>
      </c>
      <c r="M264" s="81">
        <v>2631200</v>
      </c>
      <c r="N264" s="60">
        <f t="shared" si="10"/>
        <v>0</v>
      </c>
      <c r="O264" s="34" t="s">
        <v>547</v>
      </c>
    </row>
    <row r="265" spans="1:15">
      <c r="A265" s="118">
        <v>44442</v>
      </c>
      <c r="B265" s="28" t="s">
        <v>13</v>
      </c>
      <c r="C265" s="30" t="s">
        <v>14</v>
      </c>
      <c r="D265" s="28" t="s">
        <v>15</v>
      </c>
      <c r="E265" s="30" t="s">
        <v>499</v>
      </c>
      <c r="F265" s="31">
        <v>9900000</v>
      </c>
      <c r="G265" s="31">
        <v>9000000</v>
      </c>
      <c r="H265" s="31">
        <v>900000</v>
      </c>
      <c r="I265" s="33" t="s">
        <v>473</v>
      </c>
      <c r="J265" s="34" t="s">
        <v>141</v>
      </c>
      <c r="K265" s="34" t="s">
        <v>372</v>
      </c>
      <c r="L265" s="34" t="s">
        <v>72</v>
      </c>
      <c r="M265" s="81">
        <f>4400000+5500000</f>
        <v>9900000</v>
      </c>
      <c r="N265" s="60">
        <f t="shared" si="10"/>
        <v>0</v>
      </c>
      <c r="O265" s="34" t="s">
        <v>547</v>
      </c>
    </row>
    <row r="266" spans="1:15">
      <c r="A266" s="118">
        <v>44448</v>
      </c>
      <c r="B266" s="28" t="s">
        <v>13</v>
      </c>
      <c r="C266" s="30" t="s">
        <v>14</v>
      </c>
      <c r="D266" s="28" t="s">
        <v>15</v>
      </c>
      <c r="E266" s="30" t="s">
        <v>499</v>
      </c>
      <c r="F266" s="31">
        <v>22000000</v>
      </c>
      <c r="G266" s="31">
        <v>20000000</v>
      </c>
      <c r="H266" s="31">
        <v>2000000</v>
      </c>
      <c r="I266" s="33" t="s">
        <v>473</v>
      </c>
      <c r="J266" s="34" t="s">
        <v>141</v>
      </c>
      <c r="K266" s="34" t="s">
        <v>373</v>
      </c>
      <c r="L266" s="34" t="s">
        <v>72</v>
      </c>
      <c r="M266" s="81">
        <v>22000000</v>
      </c>
      <c r="N266" s="60">
        <f t="shared" si="10"/>
        <v>0</v>
      </c>
      <c r="O266" s="34" t="s">
        <v>547</v>
      </c>
    </row>
    <row r="267" spans="1:15">
      <c r="A267" s="118">
        <v>44452</v>
      </c>
      <c r="B267" s="28" t="s">
        <v>255</v>
      </c>
      <c r="C267" s="30" t="s">
        <v>256</v>
      </c>
      <c r="D267" s="28" t="s">
        <v>257</v>
      </c>
      <c r="E267" s="30" t="s">
        <v>573</v>
      </c>
      <c r="F267" s="31">
        <v>3597000</v>
      </c>
      <c r="G267" s="31">
        <v>3270000</v>
      </c>
      <c r="H267" s="31">
        <v>327000</v>
      </c>
      <c r="I267" s="33" t="s">
        <v>477</v>
      </c>
      <c r="J267" s="33" t="s">
        <v>11</v>
      </c>
      <c r="K267" s="34"/>
      <c r="L267" s="34"/>
      <c r="M267" s="81"/>
      <c r="N267" s="60">
        <f t="shared" si="10"/>
        <v>3597000</v>
      </c>
      <c r="O267" s="34" t="s">
        <v>488</v>
      </c>
    </row>
    <row r="268" spans="1:15">
      <c r="A268" s="118">
        <v>44459</v>
      </c>
      <c r="B268" s="28" t="s">
        <v>164</v>
      </c>
      <c r="C268" s="30" t="s">
        <v>165</v>
      </c>
      <c r="D268" s="28" t="s">
        <v>166</v>
      </c>
      <c r="E268" s="30" t="s">
        <v>515</v>
      </c>
      <c r="F268" s="31">
        <v>2750000</v>
      </c>
      <c r="G268" s="31">
        <v>2500000</v>
      </c>
      <c r="H268" s="31">
        <v>250000</v>
      </c>
      <c r="I268" s="33" t="s">
        <v>476</v>
      </c>
      <c r="J268" s="33" t="s">
        <v>167</v>
      </c>
      <c r="K268" s="34"/>
      <c r="L268" s="34"/>
      <c r="M268" s="81"/>
      <c r="N268" s="60">
        <f t="shared" si="10"/>
        <v>2750000</v>
      </c>
      <c r="O268" s="65" t="s">
        <v>453</v>
      </c>
    </row>
    <row r="269" spans="1:15">
      <c r="A269" s="118">
        <v>44459</v>
      </c>
      <c r="B269" s="28" t="s">
        <v>265</v>
      </c>
      <c r="C269" s="30" t="s">
        <v>280</v>
      </c>
      <c r="D269" s="28" t="s">
        <v>281</v>
      </c>
      <c r="E269" s="30" t="s">
        <v>524</v>
      </c>
      <c r="F269" s="31">
        <v>220000</v>
      </c>
      <c r="G269" s="31">
        <v>200000</v>
      </c>
      <c r="H269" s="31">
        <v>20000</v>
      </c>
      <c r="I269" s="33" t="s">
        <v>525</v>
      </c>
      <c r="J269" s="33" t="s">
        <v>11</v>
      </c>
      <c r="K269" s="34"/>
      <c r="L269" s="34"/>
      <c r="M269" s="81"/>
      <c r="N269" s="60">
        <f t="shared" si="10"/>
        <v>220000</v>
      </c>
      <c r="O269" s="65" t="s">
        <v>453</v>
      </c>
    </row>
    <row r="270" spans="1:15">
      <c r="A270" s="118">
        <v>44464</v>
      </c>
      <c r="B270" s="28" t="s">
        <v>93</v>
      </c>
      <c r="C270" s="30" t="s">
        <v>94</v>
      </c>
      <c r="D270" s="28" t="s">
        <v>95</v>
      </c>
      <c r="E270" s="30" t="s">
        <v>495</v>
      </c>
      <c r="F270" s="31">
        <v>25847360</v>
      </c>
      <c r="G270" s="31">
        <v>23497600</v>
      </c>
      <c r="H270" s="31">
        <v>2349760</v>
      </c>
      <c r="I270" s="33" t="s">
        <v>574</v>
      </c>
      <c r="J270" s="33" t="s">
        <v>11</v>
      </c>
      <c r="K270" s="34"/>
      <c r="L270" s="34"/>
      <c r="M270" s="81"/>
      <c r="N270" s="60">
        <f t="shared" si="10"/>
        <v>25847360</v>
      </c>
      <c r="O270" s="65" t="s">
        <v>453</v>
      </c>
    </row>
    <row r="271" spans="1:15">
      <c r="A271" s="118">
        <v>44466</v>
      </c>
      <c r="B271" s="28" t="s">
        <v>325</v>
      </c>
      <c r="C271" s="30" t="s">
        <v>337</v>
      </c>
      <c r="D271" s="28" t="s">
        <v>338</v>
      </c>
      <c r="E271" s="30" t="s">
        <v>497</v>
      </c>
      <c r="F271" s="31">
        <v>1320000</v>
      </c>
      <c r="G271" s="31">
        <v>1200000</v>
      </c>
      <c r="H271" s="31">
        <v>120000</v>
      </c>
      <c r="I271" s="33" t="s">
        <v>466</v>
      </c>
      <c r="J271" s="33" t="s">
        <v>11</v>
      </c>
      <c r="K271" s="34" t="s">
        <v>544</v>
      </c>
      <c r="L271" s="34" t="s">
        <v>72</v>
      </c>
      <c r="M271" s="81">
        <v>1320000</v>
      </c>
      <c r="N271" s="60">
        <f t="shared" si="10"/>
        <v>0</v>
      </c>
      <c r="O271" s="65" t="s">
        <v>453</v>
      </c>
    </row>
    <row r="272" spans="1:15">
      <c r="A272" s="118">
        <v>44467</v>
      </c>
      <c r="B272" s="28" t="s">
        <v>65</v>
      </c>
      <c r="C272" s="30" t="s">
        <v>66</v>
      </c>
      <c r="D272" s="28" t="s">
        <v>67</v>
      </c>
      <c r="E272" s="30" t="s">
        <v>575</v>
      </c>
      <c r="F272" s="31">
        <v>50600</v>
      </c>
      <c r="G272" s="31">
        <v>46000</v>
      </c>
      <c r="H272" s="31">
        <v>4600</v>
      </c>
      <c r="I272" s="33" t="s">
        <v>490</v>
      </c>
      <c r="J272" s="33" t="s">
        <v>11</v>
      </c>
      <c r="K272" s="34"/>
      <c r="L272" s="34"/>
      <c r="M272" s="81"/>
      <c r="N272" s="60">
        <f t="shared" si="10"/>
        <v>50600</v>
      </c>
      <c r="O272" s="65" t="s">
        <v>453</v>
      </c>
    </row>
    <row r="273" spans="1:15">
      <c r="A273" s="118">
        <v>44469</v>
      </c>
      <c r="B273" s="28" t="s">
        <v>374</v>
      </c>
      <c r="C273" s="30" t="s">
        <v>29</v>
      </c>
      <c r="D273" s="28" t="s">
        <v>375</v>
      </c>
      <c r="E273" s="30" t="s">
        <v>512</v>
      </c>
      <c r="F273" s="31">
        <v>495000</v>
      </c>
      <c r="G273" s="31">
        <v>450000</v>
      </c>
      <c r="H273" s="31">
        <v>45000</v>
      </c>
      <c r="I273" s="33" t="s">
        <v>449</v>
      </c>
      <c r="J273" s="33" t="s">
        <v>376</v>
      </c>
      <c r="K273" s="34" t="s">
        <v>322</v>
      </c>
      <c r="L273" s="34" t="s">
        <v>72</v>
      </c>
      <c r="M273" s="81">
        <v>495000</v>
      </c>
      <c r="N273" s="60">
        <f t="shared" si="10"/>
        <v>0</v>
      </c>
      <c r="O273" s="65" t="s">
        <v>453</v>
      </c>
    </row>
    <row r="274" spans="1:15">
      <c r="A274" s="118">
        <v>44469</v>
      </c>
      <c r="B274" s="28" t="s">
        <v>68</v>
      </c>
      <c r="C274" s="30" t="s">
        <v>69</v>
      </c>
      <c r="D274" s="28" t="s">
        <v>70</v>
      </c>
      <c r="E274" s="30" t="s">
        <v>513</v>
      </c>
      <c r="F274" s="31">
        <v>127800</v>
      </c>
      <c r="G274" s="31">
        <v>116182</v>
      </c>
      <c r="H274" s="31">
        <v>11618</v>
      </c>
      <c r="I274" s="33" t="s">
        <v>452</v>
      </c>
      <c r="J274" s="33" t="s">
        <v>176</v>
      </c>
      <c r="K274" s="34"/>
      <c r="L274" s="34"/>
      <c r="M274" s="81"/>
      <c r="N274" s="60">
        <f t="shared" si="10"/>
        <v>127800</v>
      </c>
      <c r="O274" s="65" t="s">
        <v>453</v>
      </c>
    </row>
    <row r="275" spans="1:15">
      <c r="A275" s="118">
        <v>44469</v>
      </c>
      <c r="B275" s="28" t="s">
        <v>269</v>
      </c>
      <c r="C275" s="30" t="s">
        <v>299</v>
      </c>
      <c r="D275" s="28" t="s">
        <v>300</v>
      </c>
      <c r="E275" s="30" t="s">
        <v>497</v>
      </c>
      <c r="F275" s="31">
        <v>20493000</v>
      </c>
      <c r="G275" s="31">
        <v>18630000</v>
      </c>
      <c r="H275" s="31">
        <v>1863000</v>
      </c>
      <c r="I275" s="33" t="s">
        <v>536</v>
      </c>
      <c r="J275" s="33" t="s">
        <v>11</v>
      </c>
      <c r="K275" s="34"/>
      <c r="L275" s="34"/>
      <c r="M275" s="81"/>
      <c r="N275" s="60">
        <f t="shared" si="10"/>
        <v>20493000</v>
      </c>
      <c r="O275" s="65" t="s">
        <v>453</v>
      </c>
    </row>
    <row r="276" spans="1:15">
      <c r="A276" s="118">
        <v>44469</v>
      </c>
      <c r="B276" s="28" t="s">
        <v>378</v>
      </c>
      <c r="C276" s="30" t="s">
        <v>379</v>
      </c>
      <c r="D276" s="28" t="s">
        <v>380</v>
      </c>
      <c r="E276" s="30" t="s">
        <v>576</v>
      </c>
      <c r="F276" s="31">
        <v>6077500</v>
      </c>
      <c r="G276" s="31">
        <v>5525000</v>
      </c>
      <c r="H276" s="31">
        <v>552500</v>
      </c>
      <c r="I276" s="33" t="s">
        <v>577</v>
      </c>
      <c r="J276" s="33" t="s">
        <v>11</v>
      </c>
      <c r="K276" s="34"/>
      <c r="L276" s="34"/>
      <c r="M276" s="81"/>
      <c r="N276" s="60">
        <f t="shared" si="10"/>
        <v>6077500</v>
      </c>
      <c r="O276" s="65" t="s">
        <v>453</v>
      </c>
    </row>
    <row r="277" spans="1:15">
      <c r="A277" s="118">
        <v>44469</v>
      </c>
      <c r="B277" s="28" t="s">
        <v>357</v>
      </c>
      <c r="C277" s="30" t="s">
        <v>358</v>
      </c>
      <c r="D277" s="28" t="s">
        <v>359</v>
      </c>
      <c r="E277" s="30" t="s">
        <v>568</v>
      </c>
      <c r="F277" s="31">
        <v>660000</v>
      </c>
      <c r="G277" s="31">
        <v>600000</v>
      </c>
      <c r="H277" s="31">
        <v>60000</v>
      </c>
      <c r="I277" s="33" t="s">
        <v>446</v>
      </c>
      <c r="J277" s="33" t="s">
        <v>11</v>
      </c>
      <c r="K277" s="34" t="s">
        <v>322</v>
      </c>
      <c r="L277" s="34" t="s">
        <v>72</v>
      </c>
      <c r="M277" s="81">
        <v>660000</v>
      </c>
      <c r="N277" s="60">
        <f t="shared" si="10"/>
        <v>0</v>
      </c>
      <c r="O277" s="65" t="s">
        <v>453</v>
      </c>
    </row>
    <row r="278" spans="1:15">
      <c r="A278" s="118">
        <v>44469</v>
      </c>
      <c r="B278" s="28" t="s">
        <v>368</v>
      </c>
      <c r="C278" s="30" t="s">
        <v>369</v>
      </c>
      <c r="D278" s="28" t="s">
        <v>370</v>
      </c>
      <c r="E278" s="30" t="s">
        <v>571</v>
      </c>
      <c r="F278" s="31">
        <v>616000</v>
      </c>
      <c r="G278" s="31">
        <v>560000</v>
      </c>
      <c r="H278" s="31">
        <v>56000</v>
      </c>
      <c r="I278" s="33" t="s">
        <v>447</v>
      </c>
      <c r="J278" s="33" t="s">
        <v>11</v>
      </c>
      <c r="K278" s="34" t="s">
        <v>322</v>
      </c>
      <c r="L278" s="34" t="s">
        <v>72</v>
      </c>
      <c r="M278" s="81">
        <v>616000</v>
      </c>
      <c r="N278" s="60">
        <f t="shared" si="10"/>
        <v>0</v>
      </c>
      <c r="O278" s="65" t="s">
        <v>453</v>
      </c>
    </row>
    <row r="279" spans="1:15">
      <c r="A279" s="118">
        <v>44469</v>
      </c>
      <c r="B279" s="28" t="s">
        <v>381</v>
      </c>
      <c r="C279" s="30" t="s">
        <v>382</v>
      </c>
      <c r="D279" s="28" t="s">
        <v>383</v>
      </c>
      <c r="E279" s="30" t="s">
        <v>498</v>
      </c>
      <c r="F279" s="31">
        <v>660000</v>
      </c>
      <c r="G279" s="31">
        <v>600000</v>
      </c>
      <c r="H279" s="31">
        <v>60000</v>
      </c>
      <c r="I279" s="33" t="s">
        <v>446</v>
      </c>
      <c r="J279" s="33" t="s">
        <v>11</v>
      </c>
      <c r="K279" s="34" t="s">
        <v>322</v>
      </c>
      <c r="L279" s="34" t="s">
        <v>72</v>
      </c>
      <c r="M279" s="81">
        <v>660000</v>
      </c>
      <c r="N279" s="60">
        <f t="shared" si="10"/>
        <v>0</v>
      </c>
      <c r="O279" s="65" t="s">
        <v>453</v>
      </c>
    </row>
    <row r="280" spans="1:15">
      <c r="A280" s="118">
        <v>44469</v>
      </c>
      <c r="B280" s="28" t="s">
        <v>355</v>
      </c>
      <c r="C280" s="30" t="s">
        <v>218</v>
      </c>
      <c r="D280" s="28" t="s">
        <v>356</v>
      </c>
      <c r="E280" s="30" t="s">
        <v>567</v>
      </c>
      <c r="F280" s="31">
        <v>660000</v>
      </c>
      <c r="G280" s="31">
        <v>600000</v>
      </c>
      <c r="H280" s="31">
        <v>60000</v>
      </c>
      <c r="I280" s="33" t="s">
        <v>446</v>
      </c>
      <c r="J280" s="33" t="s">
        <v>11</v>
      </c>
      <c r="K280" s="34" t="s">
        <v>322</v>
      </c>
      <c r="L280" s="34" t="s">
        <v>72</v>
      </c>
      <c r="M280" s="81">
        <v>660000</v>
      </c>
      <c r="N280" s="60">
        <f t="shared" si="10"/>
        <v>0</v>
      </c>
      <c r="O280" s="65" t="s">
        <v>453</v>
      </c>
    </row>
    <row r="281" spans="1:15">
      <c r="A281" s="118">
        <v>44469</v>
      </c>
      <c r="B281" s="28" t="s">
        <v>360</v>
      </c>
      <c r="C281" s="30" t="s">
        <v>361</v>
      </c>
      <c r="D281" s="28" t="s">
        <v>362</v>
      </c>
      <c r="E281" s="30" t="s">
        <v>569</v>
      </c>
      <c r="F281" s="31">
        <v>660000</v>
      </c>
      <c r="G281" s="31">
        <v>600000</v>
      </c>
      <c r="H281" s="31">
        <v>60000</v>
      </c>
      <c r="I281" s="33" t="s">
        <v>446</v>
      </c>
      <c r="J281" s="33" t="s">
        <v>11</v>
      </c>
      <c r="K281" s="34" t="s">
        <v>322</v>
      </c>
      <c r="L281" s="34" t="s">
        <v>72</v>
      </c>
      <c r="M281" s="81">
        <v>660000</v>
      </c>
      <c r="N281" s="60">
        <f t="shared" si="10"/>
        <v>0</v>
      </c>
      <c r="O281" s="65" t="s">
        <v>453</v>
      </c>
    </row>
    <row r="282" spans="1:15">
      <c r="A282" s="118">
        <v>44469</v>
      </c>
      <c r="B282" s="28" t="s">
        <v>350</v>
      </c>
      <c r="C282" s="30" t="s">
        <v>293</v>
      </c>
      <c r="D282" s="28" t="s">
        <v>351</v>
      </c>
      <c r="E282" s="30" t="s">
        <v>564</v>
      </c>
      <c r="F282" s="31">
        <v>660000</v>
      </c>
      <c r="G282" s="31">
        <v>600000</v>
      </c>
      <c r="H282" s="31">
        <v>60000</v>
      </c>
      <c r="I282" s="33" t="s">
        <v>446</v>
      </c>
      <c r="J282" s="33" t="s">
        <v>11</v>
      </c>
      <c r="K282" s="34" t="s">
        <v>322</v>
      </c>
      <c r="L282" s="34" t="s">
        <v>72</v>
      </c>
      <c r="M282" s="81">
        <v>660000</v>
      </c>
      <c r="N282" s="60">
        <f t="shared" si="10"/>
        <v>0</v>
      </c>
      <c r="O282" s="65" t="s">
        <v>453</v>
      </c>
    </row>
    <row r="283" spans="1:15">
      <c r="A283" s="118">
        <v>44469</v>
      </c>
      <c r="B283" s="28" t="s">
        <v>365</v>
      </c>
      <c r="C283" s="30" t="s">
        <v>37</v>
      </c>
      <c r="D283" s="28" t="s">
        <v>366</v>
      </c>
      <c r="E283" s="30" t="s">
        <v>492</v>
      </c>
      <c r="F283" s="31">
        <v>660000</v>
      </c>
      <c r="G283" s="31">
        <v>600000</v>
      </c>
      <c r="H283" s="31">
        <v>60000</v>
      </c>
      <c r="I283" s="33" t="s">
        <v>446</v>
      </c>
      <c r="J283" s="33" t="s">
        <v>11</v>
      </c>
      <c r="K283" s="34" t="s">
        <v>322</v>
      </c>
      <c r="L283" s="34" t="s">
        <v>72</v>
      </c>
      <c r="M283" s="81">
        <v>660000</v>
      </c>
      <c r="N283" s="60">
        <f t="shared" ref="N283:N289" si="11">F283-M283</f>
        <v>0</v>
      </c>
      <c r="O283" s="65" t="s">
        <v>453</v>
      </c>
    </row>
    <row r="284" spans="1:15">
      <c r="A284" s="118">
        <v>44469</v>
      </c>
      <c r="B284" s="28" t="s">
        <v>235</v>
      </c>
      <c r="C284" s="30" t="s">
        <v>236</v>
      </c>
      <c r="D284" s="28" t="s">
        <v>237</v>
      </c>
      <c r="E284" s="30" t="s">
        <v>503</v>
      </c>
      <c r="F284" s="31">
        <v>1333200</v>
      </c>
      <c r="G284" s="31">
        <v>1212000</v>
      </c>
      <c r="H284" s="31">
        <v>121200</v>
      </c>
      <c r="I284" s="33" t="s">
        <v>578</v>
      </c>
      <c r="J284" s="33" t="s">
        <v>11</v>
      </c>
      <c r="K284" s="34" t="s">
        <v>367</v>
      </c>
      <c r="L284" s="34" t="s">
        <v>72</v>
      </c>
      <c r="M284" s="81">
        <v>1333200</v>
      </c>
      <c r="N284" s="60">
        <f t="shared" si="11"/>
        <v>0</v>
      </c>
      <c r="O284" s="65" t="s">
        <v>453</v>
      </c>
    </row>
    <row r="285" spans="1:15">
      <c r="A285" s="118">
        <v>44469</v>
      </c>
      <c r="B285" s="28" t="s">
        <v>187</v>
      </c>
      <c r="C285" s="30" t="s">
        <v>188</v>
      </c>
      <c r="D285" s="28" t="s">
        <v>189</v>
      </c>
      <c r="E285" s="30" t="s">
        <v>502</v>
      </c>
      <c r="F285" s="31">
        <v>4951320</v>
      </c>
      <c r="G285" s="31">
        <v>4501200</v>
      </c>
      <c r="H285" s="31">
        <v>450120</v>
      </c>
      <c r="I285" s="33" t="s">
        <v>482</v>
      </c>
      <c r="J285" s="33" t="s">
        <v>244</v>
      </c>
      <c r="K285" s="34" t="s">
        <v>544</v>
      </c>
      <c r="L285" s="34" t="s">
        <v>72</v>
      </c>
      <c r="M285" s="81">
        <v>4951320</v>
      </c>
      <c r="N285" s="60">
        <f t="shared" si="11"/>
        <v>0</v>
      </c>
      <c r="O285" s="65" t="s">
        <v>453</v>
      </c>
    </row>
    <row r="286" spans="1:15">
      <c r="A286" s="118">
        <v>44469</v>
      </c>
      <c r="B286" s="28" t="s">
        <v>103</v>
      </c>
      <c r="C286" s="30" t="s">
        <v>104</v>
      </c>
      <c r="D286" s="28" t="s">
        <v>105</v>
      </c>
      <c r="E286" s="30" t="s">
        <v>493</v>
      </c>
      <c r="F286" s="31">
        <v>4840000</v>
      </c>
      <c r="G286" s="31">
        <v>4400000</v>
      </c>
      <c r="H286" s="31">
        <v>440000</v>
      </c>
      <c r="I286" s="33" t="s">
        <v>463</v>
      </c>
      <c r="J286" s="33" t="s">
        <v>11</v>
      </c>
      <c r="K286" s="34"/>
      <c r="L286" s="34"/>
      <c r="M286" s="81"/>
      <c r="N286" s="60">
        <f t="shared" si="11"/>
        <v>4840000</v>
      </c>
      <c r="O286" s="65" t="s">
        <v>453</v>
      </c>
    </row>
    <row r="287" spans="1:15">
      <c r="A287" s="118">
        <v>44469</v>
      </c>
      <c r="B287" s="28" t="s">
        <v>384</v>
      </c>
      <c r="C287" s="30" t="s">
        <v>385</v>
      </c>
      <c r="D287" s="28" t="s">
        <v>386</v>
      </c>
      <c r="E287" s="30" t="s">
        <v>579</v>
      </c>
      <c r="F287" s="31">
        <v>10450000</v>
      </c>
      <c r="G287" s="31">
        <v>9500000</v>
      </c>
      <c r="H287" s="31">
        <v>950000</v>
      </c>
      <c r="I287" s="33" t="s">
        <v>449</v>
      </c>
      <c r="J287" s="33" t="s">
        <v>11</v>
      </c>
      <c r="K287" s="34" t="s">
        <v>544</v>
      </c>
      <c r="L287" s="34" t="s">
        <v>72</v>
      </c>
      <c r="M287" s="81">
        <v>10450000</v>
      </c>
      <c r="N287" s="60">
        <f t="shared" si="11"/>
        <v>0</v>
      </c>
      <c r="O287" s="65" t="s">
        <v>453</v>
      </c>
    </row>
    <row r="288" spans="1:15">
      <c r="A288" s="118">
        <v>44469</v>
      </c>
      <c r="B288" s="28" t="s">
        <v>106</v>
      </c>
      <c r="C288" s="30" t="s">
        <v>107</v>
      </c>
      <c r="D288" s="28" t="s">
        <v>108</v>
      </c>
      <c r="E288" s="30" t="s">
        <v>552</v>
      </c>
      <c r="F288" s="31">
        <v>3795000</v>
      </c>
      <c r="G288" s="31">
        <v>3450000</v>
      </c>
      <c r="H288" s="31">
        <v>345000</v>
      </c>
      <c r="I288" s="33" t="s">
        <v>449</v>
      </c>
      <c r="J288" s="33" t="s">
        <v>11</v>
      </c>
      <c r="K288" s="34" t="s">
        <v>544</v>
      </c>
      <c r="L288" s="34" t="s">
        <v>72</v>
      </c>
      <c r="M288" s="81">
        <v>3795000</v>
      </c>
      <c r="N288" s="60">
        <f t="shared" si="11"/>
        <v>0</v>
      </c>
      <c r="O288" s="34" t="s">
        <v>438</v>
      </c>
    </row>
    <row r="289" spans="1:15">
      <c r="A289" s="118">
        <v>44469</v>
      </c>
      <c r="B289" s="57" t="s">
        <v>205</v>
      </c>
      <c r="C289" s="58" t="s">
        <v>206</v>
      </c>
      <c r="D289" s="104" t="s">
        <v>207</v>
      </c>
      <c r="E289" s="102"/>
      <c r="F289" s="59">
        <v>16500000</v>
      </c>
      <c r="G289" s="59">
        <v>15000000</v>
      </c>
      <c r="H289" s="59">
        <v>1500000</v>
      </c>
      <c r="I289" s="94" t="s">
        <v>546</v>
      </c>
      <c r="J289" s="34"/>
      <c r="K289" s="34" t="s">
        <v>580</v>
      </c>
      <c r="L289" s="34" t="s">
        <v>72</v>
      </c>
      <c r="M289" s="81">
        <f>10000000+6500000</f>
        <v>16500000</v>
      </c>
      <c r="N289" s="56">
        <f t="shared" si="11"/>
        <v>0</v>
      </c>
      <c r="O289" s="64" t="s">
        <v>488</v>
      </c>
    </row>
    <row r="290" spans="1:15">
      <c r="A290" s="119">
        <v>44470</v>
      </c>
      <c r="B290" s="28" t="s">
        <v>334</v>
      </c>
      <c r="C290" s="30" t="s">
        <v>335</v>
      </c>
      <c r="D290" s="28" t="s">
        <v>336</v>
      </c>
      <c r="E290" s="30" t="s">
        <v>548</v>
      </c>
      <c r="F290" s="31">
        <v>1815000</v>
      </c>
      <c r="G290" s="31">
        <v>1650000</v>
      </c>
      <c r="H290" s="31">
        <v>165000</v>
      </c>
      <c r="I290" s="33" t="s">
        <v>439</v>
      </c>
      <c r="J290" s="34" t="s">
        <v>11</v>
      </c>
      <c r="K290" s="34" t="s">
        <v>367</v>
      </c>
      <c r="L290" s="34" t="s">
        <v>72</v>
      </c>
      <c r="M290" s="81">
        <v>1815000</v>
      </c>
      <c r="N290" s="60">
        <f>F290-M290</f>
        <v>0</v>
      </c>
      <c r="O290" s="34" t="s">
        <v>547</v>
      </c>
    </row>
    <row r="291" spans="1:15">
      <c r="A291" s="120">
        <v>44470</v>
      </c>
      <c r="B291" s="37" t="s">
        <v>387</v>
      </c>
      <c r="C291" s="39" t="s">
        <v>388</v>
      </c>
      <c r="D291" s="37" t="s">
        <v>389</v>
      </c>
      <c r="E291" s="39" t="s">
        <v>581</v>
      </c>
      <c r="F291" s="40">
        <v>1320000</v>
      </c>
      <c r="G291" s="40">
        <v>1200000</v>
      </c>
      <c r="H291" s="40">
        <v>120000</v>
      </c>
      <c r="I291" s="105" t="s">
        <v>582</v>
      </c>
      <c r="J291" s="41" t="s">
        <v>11</v>
      </c>
      <c r="K291" s="42" t="s">
        <v>544</v>
      </c>
      <c r="L291" s="42" t="s">
        <v>562</v>
      </c>
      <c r="M291" s="81">
        <v>1320000</v>
      </c>
      <c r="N291" s="44">
        <f t="shared" ref="N291:N313" si="12">F291-M291</f>
        <v>0</v>
      </c>
      <c r="O291" s="106" t="s">
        <v>438</v>
      </c>
    </row>
    <row r="292" spans="1:15">
      <c r="A292" s="119">
        <v>44470</v>
      </c>
      <c r="B292" s="28" t="s">
        <v>13</v>
      </c>
      <c r="C292" s="30" t="s">
        <v>14</v>
      </c>
      <c r="D292" s="28" t="s">
        <v>15</v>
      </c>
      <c r="E292" s="30" t="s">
        <v>499</v>
      </c>
      <c r="F292" s="31">
        <v>5500000</v>
      </c>
      <c r="G292" s="31">
        <v>5000000</v>
      </c>
      <c r="H292" s="31">
        <v>500000</v>
      </c>
      <c r="I292" s="33" t="s">
        <v>473</v>
      </c>
      <c r="J292" s="34" t="s">
        <v>141</v>
      </c>
      <c r="K292" s="34" t="s">
        <v>367</v>
      </c>
      <c r="L292" s="34" t="s">
        <v>72</v>
      </c>
      <c r="M292" s="81">
        <v>5500000</v>
      </c>
      <c r="N292" s="60">
        <f t="shared" si="12"/>
        <v>0</v>
      </c>
      <c r="O292" s="34" t="s">
        <v>547</v>
      </c>
    </row>
    <row r="293" spans="1:15">
      <c r="A293" s="120">
        <v>44474</v>
      </c>
      <c r="B293" s="37" t="s">
        <v>258</v>
      </c>
      <c r="C293" s="39" t="s">
        <v>259</v>
      </c>
      <c r="D293" s="37" t="s">
        <v>260</v>
      </c>
      <c r="E293" s="39" t="s">
        <v>497</v>
      </c>
      <c r="F293" s="40">
        <v>13640000</v>
      </c>
      <c r="G293" s="40">
        <v>12400000</v>
      </c>
      <c r="H293" s="40">
        <v>1240000</v>
      </c>
      <c r="I293" s="105" t="s">
        <v>518</v>
      </c>
      <c r="J293" s="41" t="s">
        <v>11</v>
      </c>
      <c r="K293" s="42"/>
      <c r="L293" s="42"/>
      <c r="M293" s="81"/>
      <c r="N293" s="44">
        <f t="shared" si="12"/>
        <v>13640000</v>
      </c>
      <c r="O293" s="106" t="s">
        <v>438</v>
      </c>
    </row>
    <row r="294" spans="1:15">
      <c r="A294" s="119">
        <v>44481</v>
      </c>
      <c r="B294" s="28" t="s">
        <v>13</v>
      </c>
      <c r="C294" s="30" t="s">
        <v>14</v>
      </c>
      <c r="D294" s="28" t="s">
        <v>15</v>
      </c>
      <c r="E294" s="30" t="s">
        <v>499</v>
      </c>
      <c r="F294" s="31">
        <v>2200000</v>
      </c>
      <c r="G294" s="31">
        <v>2000000</v>
      </c>
      <c r="H294" s="31">
        <v>200000</v>
      </c>
      <c r="I294" s="33" t="s">
        <v>473</v>
      </c>
      <c r="J294" s="34"/>
      <c r="K294" s="34" t="s">
        <v>377</v>
      </c>
      <c r="L294" s="34" t="s">
        <v>72</v>
      </c>
      <c r="M294" s="81">
        <v>2200000</v>
      </c>
      <c r="N294" s="60">
        <f t="shared" si="12"/>
        <v>0</v>
      </c>
      <c r="O294" s="34" t="s">
        <v>547</v>
      </c>
    </row>
    <row r="295" spans="1:15">
      <c r="A295" s="120">
        <v>44481</v>
      </c>
      <c r="B295" s="37" t="s">
        <v>387</v>
      </c>
      <c r="C295" s="39" t="s">
        <v>388</v>
      </c>
      <c r="D295" s="37" t="s">
        <v>389</v>
      </c>
      <c r="E295" s="39" t="s">
        <v>581</v>
      </c>
      <c r="F295" s="40">
        <v>660000</v>
      </c>
      <c r="G295" s="40">
        <v>600000</v>
      </c>
      <c r="H295" s="40">
        <v>60000</v>
      </c>
      <c r="I295" s="105" t="s">
        <v>582</v>
      </c>
      <c r="J295" s="41" t="s">
        <v>11</v>
      </c>
      <c r="K295" s="42" t="s">
        <v>544</v>
      </c>
      <c r="L295" s="42" t="s">
        <v>72</v>
      </c>
      <c r="M295" s="81">
        <v>660000</v>
      </c>
      <c r="N295" s="44">
        <f t="shared" si="12"/>
        <v>0</v>
      </c>
      <c r="O295" s="106" t="s">
        <v>438</v>
      </c>
    </row>
    <row r="296" spans="1:15">
      <c r="A296" s="120">
        <v>44489</v>
      </c>
      <c r="B296" s="37" t="s">
        <v>164</v>
      </c>
      <c r="C296" s="39" t="s">
        <v>165</v>
      </c>
      <c r="D296" s="37" t="s">
        <v>166</v>
      </c>
      <c r="E296" s="39" t="s">
        <v>515</v>
      </c>
      <c r="F296" s="40">
        <v>2750000</v>
      </c>
      <c r="G296" s="40">
        <v>2500000</v>
      </c>
      <c r="H296" s="40">
        <v>250000</v>
      </c>
      <c r="I296" s="105" t="s">
        <v>476</v>
      </c>
      <c r="J296" s="41" t="s">
        <v>167</v>
      </c>
      <c r="K296" s="42"/>
      <c r="L296" s="42"/>
      <c r="M296" s="81"/>
      <c r="N296" s="44">
        <f t="shared" si="12"/>
        <v>2750000</v>
      </c>
      <c r="O296" s="106" t="s">
        <v>438</v>
      </c>
    </row>
    <row r="297" spans="1:15">
      <c r="A297" s="120">
        <v>44494</v>
      </c>
      <c r="B297" s="37" t="s">
        <v>93</v>
      </c>
      <c r="C297" s="39" t="s">
        <v>94</v>
      </c>
      <c r="D297" s="37" t="s">
        <v>95</v>
      </c>
      <c r="E297" s="39" t="s">
        <v>495</v>
      </c>
      <c r="F297" s="40">
        <v>34554300</v>
      </c>
      <c r="G297" s="40">
        <v>31413000</v>
      </c>
      <c r="H297" s="40">
        <v>3141300</v>
      </c>
      <c r="I297" s="105" t="s">
        <v>574</v>
      </c>
      <c r="J297" s="41" t="s">
        <v>11</v>
      </c>
      <c r="K297" s="42"/>
      <c r="L297" s="42"/>
      <c r="M297" s="81"/>
      <c r="N297" s="44">
        <f t="shared" si="12"/>
        <v>34554300</v>
      </c>
      <c r="O297" s="106" t="s">
        <v>438</v>
      </c>
    </row>
    <row r="298" spans="1:15">
      <c r="A298" s="120">
        <v>44495</v>
      </c>
      <c r="B298" s="37" t="s">
        <v>65</v>
      </c>
      <c r="C298" s="39" t="s">
        <v>66</v>
      </c>
      <c r="D298" s="37" t="s">
        <v>67</v>
      </c>
      <c r="E298" s="39" t="s">
        <v>575</v>
      </c>
      <c r="F298" s="40">
        <f>126500-95700</f>
        <v>30800</v>
      </c>
      <c r="G298" s="40">
        <f>115000-87000</f>
        <v>28000</v>
      </c>
      <c r="H298" s="40">
        <f>11500-8700</f>
        <v>2800</v>
      </c>
      <c r="I298" s="105" t="s">
        <v>451</v>
      </c>
      <c r="J298" s="41" t="s">
        <v>11</v>
      </c>
      <c r="K298" s="42"/>
      <c r="L298" s="42"/>
      <c r="M298" s="81"/>
      <c r="N298" s="44">
        <f>F298-M298</f>
        <v>30800</v>
      </c>
      <c r="O298" s="106" t="s">
        <v>438</v>
      </c>
    </row>
    <row r="299" spans="1:15">
      <c r="A299" s="120">
        <v>44497</v>
      </c>
      <c r="B299" s="37" t="s">
        <v>325</v>
      </c>
      <c r="C299" s="39" t="s">
        <v>337</v>
      </c>
      <c r="D299" s="37" t="s">
        <v>338</v>
      </c>
      <c r="E299" s="39" t="s">
        <v>497</v>
      </c>
      <c r="F299" s="40">
        <v>1760000</v>
      </c>
      <c r="G299" s="40">
        <v>1600000</v>
      </c>
      <c r="H299" s="40">
        <v>160000</v>
      </c>
      <c r="I299" s="105" t="s">
        <v>466</v>
      </c>
      <c r="J299" s="41" t="s">
        <v>11</v>
      </c>
      <c r="K299" s="42" t="s">
        <v>544</v>
      </c>
      <c r="L299" s="42" t="s">
        <v>72</v>
      </c>
      <c r="M299" s="81">
        <v>1760000</v>
      </c>
      <c r="N299" s="44">
        <f t="shared" si="12"/>
        <v>0</v>
      </c>
      <c r="O299" s="106" t="s">
        <v>438</v>
      </c>
    </row>
    <row r="300" spans="1:15">
      <c r="A300" s="120">
        <v>44499</v>
      </c>
      <c r="B300" s="37" t="s">
        <v>390</v>
      </c>
      <c r="C300" s="39" t="s">
        <v>391</v>
      </c>
      <c r="D300" s="37" t="s">
        <v>392</v>
      </c>
      <c r="E300" s="39" t="s">
        <v>573</v>
      </c>
      <c r="F300" s="40">
        <v>880000</v>
      </c>
      <c r="G300" s="40">
        <v>800000</v>
      </c>
      <c r="H300" s="40">
        <v>80000</v>
      </c>
      <c r="I300" s="105" t="s">
        <v>466</v>
      </c>
      <c r="J300" s="41" t="s">
        <v>11</v>
      </c>
      <c r="K300" s="42" t="s">
        <v>583</v>
      </c>
      <c r="L300" s="42" t="s">
        <v>72</v>
      </c>
      <c r="M300" s="81">
        <v>880000</v>
      </c>
      <c r="N300" s="44">
        <f t="shared" si="12"/>
        <v>0</v>
      </c>
      <c r="O300" s="106" t="s">
        <v>438</v>
      </c>
    </row>
    <row r="301" spans="1:15">
      <c r="A301" s="120">
        <v>44500</v>
      </c>
      <c r="B301" s="37" t="s">
        <v>68</v>
      </c>
      <c r="C301" s="39" t="s">
        <v>69</v>
      </c>
      <c r="D301" s="37" t="s">
        <v>70</v>
      </c>
      <c r="E301" s="39" t="s">
        <v>513</v>
      </c>
      <c r="F301" s="40">
        <v>56300</v>
      </c>
      <c r="G301" s="40">
        <v>51182</v>
      </c>
      <c r="H301" s="40">
        <v>5118</v>
      </c>
      <c r="I301" s="105" t="s">
        <v>584</v>
      </c>
      <c r="J301" s="41" t="s">
        <v>176</v>
      </c>
      <c r="K301" s="42"/>
      <c r="L301" s="42"/>
      <c r="M301" s="81"/>
      <c r="N301" s="44">
        <f t="shared" si="12"/>
        <v>56300</v>
      </c>
      <c r="O301" s="106" t="s">
        <v>438</v>
      </c>
    </row>
    <row r="302" spans="1:15">
      <c r="A302" s="120">
        <v>44500</v>
      </c>
      <c r="B302" s="37" t="s">
        <v>393</v>
      </c>
      <c r="C302" s="39" t="s">
        <v>394</v>
      </c>
      <c r="D302" s="37" t="s">
        <v>395</v>
      </c>
      <c r="E302" s="39" t="s">
        <v>585</v>
      </c>
      <c r="F302" s="40">
        <v>142628200</v>
      </c>
      <c r="G302" s="40">
        <v>129662000</v>
      </c>
      <c r="H302" s="40">
        <v>12966200</v>
      </c>
      <c r="I302" s="105" t="s">
        <v>586</v>
      </c>
      <c r="J302" s="41" t="s">
        <v>11</v>
      </c>
      <c r="K302" s="42"/>
      <c r="L302" s="42"/>
      <c r="M302" s="81"/>
      <c r="N302" s="44">
        <f t="shared" si="12"/>
        <v>142628200</v>
      </c>
      <c r="O302" s="106" t="s">
        <v>438</v>
      </c>
    </row>
    <row r="303" spans="1:15">
      <c r="A303" s="120">
        <v>44500</v>
      </c>
      <c r="B303" s="37" t="s">
        <v>396</v>
      </c>
      <c r="C303" s="39" t="s">
        <v>397</v>
      </c>
      <c r="D303" s="37" t="s">
        <v>398</v>
      </c>
      <c r="E303" s="39" t="s">
        <v>587</v>
      </c>
      <c r="F303" s="40">
        <v>3177900</v>
      </c>
      <c r="G303" s="40">
        <v>2889000</v>
      </c>
      <c r="H303" s="40">
        <v>288900</v>
      </c>
      <c r="I303" s="105" t="s">
        <v>588</v>
      </c>
      <c r="J303" s="41" t="s">
        <v>11</v>
      </c>
      <c r="K303" s="42"/>
      <c r="L303" s="42"/>
      <c r="M303" s="81"/>
      <c r="N303" s="44">
        <f t="shared" si="12"/>
        <v>3177900</v>
      </c>
      <c r="O303" s="106" t="s">
        <v>438</v>
      </c>
    </row>
    <row r="304" spans="1:15">
      <c r="A304" s="120">
        <v>44500</v>
      </c>
      <c r="B304" s="37" t="s">
        <v>103</v>
      </c>
      <c r="C304" s="39" t="s">
        <v>104</v>
      </c>
      <c r="D304" s="37" t="s">
        <v>105</v>
      </c>
      <c r="E304" s="39" t="s">
        <v>493</v>
      </c>
      <c r="F304" s="40">
        <v>12571350</v>
      </c>
      <c r="G304" s="40">
        <v>11428500</v>
      </c>
      <c r="H304" s="40">
        <v>1142850</v>
      </c>
      <c r="I304" s="105" t="s">
        <v>463</v>
      </c>
      <c r="J304" s="41" t="s">
        <v>11</v>
      </c>
      <c r="K304" s="42"/>
      <c r="L304" s="42"/>
      <c r="M304" s="81"/>
      <c r="N304" s="44">
        <f t="shared" si="12"/>
        <v>12571350</v>
      </c>
      <c r="O304" s="106" t="s">
        <v>438</v>
      </c>
    </row>
    <row r="305" spans="1:15">
      <c r="A305" s="120">
        <v>44500</v>
      </c>
      <c r="B305" s="37" t="s">
        <v>269</v>
      </c>
      <c r="C305" s="39" t="s">
        <v>299</v>
      </c>
      <c r="D305" s="37" t="s">
        <v>300</v>
      </c>
      <c r="E305" s="39" t="s">
        <v>497</v>
      </c>
      <c r="F305" s="40">
        <v>4603500</v>
      </c>
      <c r="G305" s="40">
        <v>4185000</v>
      </c>
      <c r="H305" s="40">
        <v>418500</v>
      </c>
      <c r="I305" s="105" t="s">
        <v>536</v>
      </c>
      <c r="J305" s="41" t="s">
        <v>11</v>
      </c>
      <c r="K305" s="42"/>
      <c r="L305" s="42"/>
      <c r="M305" s="81"/>
      <c r="N305" s="44">
        <f t="shared" si="12"/>
        <v>4603500</v>
      </c>
      <c r="O305" s="106" t="s">
        <v>438</v>
      </c>
    </row>
    <row r="306" spans="1:15">
      <c r="A306" s="120">
        <v>44500</v>
      </c>
      <c r="B306" s="37" t="s">
        <v>269</v>
      </c>
      <c r="C306" s="39" t="s">
        <v>299</v>
      </c>
      <c r="D306" s="37" t="s">
        <v>300</v>
      </c>
      <c r="E306" s="39" t="s">
        <v>497</v>
      </c>
      <c r="F306" s="40">
        <v>-3371500</v>
      </c>
      <c r="G306" s="40">
        <v>-3065000</v>
      </c>
      <c r="H306" s="40">
        <v>-306500</v>
      </c>
      <c r="I306" s="105" t="s">
        <v>536</v>
      </c>
      <c r="J306" s="41" t="s">
        <v>11</v>
      </c>
      <c r="K306" s="42"/>
      <c r="L306" s="42"/>
      <c r="M306" s="81"/>
      <c r="N306" s="44">
        <f t="shared" si="12"/>
        <v>-3371500</v>
      </c>
      <c r="O306" s="106" t="s">
        <v>438</v>
      </c>
    </row>
    <row r="307" spans="1:15">
      <c r="A307" s="120">
        <v>44500</v>
      </c>
      <c r="B307" s="37" t="s">
        <v>235</v>
      </c>
      <c r="C307" s="39" t="s">
        <v>236</v>
      </c>
      <c r="D307" s="37" t="s">
        <v>237</v>
      </c>
      <c r="E307" s="39" t="s">
        <v>503</v>
      </c>
      <c r="F307" s="40">
        <v>2138400</v>
      </c>
      <c r="G307" s="40">
        <v>1944000</v>
      </c>
      <c r="H307" s="40">
        <v>194400</v>
      </c>
      <c r="I307" s="105" t="s">
        <v>589</v>
      </c>
      <c r="J307" s="41" t="s">
        <v>11</v>
      </c>
      <c r="K307" s="42" t="s">
        <v>544</v>
      </c>
      <c r="L307" s="42" t="s">
        <v>72</v>
      </c>
      <c r="M307" s="81">
        <v>2138400</v>
      </c>
      <c r="N307" s="44">
        <f t="shared" si="12"/>
        <v>0</v>
      </c>
      <c r="O307" s="106" t="s">
        <v>438</v>
      </c>
    </row>
    <row r="308" spans="1:15">
      <c r="A308" s="120">
        <v>44500</v>
      </c>
      <c r="B308" s="37" t="s">
        <v>258</v>
      </c>
      <c r="C308" s="39" t="s">
        <v>259</v>
      </c>
      <c r="D308" s="37" t="s">
        <v>260</v>
      </c>
      <c r="E308" s="39" t="s">
        <v>497</v>
      </c>
      <c r="F308" s="40">
        <v>1045000</v>
      </c>
      <c r="G308" s="40">
        <v>950000</v>
      </c>
      <c r="H308" s="40">
        <v>95000</v>
      </c>
      <c r="I308" s="105" t="s">
        <v>518</v>
      </c>
      <c r="J308" s="41" t="s">
        <v>11</v>
      </c>
      <c r="K308" s="42"/>
      <c r="L308" s="42"/>
      <c r="M308" s="81"/>
      <c r="N308" s="44">
        <f t="shared" si="12"/>
        <v>1045000</v>
      </c>
      <c r="O308" s="106" t="s">
        <v>438</v>
      </c>
    </row>
    <row r="309" spans="1:15">
      <c r="A309" s="120">
        <v>44500</v>
      </c>
      <c r="B309" s="37" t="s">
        <v>187</v>
      </c>
      <c r="C309" s="39" t="s">
        <v>188</v>
      </c>
      <c r="D309" s="37" t="s">
        <v>189</v>
      </c>
      <c r="E309" s="39" t="s">
        <v>502</v>
      </c>
      <c r="F309" s="40">
        <v>4412980</v>
      </c>
      <c r="G309" s="40">
        <v>4011800</v>
      </c>
      <c r="H309" s="40">
        <v>401180</v>
      </c>
      <c r="I309" s="105" t="s">
        <v>482</v>
      </c>
      <c r="J309" s="41" t="s">
        <v>234</v>
      </c>
      <c r="K309" s="42"/>
      <c r="L309" s="42"/>
      <c r="M309" s="81"/>
      <c r="N309" s="44">
        <f t="shared" si="12"/>
        <v>4412980</v>
      </c>
      <c r="O309" s="106" t="s">
        <v>438</v>
      </c>
    </row>
    <row r="310" spans="1:15">
      <c r="A310" s="120">
        <v>44500</v>
      </c>
      <c r="B310" s="37" t="s">
        <v>147</v>
      </c>
      <c r="C310" s="39" t="s">
        <v>29</v>
      </c>
      <c r="D310" s="37" t="s">
        <v>148</v>
      </c>
      <c r="E310" s="39" t="s">
        <v>512</v>
      </c>
      <c r="F310" s="40">
        <v>2112000</v>
      </c>
      <c r="G310" s="40">
        <v>1920000</v>
      </c>
      <c r="H310" s="40">
        <v>192000</v>
      </c>
      <c r="I310" s="105" t="s">
        <v>472</v>
      </c>
      <c r="J310" s="41" t="s">
        <v>11</v>
      </c>
      <c r="K310" s="42" t="s">
        <v>544</v>
      </c>
      <c r="L310" s="42" t="s">
        <v>72</v>
      </c>
      <c r="M310" s="81">
        <v>2112000</v>
      </c>
      <c r="N310" s="44">
        <f t="shared" si="12"/>
        <v>0</v>
      </c>
      <c r="O310" s="106" t="s">
        <v>438</v>
      </c>
    </row>
    <row r="311" spans="1:15">
      <c r="A311" s="120">
        <v>44500</v>
      </c>
      <c r="B311" s="37" t="s">
        <v>106</v>
      </c>
      <c r="C311" s="39" t="s">
        <v>107</v>
      </c>
      <c r="D311" s="37" t="s">
        <v>108</v>
      </c>
      <c r="E311" s="39" t="s">
        <v>552</v>
      </c>
      <c r="F311" s="40">
        <v>11616000</v>
      </c>
      <c r="G311" s="40">
        <v>10560000</v>
      </c>
      <c r="H311" s="40">
        <v>1056000</v>
      </c>
      <c r="I311" s="105" t="s">
        <v>449</v>
      </c>
      <c r="J311" s="41" t="s">
        <v>11</v>
      </c>
      <c r="K311" s="42" t="s">
        <v>544</v>
      </c>
      <c r="L311" s="42" t="s">
        <v>72</v>
      </c>
      <c r="M311" s="81">
        <v>3770000</v>
      </c>
      <c r="N311" s="44">
        <f t="shared" si="12"/>
        <v>7846000</v>
      </c>
      <c r="O311" s="106" t="s">
        <v>438</v>
      </c>
    </row>
    <row r="312" spans="1:15">
      <c r="A312" s="119">
        <v>44499</v>
      </c>
      <c r="B312" s="57" t="s">
        <v>590</v>
      </c>
      <c r="C312" s="58" t="s">
        <v>403</v>
      </c>
      <c r="D312" s="104" t="s">
        <v>414</v>
      </c>
      <c r="E312" s="102"/>
      <c r="F312" s="31">
        <v>16500000</v>
      </c>
      <c r="G312" s="31">
        <v>15000000</v>
      </c>
      <c r="H312" s="59">
        <v>1500000</v>
      </c>
      <c r="I312" s="94" t="s">
        <v>591</v>
      </c>
      <c r="J312" s="34"/>
      <c r="K312" s="34" t="s">
        <v>544</v>
      </c>
      <c r="L312" s="34" t="s">
        <v>72</v>
      </c>
      <c r="M312" s="81">
        <v>1950000</v>
      </c>
      <c r="N312" s="56">
        <f t="shared" si="12"/>
        <v>14550000</v>
      </c>
      <c r="O312" s="64" t="s">
        <v>438</v>
      </c>
    </row>
    <row r="313" spans="1:15">
      <c r="A313" s="119">
        <v>44500</v>
      </c>
      <c r="B313" s="57" t="s">
        <v>592</v>
      </c>
      <c r="C313" s="58" t="s">
        <v>593</v>
      </c>
      <c r="D313" s="104" t="s">
        <v>594</v>
      </c>
      <c r="E313" s="102"/>
      <c r="F313" s="31">
        <v>3850000</v>
      </c>
      <c r="G313" s="59">
        <v>3500000</v>
      </c>
      <c r="H313" s="59">
        <v>350000</v>
      </c>
      <c r="I313" s="94" t="s">
        <v>595</v>
      </c>
      <c r="J313" s="34"/>
      <c r="K313" s="34" t="s">
        <v>559</v>
      </c>
      <c r="L313" s="34" t="s">
        <v>72</v>
      </c>
      <c r="M313" s="81">
        <v>3850000</v>
      </c>
      <c r="N313" s="56">
        <f t="shared" si="12"/>
        <v>0</v>
      </c>
      <c r="O313" s="64" t="s">
        <v>438</v>
      </c>
    </row>
    <row r="314" spans="1:15">
      <c r="A314" s="121">
        <v>44501</v>
      </c>
      <c r="B314" s="42" t="s">
        <v>13</v>
      </c>
      <c r="C314" s="39" t="s">
        <v>14</v>
      </c>
      <c r="D314" s="37" t="s">
        <v>15</v>
      </c>
      <c r="E314" s="39" t="s">
        <v>499</v>
      </c>
      <c r="F314" s="40">
        <v>6989400</v>
      </c>
      <c r="G314" s="40">
        <v>6354000</v>
      </c>
      <c r="H314" s="40">
        <v>635400</v>
      </c>
      <c r="I314" s="41" t="s">
        <v>668</v>
      </c>
      <c r="J314" s="41" t="s">
        <v>141</v>
      </c>
      <c r="K314" s="42" t="s">
        <v>322</v>
      </c>
      <c r="L314" s="42" t="s">
        <v>72</v>
      </c>
      <c r="M314" s="81">
        <v>6989400</v>
      </c>
      <c r="N314" s="44">
        <v>0</v>
      </c>
      <c r="O314" s="42" t="s">
        <v>596</v>
      </c>
    </row>
    <row r="315" spans="1:15">
      <c r="A315" s="121">
        <v>44501</v>
      </c>
      <c r="B315" s="42" t="s">
        <v>334</v>
      </c>
      <c r="C315" s="39" t="s">
        <v>335</v>
      </c>
      <c r="D315" s="37" t="s">
        <v>336</v>
      </c>
      <c r="E315" s="39" t="s">
        <v>548</v>
      </c>
      <c r="F315" s="40">
        <v>1949200</v>
      </c>
      <c r="G315" s="40">
        <v>1772000</v>
      </c>
      <c r="H315" s="40">
        <v>177200</v>
      </c>
      <c r="I315" s="41" t="s">
        <v>439</v>
      </c>
      <c r="J315" s="41" t="s">
        <v>11</v>
      </c>
      <c r="K315" s="42" t="s">
        <v>322</v>
      </c>
      <c r="L315" s="42" t="s">
        <v>72</v>
      </c>
      <c r="M315" s="81">
        <v>1949200</v>
      </c>
      <c r="N315" s="44">
        <v>0</v>
      </c>
      <c r="O315" s="42" t="s">
        <v>596</v>
      </c>
    </row>
    <row r="316" spans="1:15">
      <c r="A316" s="121">
        <v>44501</v>
      </c>
      <c r="B316" s="34" t="s">
        <v>597</v>
      </c>
      <c r="C316" s="30" t="s">
        <v>598</v>
      </c>
      <c r="D316" s="28" t="s">
        <v>599</v>
      </c>
      <c r="E316" s="30" t="s">
        <v>600</v>
      </c>
      <c r="F316" s="31">
        <v>-31625000</v>
      </c>
      <c r="G316" s="31">
        <v>-28750000</v>
      </c>
      <c r="H316" s="31">
        <v>-2875000</v>
      </c>
      <c r="I316" s="33" t="s">
        <v>601</v>
      </c>
      <c r="J316" s="33" t="s">
        <v>11</v>
      </c>
      <c r="K316" s="66"/>
      <c r="L316" s="66"/>
      <c r="M316" s="81"/>
      <c r="N316" s="60">
        <v>-31625000</v>
      </c>
      <c r="O316" s="64" t="s">
        <v>438</v>
      </c>
    </row>
    <row r="317" spans="1:15">
      <c r="A317" s="121">
        <v>44501</v>
      </c>
      <c r="B317" s="34" t="s">
        <v>597</v>
      </c>
      <c r="C317" s="30" t="s">
        <v>598</v>
      </c>
      <c r="D317" s="28" t="s">
        <v>599</v>
      </c>
      <c r="E317" s="30" t="s">
        <v>600</v>
      </c>
      <c r="F317" s="31">
        <v>31625000</v>
      </c>
      <c r="G317" s="31">
        <v>28750000</v>
      </c>
      <c r="H317" s="31">
        <v>2875000</v>
      </c>
      <c r="I317" s="33" t="s">
        <v>601</v>
      </c>
      <c r="J317" s="33" t="s">
        <v>11</v>
      </c>
      <c r="K317" s="66"/>
      <c r="L317" s="66"/>
      <c r="M317" s="81"/>
      <c r="N317" s="60">
        <v>31625000</v>
      </c>
      <c r="O317" s="64" t="s">
        <v>438</v>
      </c>
    </row>
    <row r="318" spans="1:15">
      <c r="A318" s="122">
        <v>44503</v>
      </c>
      <c r="B318" s="34" t="s">
        <v>597</v>
      </c>
      <c r="C318" s="30" t="s">
        <v>598</v>
      </c>
      <c r="D318" s="28" t="s">
        <v>599</v>
      </c>
      <c r="E318" s="30" t="s">
        <v>600</v>
      </c>
      <c r="F318" s="31">
        <v>50971250</v>
      </c>
      <c r="G318" s="31">
        <v>46337500</v>
      </c>
      <c r="H318" s="31">
        <v>4633750</v>
      </c>
      <c r="I318" s="33" t="s">
        <v>601</v>
      </c>
      <c r="J318" s="33" t="s">
        <v>11</v>
      </c>
      <c r="K318" s="66"/>
      <c r="L318" s="66"/>
      <c r="M318" s="81"/>
      <c r="N318" s="60">
        <v>50971250</v>
      </c>
      <c r="O318" s="64" t="s">
        <v>438</v>
      </c>
    </row>
    <row r="319" spans="1:15">
      <c r="A319" s="121">
        <v>44509</v>
      </c>
      <c r="B319" s="42" t="s">
        <v>13</v>
      </c>
      <c r="C319" s="39" t="s">
        <v>14</v>
      </c>
      <c r="D319" s="37" t="s">
        <v>15</v>
      </c>
      <c r="E319" s="39" t="s">
        <v>499</v>
      </c>
      <c r="F319" s="40">
        <v>2200000</v>
      </c>
      <c r="G319" s="40">
        <v>2000000</v>
      </c>
      <c r="H319" s="40">
        <v>200000</v>
      </c>
      <c r="I319" s="41" t="s">
        <v>470</v>
      </c>
      <c r="J319" s="41" t="s">
        <v>141</v>
      </c>
      <c r="K319" s="34" t="s">
        <v>669</v>
      </c>
      <c r="L319" s="34" t="s">
        <v>12</v>
      </c>
      <c r="M319" s="81">
        <v>2200000</v>
      </c>
      <c r="N319" s="56">
        <v>0</v>
      </c>
      <c r="O319" s="34" t="s">
        <v>547</v>
      </c>
    </row>
    <row r="320" spans="1:15">
      <c r="A320" s="122">
        <v>44510</v>
      </c>
      <c r="B320" s="34" t="s">
        <v>602</v>
      </c>
      <c r="C320" s="30" t="s">
        <v>603</v>
      </c>
      <c r="D320" s="28" t="s">
        <v>604</v>
      </c>
      <c r="E320" s="30" t="s">
        <v>605</v>
      </c>
      <c r="F320" s="31">
        <v>715000</v>
      </c>
      <c r="G320" s="31">
        <v>650000</v>
      </c>
      <c r="H320" s="31">
        <v>65000</v>
      </c>
      <c r="I320" s="33" t="s">
        <v>449</v>
      </c>
      <c r="J320" s="33" t="s">
        <v>11</v>
      </c>
      <c r="K320" s="66"/>
      <c r="L320" s="66"/>
      <c r="M320" s="81"/>
      <c r="N320" s="60">
        <v>715000</v>
      </c>
      <c r="O320" s="64" t="s">
        <v>438</v>
      </c>
    </row>
    <row r="321" spans="1:15">
      <c r="A321" s="121">
        <v>44511</v>
      </c>
      <c r="B321" s="42" t="s">
        <v>339</v>
      </c>
      <c r="C321" s="39" t="s">
        <v>340</v>
      </c>
      <c r="D321" s="37" t="s">
        <v>341</v>
      </c>
      <c r="E321" s="39" t="s">
        <v>553</v>
      </c>
      <c r="F321" s="40">
        <v>3520000</v>
      </c>
      <c r="G321" s="40">
        <v>3200000</v>
      </c>
      <c r="H321" s="40">
        <v>320000</v>
      </c>
      <c r="I321" s="41" t="s">
        <v>446</v>
      </c>
      <c r="J321" s="41" t="s">
        <v>11</v>
      </c>
      <c r="K321" s="42" t="s">
        <v>659</v>
      </c>
      <c r="L321" s="42" t="s">
        <v>72</v>
      </c>
      <c r="M321" s="81">
        <v>3520000</v>
      </c>
      <c r="N321" s="44">
        <v>0</v>
      </c>
      <c r="O321" s="42" t="s">
        <v>453</v>
      </c>
    </row>
    <row r="322" spans="1:15">
      <c r="A322" s="121">
        <v>44511</v>
      </c>
      <c r="B322" s="42" t="s">
        <v>339</v>
      </c>
      <c r="C322" s="39" t="s">
        <v>340</v>
      </c>
      <c r="D322" s="37" t="s">
        <v>341</v>
      </c>
      <c r="E322" s="39" t="s">
        <v>553</v>
      </c>
      <c r="F322" s="40">
        <v>1133000</v>
      </c>
      <c r="G322" s="40">
        <v>1030000</v>
      </c>
      <c r="H322" s="40">
        <v>103000</v>
      </c>
      <c r="I322" s="41" t="s">
        <v>446</v>
      </c>
      <c r="J322" s="41" t="s">
        <v>11</v>
      </c>
      <c r="K322" s="42" t="s">
        <v>544</v>
      </c>
      <c r="L322" s="42" t="s">
        <v>72</v>
      </c>
      <c r="M322" s="81">
        <v>1133000</v>
      </c>
      <c r="N322" s="44">
        <v>0</v>
      </c>
      <c r="O322" s="42" t="s">
        <v>453</v>
      </c>
    </row>
    <row r="323" spans="1:15">
      <c r="A323" s="122">
        <v>44513</v>
      </c>
      <c r="B323" s="34" t="s">
        <v>606</v>
      </c>
      <c r="C323" s="30" t="s">
        <v>37</v>
      </c>
      <c r="D323" s="28" t="s">
        <v>607</v>
      </c>
      <c r="E323" s="30" t="s">
        <v>497</v>
      </c>
      <c r="F323" s="31">
        <v>3410000</v>
      </c>
      <c r="G323" s="31">
        <v>3100000</v>
      </c>
      <c r="H323" s="31">
        <v>310000</v>
      </c>
      <c r="I323" s="33" t="s">
        <v>466</v>
      </c>
      <c r="J323" s="33" t="s">
        <v>11</v>
      </c>
      <c r="K323" s="66"/>
      <c r="L323" s="66"/>
      <c r="M323" s="81"/>
      <c r="N323" s="60">
        <v>3410000</v>
      </c>
      <c r="O323" s="64" t="s">
        <v>438</v>
      </c>
    </row>
    <row r="324" spans="1:15">
      <c r="A324" s="122">
        <v>44517</v>
      </c>
      <c r="B324" s="34" t="s">
        <v>103</v>
      </c>
      <c r="C324" s="30" t="s">
        <v>104</v>
      </c>
      <c r="D324" s="28" t="s">
        <v>105</v>
      </c>
      <c r="E324" s="30" t="s">
        <v>493</v>
      </c>
      <c r="F324" s="31">
        <v>-31922550</v>
      </c>
      <c r="G324" s="31">
        <v>-29020500</v>
      </c>
      <c r="H324" s="31">
        <v>-2902050</v>
      </c>
      <c r="I324" s="33" t="s">
        <v>11</v>
      </c>
      <c r="J324" s="33" t="s">
        <v>11</v>
      </c>
      <c r="K324" s="66"/>
      <c r="L324" s="66"/>
      <c r="M324" s="81"/>
      <c r="N324" s="60">
        <v>-31922550</v>
      </c>
      <c r="O324" s="64" t="s">
        <v>438</v>
      </c>
    </row>
    <row r="325" spans="1:15">
      <c r="A325" s="122">
        <v>44520</v>
      </c>
      <c r="B325" s="34" t="s">
        <v>164</v>
      </c>
      <c r="C325" s="30" t="s">
        <v>165</v>
      </c>
      <c r="D325" s="28" t="s">
        <v>166</v>
      </c>
      <c r="E325" s="30" t="s">
        <v>515</v>
      </c>
      <c r="F325" s="31">
        <v>2750000</v>
      </c>
      <c r="G325" s="31">
        <v>2500000</v>
      </c>
      <c r="H325" s="31">
        <v>250000</v>
      </c>
      <c r="I325" s="33" t="s">
        <v>476</v>
      </c>
      <c r="J325" s="33" t="s">
        <v>167</v>
      </c>
      <c r="K325" s="66"/>
      <c r="L325" s="66"/>
      <c r="M325" s="81"/>
      <c r="N325" s="60">
        <v>2750000</v>
      </c>
      <c r="O325" s="64" t="s">
        <v>438</v>
      </c>
    </row>
    <row r="326" spans="1:15">
      <c r="A326" s="122">
        <v>44525</v>
      </c>
      <c r="B326" s="34" t="s">
        <v>93</v>
      </c>
      <c r="C326" s="30" t="s">
        <v>94</v>
      </c>
      <c r="D326" s="28" t="s">
        <v>95</v>
      </c>
      <c r="E326" s="30" t="s">
        <v>495</v>
      </c>
      <c r="F326" s="31">
        <v>61512770</v>
      </c>
      <c r="G326" s="31">
        <v>55920700</v>
      </c>
      <c r="H326" s="31">
        <v>5592070</v>
      </c>
      <c r="I326" s="33" t="s">
        <v>608</v>
      </c>
      <c r="J326" s="33" t="s">
        <v>11</v>
      </c>
      <c r="K326" s="66"/>
      <c r="L326" s="66"/>
      <c r="M326" s="81"/>
      <c r="N326" s="60">
        <v>61512770</v>
      </c>
      <c r="O326" s="64" t="s">
        <v>438</v>
      </c>
    </row>
    <row r="327" spans="1:15">
      <c r="A327" s="121">
        <v>44529</v>
      </c>
      <c r="B327" s="42" t="s">
        <v>609</v>
      </c>
      <c r="C327" s="39" t="s">
        <v>610</v>
      </c>
      <c r="D327" s="37" t="s">
        <v>611</v>
      </c>
      <c r="E327" s="39" t="s">
        <v>612</v>
      </c>
      <c r="F327" s="40">
        <v>495000</v>
      </c>
      <c r="G327" s="40">
        <v>450000</v>
      </c>
      <c r="H327" s="40">
        <v>45000</v>
      </c>
      <c r="I327" s="41" t="s">
        <v>613</v>
      </c>
      <c r="J327" s="41" t="s">
        <v>11</v>
      </c>
      <c r="K327" s="42" t="s">
        <v>659</v>
      </c>
      <c r="L327" s="42" t="s">
        <v>12</v>
      </c>
      <c r="M327" s="81">
        <v>495000</v>
      </c>
      <c r="N327" s="44">
        <v>0</v>
      </c>
      <c r="O327" s="42" t="s">
        <v>438</v>
      </c>
    </row>
    <row r="328" spans="1:15">
      <c r="A328" s="121">
        <v>44529</v>
      </c>
      <c r="B328" s="42" t="s">
        <v>614</v>
      </c>
      <c r="C328" s="39" t="s">
        <v>615</v>
      </c>
      <c r="D328" s="37" t="s">
        <v>616</v>
      </c>
      <c r="E328" s="39" t="s">
        <v>617</v>
      </c>
      <c r="F328" s="40">
        <v>1210000</v>
      </c>
      <c r="G328" s="40">
        <v>1100000</v>
      </c>
      <c r="H328" s="40">
        <v>110000</v>
      </c>
      <c r="I328" s="41" t="s">
        <v>449</v>
      </c>
      <c r="J328" s="41" t="s">
        <v>11</v>
      </c>
      <c r="K328" s="42" t="s">
        <v>659</v>
      </c>
      <c r="L328" s="42" t="s">
        <v>618</v>
      </c>
      <c r="M328" s="81">
        <v>1210000</v>
      </c>
      <c r="N328" s="44">
        <v>0</v>
      </c>
      <c r="O328" s="42" t="s">
        <v>438</v>
      </c>
    </row>
    <row r="329" spans="1:15">
      <c r="A329" s="121">
        <v>44529</v>
      </c>
      <c r="B329" s="42" t="s">
        <v>619</v>
      </c>
      <c r="C329" s="39" t="s">
        <v>615</v>
      </c>
      <c r="D329" s="37" t="s">
        <v>620</v>
      </c>
      <c r="E329" s="39" t="s">
        <v>605</v>
      </c>
      <c r="F329" s="40">
        <v>7040000</v>
      </c>
      <c r="G329" s="40">
        <v>6400000</v>
      </c>
      <c r="H329" s="40">
        <v>640000</v>
      </c>
      <c r="I329" s="41" t="s">
        <v>621</v>
      </c>
      <c r="J329" s="41" t="s">
        <v>622</v>
      </c>
      <c r="K329" s="42" t="s">
        <v>659</v>
      </c>
      <c r="L329" s="42" t="s">
        <v>12</v>
      </c>
      <c r="M329" s="81">
        <v>7040000</v>
      </c>
      <c r="N329" s="44">
        <v>0</v>
      </c>
      <c r="O329" s="42" t="s">
        <v>438</v>
      </c>
    </row>
    <row r="330" spans="1:15">
      <c r="A330" s="121">
        <v>44529</v>
      </c>
      <c r="B330" s="42" t="s">
        <v>623</v>
      </c>
      <c r="C330" s="39" t="s">
        <v>624</v>
      </c>
      <c r="D330" s="37" t="s">
        <v>625</v>
      </c>
      <c r="E330" s="39" t="s">
        <v>617</v>
      </c>
      <c r="F330" s="40">
        <v>2970000</v>
      </c>
      <c r="G330" s="40">
        <v>2700000</v>
      </c>
      <c r="H330" s="40">
        <v>270000</v>
      </c>
      <c r="I330" s="41" t="s">
        <v>449</v>
      </c>
      <c r="J330" s="41" t="s">
        <v>11</v>
      </c>
      <c r="K330" s="42" t="s">
        <v>659</v>
      </c>
      <c r="L330" s="42" t="s">
        <v>12</v>
      </c>
      <c r="M330" s="81">
        <v>2970000</v>
      </c>
      <c r="N330" s="44">
        <v>0</v>
      </c>
      <c r="O330" s="42" t="s">
        <v>438</v>
      </c>
    </row>
    <row r="331" spans="1:15">
      <c r="A331" s="122">
        <v>44530</v>
      </c>
      <c r="B331" s="34" t="s">
        <v>393</v>
      </c>
      <c r="C331" s="30" t="s">
        <v>394</v>
      </c>
      <c r="D331" s="28" t="s">
        <v>395</v>
      </c>
      <c r="E331" s="30" t="s">
        <v>585</v>
      </c>
      <c r="F331" s="31">
        <v>58084290</v>
      </c>
      <c r="G331" s="31">
        <v>52803900</v>
      </c>
      <c r="H331" s="31">
        <v>5280390</v>
      </c>
      <c r="I331" s="33" t="s">
        <v>586</v>
      </c>
      <c r="J331" s="33" t="s">
        <v>11</v>
      </c>
      <c r="K331" s="66"/>
      <c r="L331" s="66"/>
      <c r="M331" s="81"/>
      <c r="N331" s="60">
        <v>58084290</v>
      </c>
      <c r="O331" s="64" t="s">
        <v>438</v>
      </c>
    </row>
    <row r="332" spans="1:15">
      <c r="A332" s="122">
        <v>44530</v>
      </c>
      <c r="B332" s="34" t="s">
        <v>187</v>
      </c>
      <c r="C332" s="30" t="s">
        <v>188</v>
      </c>
      <c r="D332" s="28" t="s">
        <v>189</v>
      </c>
      <c r="E332" s="30" t="s">
        <v>502</v>
      </c>
      <c r="F332" s="31">
        <v>698500</v>
      </c>
      <c r="G332" s="31">
        <v>635000</v>
      </c>
      <c r="H332" s="31">
        <v>63500</v>
      </c>
      <c r="I332" s="33" t="s">
        <v>482</v>
      </c>
      <c r="J332" s="33" t="s">
        <v>244</v>
      </c>
      <c r="K332" s="66"/>
      <c r="L332" s="66"/>
      <c r="M332" s="81"/>
      <c r="N332" s="60">
        <v>698500</v>
      </c>
      <c r="O332" s="64" t="s">
        <v>438</v>
      </c>
    </row>
    <row r="333" spans="1:15">
      <c r="A333" s="121">
        <v>44530</v>
      </c>
      <c r="B333" s="42" t="s">
        <v>150</v>
      </c>
      <c r="C333" s="39" t="s">
        <v>151</v>
      </c>
      <c r="D333" s="37" t="s">
        <v>152</v>
      </c>
      <c r="E333" s="39" t="s">
        <v>533</v>
      </c>
      <c r="F333" s="40">
        <v>28314000</v>
      </c>
      <c r="G333" s="40">
        <v>25740000</v>
      </c>
      <c r="H333" s="40">
        <v>2574000</v>
      </c>
      <c r="I333" s="41" t="s">
        <v>626</v>
      </c>
      <c r="J333" s="41" t="s">
        <v>153</v>
      </c>
      <c r="K333" s="42" t="s">
        <v>659</v>
      </c>
      <c r="L333" s="42" t="s">
        <v>12</v>
      </c>
      <c r="M333" s="81">
        <v>28314000</v>
      </c>
      <c r="N333" s="44">
        <v>0</v>
      </c>
      <c r="O333" s="42" t="s">
        <v>453</v>
      </c>
    </row>
    <row r="334" spans="1:15">
      <c r="A334" s="121">
        <v>44530</v>
      </c>
      <c r="B334" s="34" t="s">
        <v>627</v>
      </c>
      <c r="C334" s="30" t="s">
        <v>628</v>
      </c>
      <c r="D334" s="28" t="s">
        <v>629</v>
      </c>
      <c r="E334" s="30" t="s">
        <v>630</v>
      </c>
      <c r="F334" s="31">
        <v>5390000</v>
      </c>
      <c r="G334" s="31">
        <v>4900000</v>
      </c>
      <c r="H334" s="31">
        <v>490000</v>
      </c>
      <c r="I334" s="33" t="s">
        <v>631</v>
      </c>
      <c r="J334" s="33" t="s">
        <v>11</v>
      </c>
      <c r="K334" s="66"/>
      <c r="L334" s="66"/>
      <c r="M334" s="81"/>
      <c r="N334" s="60">
        <v>5390000</v>
      </c>
      <c r="O334" s="64" t="s">
        <v>438</v>
      </c>
    </row>
    <row r="335" spans="1:15">
      <c r="A335" s="121">
        <v>44530</v>
      </c>
      <c r="B335" s="34" t="s">
        <v>103</v>
      </c>
      <c r="C335" s="30" t="s">
        <v>104</v>
      </c>
      <c r="D335" s="28" t="s">
        <v>105</v>
      </c>
      <c r="E335" s="30" t="s">
        <v>493</v>
      </c>
      <c r="F335" s="31">
        <v>5351500</v>
      </c>
      <c r="G335" s="31">
        <v>4865000</v>
      </c>
      <c r="H335" s="31">
        <v>486500</v>
      </c>
      <c r="I335" s="33" t="s">
        <v>463</v>
      </c>
      <c r="J335" s="33" t="s">
        <v>11</v>
      </c>
      <c r="K335" s="66"/>
      <c r="L335" s="66"/>
      <c r="M335" s="81"/>
      <c r="N335" s="60">
        <v>5351500</v>
      </c>
      <c r="O335" s="64" t="s">
        <v>438</v>
      </c>
    </row>
    <row r="336" spans="1:15">
      <c r="A336" s="121">
        <v>44530</v>
      </c>
      <c r="B336" s="34" t="s">
        <v>106</v>
      </c>
      <c r="C336" s="30" t="s">
        <v>107</v>
      </c>
      <c r="D336" s="28" t="s">
        <v>108</v>
      </c>
      <c r="E336" s="30" t="s">
        <v>552</v>
      </c>
      <c r="F336" s="31">
        <v>495000</v>
      </c>
      <c r="G336" s="31">
        <v>450000</v>
      </c>
      <c r="H336" s="31">
        <v>45000</v>
      </c>
      <c r="I336" s="33" t="s">
        <v>449</v>
      </c>
      <c r="J336" s="33" t="s">
        <v>11</v>
      </c>
      <c r="K336" s="66"/>
      <c r="L336" s="66"/>
      <c r="M336" s="81"/>
      <c r="N336" s="60">
        <v>495000</v>
      </c>
      <c r="O336" s="64" t="s">
        <v>438</v>
      </c>
    </row>
    <row r="337" spans="1:15">
      <c r="A337" s="121">
        <v>44530</v>
      </c>
      <c r="B337" s="42" t="s">
        <v>83</v>
      </c>
      <c r="C337" s="39" t="s">
        <v>84</v>
      </c>
      <c r="D337" s="37" t="s">
        <v>85</v>
      </c>
      <c r="E337" s="39" t="s">
        <v>632</v>
      </c>
      <c r="F337" s="40">
        <v>30802000</v>
      </c>
      <c r="G337" s="40">
        <v>28001818</v>
      </c>
      <c r="H337" s="40">
        <v>2800182</v>
      </c>
      <c r="I337" s="41" t="s">
        <v>446</v>
      </c>
      <c r="J337" s="41" t="s">
        <v>11</v>
      </c>
      <c r="K337" s="42" t="s">
        <v>659</v>
      </c>
      <c r="L337" s="42" t="s">
        <v>12</v>
      </c>
      <c r="M337" s="81">
        <v>10000000</v>
      </c>
      <c r="N337" s="44">
        <v>20802000</v>
      </c>
      <c r="O337" s="42" t="s">
        <v>596</v>
      </c>
    </row>
    <row r="338" spans="1:15">
      <c r="A338" s="121">
        <v>44530</v>
      </c>
      <c r="B338" s="34" t="s">
        <v>325</v>
      </c>
      <c r="C338" s="30" t="s">
        <v>337</v>
      </c>
      <c r="D338" s="28" t="s">
        <v>338</v>
      </c>
      <c r="E338" s="30" t="s">
        <v>497</v>
      </c>
      <c r="F338" s="31">
        <v>550000</v>
      </c>
      <c r="G338" s="31">
        <v>500000</v>
      </c>
      <c r="H338" s="31">
        <v>50000</v>
      </c>
      <c r="I338" s="33" t="s">
        <v>466</v>
      </c>
      <c r="J338" s="33" t="s">
        <v>11</v>
      </c>
      <c r="K338" s="66"/>
      <c r="L338" s="66"/>
      <c r="M338" s="81"/>
      <c r="N338" s="60">
        <v>550000</v>
      </c>
      <c r="O338" s="64" t="s">
        <v>438</v>
      </c>
    </row>
    <row r="339" spans="1:15">
      <c r="A339" s="121">
        <v>44530</v>
      </c>
      <c r="B339" s="42" t="s">
        <v>13</v>
      </c>
      <c r="C339" s="39" t="s">
        <v>14</v>
      </c>
      <c r="D339" s="37" t="s">
        <v>15</v>
      </c>
      <c r="E339" s="39" t="s">
        <v>499</v>
      </c>
      <c r="F339" s="40">
        <v>16500000</v>
      </c>
      <c r="G339" s="40">
        <v>15000000</v>
      </c>
      <c r="H339" s="40">
        <v>1500000</v>
      </c>
      <c r="I339" s="41" t="s">
        <v>473</v>
      </c>
      <c r="J339" s="41" t="s">
        <v>141</v>
      </c>
      <c r="K339" s="42" t="s">
        <v>659</v>
      </c>
      <c r="L339" s="34" t="s">
        <v>12</v>
      </c>
      <c r="M339" s="81">
        <v>16500000</v>
      </c>
      <c r="N339" s="44">
        <v>0</v>
      </c>
      <c r="O339" s="34" t="s">
        <v>547</v>
      </c>
    </row>
    <row r="340" spans="1:15">
      <c r="A340" s="121">
        <v>44530</v>
      </c>
      <c r="B340" s="42" t="s">
        <v>334</v>
      </c>
      <c r="C340" s="39" t="s">
        <v>335</v>
      </c>
      <c r="D340" s="37" t="s">
        <v>336</v>
      </c>
      <c r="E340" s="39" t="s">
        <v>548</v>
      </c>
      <c r="F340" s="40">
        <v>1806200</v>
      </c>
      <c r="G340" s="40">
        <v>1642000</v>
      </c>
      <c r="H340" s="40">
        <v>164200</v>
      </c>
      <c r="I340" s="41" t="s">
        <v>439</v>
      </c>
      <c r="J340" s="41" t="s">
        <v>11</v>
      </c>
      <c r="K340" s="42" t="s">
        <v>659</v>
      </c>
      <c r="L340" s="42" t="s">
        <v>12</v>
      </c>
      <c r="M340" s="81">
        <v>1806200</v>
      </c>
      <c r="N340" s="44">
        <v>0</v>
      </c>
      <c r="O340" s="42" t="s">
        <v>596</v>
      </c>
    </row>
    <row r="341" spans="1:15">
      <c r="A341" s="121">
        <v>44530</v>
      </c>
      <c r="B341" s="42" t="s">
        <v>633</v>
      </c>
      <c r="C341" s="39" t="s">
        <v>634</v>
      </c>
      <c r="D341" s="37" t="s">
        <v>635</v>
      </c>
      <c r="E341" s="39" t="s">
        <v>636</v>
      </c>
      <c r="F341" s="40">
        <v>1452000</v>
      </c>
      <c r="G341" s="40">
        <v>1320000</v>
      </c>
      <c r="H341" s="40">
        <v>132000</v>
      </c>
      <c r="I341" s="41" t="s">
        <v>449</v>
      </c>
      <c r="J341" s="41" t="s">
        <v>11</v>
      </c>
      <c r="K341" s="42" t="s">
        <v>659</v>
      </c>
      <c r="L341" s="42" t="s">
        <v>12</v>
      </c>
      <c r="M341" s="81">
        <v>1452000</v>
      </c>
      <c r="N341" s="44">
        <v>0</v>
      </c>
      <c r="O341" s="42" t="s">
        <v>438</v>
      </c>
    </row>
    <row r="342" spans="1:15">
      <c r="A342" s="121">
        <v>44530</v>
      </c>
      <c r="B342" s="34" t="s">
        <v>637</v>
      </c>
      <c r="C342" s="30" t="s">
        <v>638</v>
      </c>
      <c r="D342" s="28" t="s">
        <v>639</v>
      </c>
      <c r="E342" s="30" t="s">
        <v>640</v>
      </c>
      <c r="F342" s="31">
        <v>5500000</v>
      </c>
      <c r="G342" s="31">
        <v>5000000</v>
      </c>
      <c r="H342" s="31">
        <v>500000</v>
      </c>
      <c r="I342" s="33" t="s">
        <v>641</v>
      </c>
      <c r="J342" s="33" t="s">
        <v>11</v>
      </c>
      <c r="K342" s="66"/>
      <c r="L342" s="66"/>
      <c r="M342" s="81"/>
      <c r="N342" s="60">
        <v>5500000</v>
      </c>
      <c r="O342" s="64" t="s">
        <v>438</v>
      </c>
    </row>
    <row r="343" spans="1:15">
      <c r="A343" s="121">
        <v>44530</v>
      </c>
      <c r="B343" s="42" t="s">
        <v>235</v>
      </c>
      <c r="C343" s="39" t="s">
        <v>236</v>
      </c>
      <c r="D343" s="37" t="s">
        <v>237</v>
      </c>
      <c r="E343" s="39" t="s">
        <v>503</v>
      </c>
      <c r="F343" s="40">
        <v>2294600</v>
      </c>
      <c r="G343" s="40">
        <v>2086000</v>
      </c>
      <c r="H343" s="40">
        <v>208600</v>
      </c>
      <c r="I343" s="41" t="s">
        <v>642</v>
      </c>
      <c r="J343" s="41" t="s">
        <v>11</v>
      </c>
      <c r="K343" s="42" t="s">
        <v>659</v>
      </c>
      <c r="L343" s="42" t="s">
        <v>12</v>
      </c>
      <c r="M343" s="81">
        <v>2294600</v>
      </c>
      <c r="N343" s="44">
        <v>0</v>
      </c>
      <c r="O343" s="42" t="s">
        <v>453</v>
      </c>
    </row>
    <row r="344" spans="1:15">
      <c r="A344" s="121">
        <v>44530</v>
      </c>
      <c r="B344" s="34" t="s">
        <v>147</v>
      </c>
      <c r="C344" s="30" t="s">
        <v>29</v>
      </c>
      <c r="D344" s="28" t="s">
        <v>148</v>
      </c>
      <c r="E344" s="30" t="s">
        <v>512</v>
      </c>
      <c r="F344" s="31">
        <v>1276000</v>
      </c>
      <c r="G344" s="31">
        <v>1160000</v>
      </c>
      <c r="H344" s="31">
        <v>116000</v>
      </c>
      <c r="I344" s="33" t="s">
        <v>472</v>
      </c>
      <c r="J344" s="33" t="s">
        <v>11</v>
      </c>
      <c r="K344" s="66"/>
      <c r="L344" s="66"/>
      <c r="M344" s="81"/>
      <c r="N344" s="60">
        <v>1276000</v>
      </c>
      <c r="O344" s="64" t="s">
        <v>438</v>
      </c>
    </row>
    <row r="345" spans="1:15">
      <c r="A345" s="121">
        <v>44530</v>
      </c>
      <c r="B345" s="34" t="s">
        <v>147</v>
      </c>
      <c r="C345" s="30" t="s">
        <v>29</v>
      </c>
      <c r="D345" s="28" t="s">
        <v>148</v>
      </c>
      <c r="E345" s="30" t="s">
        <v>512</v>
      </c>
      <c r="F345" s="31">
        <v>66000</v>
      </c>
      <c r="G345" s="31">
        <v>60000</v>
      </c>
      <c r="H345" s="31">
        <v>6000</v>
      </c>
      <c r="I345" s="33" t="s">
        <v>472</v>
      </c>
      <c r="J345" s="33" t="s">
        <v>11</v>
      </c>
      <c r="K345" s="34" t="s">
        <v>670</v>
      </c>
      <c r="L345" s="34" t="s">
        <v>12</v>
      </c>
      <c r="M345" s="81">
        <v>66000</v>
      </c>
      <c r="N345" s="60">
        <v>0</v>
      </c>
      <c r="O345" s="64" t="s">
        <v>438</v>
      </c>
    </row>
    <row r="346" spans="1:15">
      <c r="A346" s="122">
        <v>44530</v>
      </c>
      <c r="B346" s="34" t="s">
        <v>590</v>
      </c>
      <c r="C346" s="30" t="s">
        <v>403</v>
      </c>
      <c r="D346" s="93" t="s">
        <v>414</v>
      </c>
      <c r="E346" s="29"/>
      <c r="F346" s="31">
        <v>16500000</v>
      </c>
      <c r="G346" s="31">
        <v>1500000</v>
      </c>
      <c r="H346" s="31">
        <v>1500000</v>
      </c>
      <c r="I346" s="94" t="s">
        <v>546</v>
      </c>
      <c r="J346" s="34"/>
      <c r="K346" s="34"/>
      <c r="L346" s="34"/>
      <c r="M346" s="81"/>
      <c r="N346" s="56">
        <v>16500000</v>
      </c>
      <c r="O346" s="64" t="s">
        <v>438</v>
      </c>
    </row>
    <row r="347" spans="1:15">
      <c r="A347" s="122">
        <v>44530</v>
      </c>
      <c r="B347" s="34" t="s">
        <v>643</v>
      </c>
      <c r="C347" s="30" t="s">
        <v>644</v>
      </c>
      <c r="D347" s="93" t="s">
        <v>645</v>
      </c>
      <c r="E347" s="29"/>
      <c r="F347" s="31">
        <v>10065000</v>
      </c>
      <c r="G347" s="31">
        <v>9150000</v>
      </c>
      <c r="H347" s="31">
        <v>915000</v>
      </c>
      <c r="I347" s="94" t="s">
        <v>646</v>
      </c>
      <c r="J347" s="34"/>
      <c r="K347" s="34" t="s">
        <v>659</v>
      </c>
      <c r="L347" s="34" t="s">
        <v>12</v>
      </c>
      <c r="M347" s="81">
        <v>10065000</v>
      </c>
      <c r="N347" s="56">
        <f t="shared" ref="N347" si="13">F347-M347</f>
        <v>0</v>
      </c>
      <c r="O347" s="64" t="s">
        <v>438</v>
      </c>
    </row>
  </sheetData>
  <autoFilter ref="A1:A347" xr:uid="{F6F1A97B-65DD-45E0-B7EC-F7D1B70E94D8}"/>
  <phoneticPr fontId="2" type="noConversion"/>
  <pageMargins left="0.70866141732283472" right="0.70866141732283472" top="0.74803149606299213" bottom="0.74803149606299213" header="0.31496062992125984" footer="0.31496062992125984"/>
  <pageSetup paperSize="9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A5C0-B973-3540-9310-40722D88B77F}">
  <dimension ref="A1:U92"/>
  <sheetViews>
    <sheetView workbookViewId="0">
      <selection activeCell="P96" sqref="P96"/>
    </sheetView>
  </sheetViews>
  <sheetFormatPr baseColWidth="10" defaultColWidth="8.83203125" defaultRowHeight="17"/>
  <cols>
    <col min="1" max="1" width="4" style="124" bestFit="1" customWidth="1"/>
    <col min="2" max="2" width="14.83203125" style="124" bestFit="1" customWidth="1"/>
    <col min="3" max="3" width="24.5" style="124" bestFit="1" customWidth="1"/>
    <col min="4" max="4" width="12.1640625" style="124" bestFit="1" customWidth="1"/>
    <col min="5" max="5" width="12.6640625" style="127" bestFit="1" customWidth="1"/>
    <col min="6" max="6" width="11.6640625" style="127" bestFit="1" customWidth="1"/>
    <col min="7" max="7" width="9.33203125" style="127" bestFit="1" customWidth="1"/>
    <col min="8" max="14" width="11.6640625" style="127" bestFit="1" customWidth="1"/>
    <col min="15" max="15" width="12.6640625" style="127" bestFit="1" customWidth="1"/>
    <col min="16" max="16" width="12.1640625" style="129" bestFit="1" customWidth="1"/>
    <col min="17" max="17" width="6.1640625" style="127" bestFit="1" customWidth="1"/>
    <col min="18" max="18" width="12.6640625" style="127" bestFit="1" customWidth="1"/>
    <col min="19" max="20" width="9.33203125" style="127" bestFit="1" customWidth="1"/>
    <col min="21" max="21" width="5.6640625" style="124" bestFit="1" customWidth="1"/>
    <col min="22" max="16384" width="8.83203125" style="124"/>
  </cols>
  <sheetData>
    <row r="1" spans="1:21">
      <c r="B1" s="125" t="s">
        <v>672</v>
      </c>
      <c r="C1" s="125" t="s">
        <v>1</v>
      </c>
      <c r="D1" s="125" t="s">
        <v>673</v>
      </c>
      <c r="E1" s="126" t="s">
        <v>674</v>
      </c>
      <c r="F1" s="126" t="s">
        <v>675</v>
      </c>
      <c r="G1" s="126" t="s">
        <v>676</v>
      </c>
      <c r="H1" s="126" t="s">
        <v>677</v>
      </c>
      <c r="I1" s="126" t="s">
        <v>678</v>
      </c>
      <c r="J1" s="126" t="s">
        <v>679</v>
      </c>
      <c r="K1" s="126" t="s">
        <v>680</v>
      </c>
      <c r="L1" s="126" t="s">
        <v>681</v>
      </c>
      <c r="M1" s="126" t="s">
        <v>682</v>
      </c>
      <c r="N1" s="126" t="s">
        <v>683</v>
      </c>
      <c r="O1" s="126" t="s">
        <v>684</v>
      </c>
      <c r="P1" s="128" t="s">
        <v>685</v>
      </c>
      <c r="Q1" s="126" t="s">
        <v>686</v>
      </c>
      <c r="R1" s="126" t="s">
        <v>687</v>
      </c>
      <c r="S1" s="126" t="s">
        <v>688</v>
      </c>
      <c r="T1" s="126" t="s">
        <v>689</v>
      </c>
      <c r="U1" s="125" t="s">
        <v>690</v>
      </c>
    </row>
    <row r="2" spans="1:21">
      <c r="A2" s="125">
        <v>0</v>
      </c>
      <c r="B2" s="124" t="s">
        <v>313</v>
      </c>
      <c r="C2" s="124" t="s">
        <v>314</v>
      </c>
      <c r="D2" s="124" t="s">
        <v>315</v>
      </c>
      <c r="E2" s="127">
        <v>27445000</v>
      </c>
      <c r="F2" s="127">
        <v>0</v>
      </c>
      <c r="G2" s="127">
        <v>0</v>
      </c>
      <c r="H2" s="127">
        <v>0</v>
      </c>
      <c r="I2" s="127">
        <v>6985000</v>
      </c>
      <c r="J2" s="127">
        <v>11000000</v>
      </c>
      <c r="K2" s="127">
        <v>9460000</v>
      </c>
      <c r="L2" s="127">
        <v>0</v>
      </c>
      <c r="M2" s="127">
        <v>0</v>
      </c>
      <c r="N2" s="127">
        <v>0</v>
      </c>
      <c r="O2" s="127">
        <v>0</v>
      </c>
      <c r="P2" s="129">
        <v>0</v>
      </c>
      <c r="Q2" s="127">
        <v>0</v>
      </c>
      <c r="R2" s="127">
        <v>26560000</v>
      </c>
      <c r="S2" s="127">
        <v>0</v>
      </c>
      <c r="T2" s="127">
        <v>0</v>
      </c>
      <c r="U2" s="124">
        <v>0</v>
      </c>
    </row>
    <row r="3" spans="1:21">
      <c r="A3" s="125">
        <v>1</v>
      </c>
      <c r="B3" s="124" t="s">
        <v>319</v>
      </c>
      <c r="C3" s="124" t="s">
        <v>405</v>
      </c>
      <c r="D3" s="124" t="s">
        <v>430</v>
      </c>
      <c r="E3" s="127">
        <v>1650000</v>
      </c>
      <c r="F3" s="127">
        <v>0</v>
      </c>
      <c r="G3" s="127">
        <v>0</v>
      </c>
      <c r="H3" s="127">
        <v>0</v>
      </c>
      <c r="I3" s="127">
        <v>0</v>
      </c>
      <c r="J3" s="127">
        <v>0</v>
      </c>
      <c r="K3" s="127">
        <v>1650000</v>
      </c>
      <c r="L3" s="127">
        <v>0</v>
      </c>
      <c r="M3" s="127">
        <v>0</v>
      </c>
      <c r="N3" s="127">
        <v>0</v>
      </c>
      <c r="O3" s="127">
        <v>0</v>
      </c>
      <c r="P3" s="129">
        <v>0</v>
      </c>
      <c r="Q3" s="127">
        <v>0</v>
      </c>
      <c r="R3" s="127">
        <v>0</v>
      </c>
      <c r="S3" s="127">
        <v>0</v>
      </c>
      <c r="T3" s="127">
        <v>0</v>
      </c>
      <c r="U3" s="124">
        <v>0</v>
      </c>
    </row>
    <row r="4" spans="1:21">
      <c r="A4" s="125">
        <v>2</v>
      </c>
      <c r="B4" s="124" t="s">
        <v>227</v>
      </c>
      <c r="C4" s="124" t="s">
        <v>37</v>
      </c>
      <c r="D4" s="124" t="s">
        <v>228</v>
      </c>
      <c r="E4" s="127">
        <v>660000</v>
      </c>
      <c r="F4" s="127">
        <v>660000</v>
      </c>
      <c r="G4" s="127">
        <v>0</v>
      </c>
      <c r="H4" s="127">
        <v>0</v>
      </c>
      <c r="I4" s="127">
        <v>0</v>
      </c>
      <c r="J4" s="127">
        <v>0</v>
      </c>
      <c r="K4" s="127">
        <v>0</v>
      </c>
      <c r="L4" s="127">
        <v>0</v>
      </c>
      <c r="M4" s="127">
        <v>0</v>
      </c>
      <c r="N4" s="127">
        <v>0</v>
      </c>
      <c r="O4" s="127">
        <v>0</v>
      </c>
      <c r="P4" s="129">
        <v>0</v>
      </c>
      <c r="Q4" s="127">
        <v>0</v>
      </c>
      <c r="R4" s="127">
        <v>660000</v>
      </c>
      <c r="S4" s="127">
        <v>0</v>
      </c>
      <c r="T4" s="127">
        <v>0</v>
      </c>
      <c r="U4" s="124">
        <v>0</v>
      </c>
    </row>
    <row r="5" spans="1:21">
      <c r="A5" s="125">
        <v>3</v>
      </c>
      <c r="B5" s="124" t="s">
        <v>352</v>
      </c>
      <c r="C5" s="124" t="s">
        <v>353</v>
      </c>
      <c r="D5" s="124" t="s">
        <v>354</v>
      </c>
      <c r="E5" s="127">
        <v>1430000</v>
      </c>
      <c r="F5" s="127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1430000</v>
      </c>
      <c r="N5" s="127">
        <v>0</v>
      </c>
      <c r="O5" s="127">
        <v>0</v>
      </c>
      <c r="P5" s="129">
        <v>0</v>
      </c>
      <c r="Q5" s="127">
        <v>0</v>
      </c>
      <c r="R5" s="127">
        <v>1430000</v>
      </c>
      <c r="S5" s="127">
        <v>0</v>
      </c>
      <c r="T5" s="127">
        <v>0</v>
      </c>
      <c r="U5" s="124">
        <v>0</v>
      </c>
    </row>
    <row r="6" spans="1:21">
      <c r="A6" s="125">
        <v>4</v>
      </c>
      <c r="B6" s="124" t="s">
        <v>118</v>
      </c>
      <c r="C6" s="124" t="s">
        <v>119</v>
      </c>
      <c r="D6" s="124" t="s">
        <v>120</v>
      </c>
      <c r="E6" s="127">
        <v>9790000</v>
      </c>
      <c r="F6" s="127">
        <v>0</v>
      </c>
      <c r="G6" s="127">
        <v>0</v>
      </c>
      <c r="H6" s="127">
        <v>2695000</v>
      </c>
      <c r="I6" s="127">
        <v>0</v>
      </c>
      <c r="J6" s="127">
        <v>7095000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9">
        <v>0</v>
      </c>
      <c r="Q6" s="127">
        <v>0</v>
      </c>
      <c r="R6" s="127">
        <v>9790000</v>
      </c>
      <c r="S6" s="127">
        <v>0</v>
      </c>
      <c r="T6" s="127">
        <v>0</v>
      </c>
      <c r="U6" s="124">
        <v>0</v>
      </c>
    </row>
    <row r="7" spans="1:21">
      <c r="A7" s="125">
        <v>5</v>
      </c>
      <c r="B7" s="124" t="s">
        <v>393</v>
      </c>
      <c r="C7" s="124" t="s">
        <v>394</v>
      </c>
      <c r="D7" s="124" t="s">
        <v>395</v>
      </c>
      <c r="E7" s="127">
        <v>200712490</v>
      </c>
      <c r="F7" s="127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142628200</v>
      </c>
      <c r="P7" s="129">
        <v>58084290</v>
      </c>
      <c r="Q7" s="127">
        <v>0</v>
      </c>
      <c r="R7" s="127">
        <v>0</v>
      </c>
      <c r="S7" s="127">
        <v>0</v>
      </c>
      <c r="T7" s="127">
        <v>0</v>
      </c>
      <c r="U7" s="124">
        <v>0</v>
      </c>
    </row>
    <row r="8" spans="1:21">
      <c r="A8" s="125">
        <v>6</v>
      </c>
      <c r="B8" s="124" t="s">
        <v>339</v>
      </c>
      <c r="C8" s="124" t="s">
        <v>340</v>
      </c>
      <c r="D8" s="124" t="s">
        <v>341</v>
      </c>
      <c r="E8" s="127">
        <v>7887000</v>
      </c>
      <c r="F8" s="127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1353000</v>
      </c>
      <c r="M8" s="127">
        <v>1881000</v>
      </c>
      <c r="N8" s="127">
        <v>0</v>
      </c>
      <c r="O8" s="127">
        <v>0</v>
      </c>
      <c r="P8" s="129">
        <v>4653000</v>
      </c>
      <c r="Q8" s="127">
        <v>0</v>
      </c>
      <c r="R8" s="127">
        <v>7887000</v>
      </c>
      <c r="S8" s="127">
        <v>0</v>
      </c>
      <c r="T8" s="127">
        <v>0</v>
      </c>
      <c r="U8" s="124">
        <v>0</v>
      </c>
    </row>
    <row r="9" spans="1:21">
      <c r="A9" s="125">
        <v>7</v>
      </c>
      <c r="B9" s="124" t="s">
        <v>609</v>
      </c>
      <c r="C9" s="124" t="s">
        <v>610</v>
      </c>
      <c r="D9" s="124" t="s">
        <v>611</v>
      </c>
      <c r="E9" s="127">
        <v>495000</v>
      </c>
      <c r="F9" s="127">
        <v>0</v>
      </c>
      <c r="G9" s="127">
        <v>0</v>
      </c>
      <c r="H9" s="127">
        <v>0</v>
      </c>
      <c r="I9" s="127">
        <v>0</v>
      </c>
      <c r="J9" s="127">
        <v>0</v>
      </c>
      <c r="K9" s="127">
        <v>0</v>
      </c>
      <c r="L9" s="127">
        <v>0</v>
      </c>
      <c r="M9" s="127">
        <v>0</v>
      </c>
      <c r="N9" s="127">
        <v>0</v>
      </c>
      <c r="O9" s="127">
        <v>0</v>
      </c>
      <c r="P9" s="129">
        <v>495000</v>
      </c>
      <c r="Q9" s="127">
        <v>0</v>
      </c>
      <c r="R9" s="127">
        <v>495000</v>
      </c>
      <c r="S9" s="127">
        <v>0</v>
      </c>
      <c r="T9" s="127">
        <v>0</v>
      </c>
      <c r="U9" s="124">
        <v>0</v>
      </c>
    </row>
    <row r="10" spans="1:21">
      <c r="A10" s="125">
        <v>8</v>
      </c>
      <c r="B10" s="124" t="s">
        <v>258</v>
      </c>
      <c r="C10" s="124" t="s">
        <v>259</v>
      </c>
      <c r="D10" s="124" t="s">
        <v>260</v>
      </c>
      <c r="E10" s="127">
        <v>42432500</v>
      </c>
      <c r="F10" s="127">
        <v>0</v>
      </c>
      <c r="G10" s="127">
        <v>0</v>
      </c>
      <c r="H10" s="127">
        <v>16885000</v>
      </c>
      <c r="I10" s="127">
        <v>10862500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14685000</v>
      </c>
      <c r="P10" s="129">
        <v>0</v>
      </c>
      <c r="Q10" s="127">
        <v>0</v>
      </c>
      <c r="R10" s="127">
        <v>27747500</v>
      </c>
      <c r="S10" s="127">
        <v>0</v>
      </c>
      <c r="T10" s="127">
        <v>0</v>
      </c>
      <c r="U10" s="124">
        <v>0</v>
      </c>
    </row>
    <row r="11" spans="1:21">
      <c r="A11" s="125">
        <v>9</v>
      </c>
      <c r="B11" s="124" t="s">
        <v>261</v>
      </c>
      <c r="C11" s="124" t="s">
        <v>262</v>
      </c>
      <c r="D11" s="124" t="s">
        <v>263</v>
      </c>
      <c r="E11" s="127">
        <v>97839500</v>
      </c>
      <c r="F11" s="127">
        <v>0</v>
      </c>
      <c r="G11" s="127">
        <v>0</v>
      </c>
      <c r="H11" s="127">
        <v>31955000</v>
      </c>
      <c r="I11" s="127">
        <v>2062500</v>
      </c>
      <c r="J11" s="127">
        <v>0</v>
      </c>
      <c r="K11" s="127">
        <v>24197800</v>
      </c>
      <c r="L11" s="127">
        <v>0</v>
      </c>
      <c r="M11" s="127">
        <v>39624200</v>
      </c>
      <c r="N11" s="127">
        <v>0</v>
      </c>
      <c r="O11" s="127">
        <v>0</v>
      </c>
      <c r="P11" s="129">
        <v>0</v>
      </c>
      <c r="Q11" s="127">
        <v>0</v>
      </c>
      <c r="R11" s="127">
        <v>81955000</v>
      </c>
      <c r="S11" s="127">
        <v>0</v>
      </c>
      <c r="T11" s="127">
        <v>0</v>
      </c>
      <c r="U11" s="124">
        <v>0</v>
      </c>
    </row>
    <row r="12" spans="1:21">
      <c r="A12" s="125">
        <v>10</v>
      </c>
      <c r="B12" s="124" t="s">
        <v>320</v>
      </c>
      <c r="C12" s="124" t="s">
        <v>406</v>
      </c>
      <c r="D12" s="124" t="s">
        <v>697</v>
      </c>
      <c r="E12" s="127">
        <v>2145000</v>
      </c>
      <c r="F12" s="127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2145000</v>
      </c>
      <c r="L12" s="127">
        <v>0</v>
      </c>
      <c r="M12" s="127">
        <v>0</v>
      </c>
      <c r="N12" s="127">
        <v>0</v>
      </c>
      <c r="O12" s="127">
        <v>0</v>
      </c>
      <c r="P12" s="129">
        <v>0</v>
      </c>
      <c r="Q12" s="127">
        <v>0</v>
      </c>
      <c r="R12" s="127">
        <v>2145000</v>
      </c>
      <c r="S12" s="127">
        <v>0</v>
      </c>
      <c r="T12" s="127">
        <v>0</v>
      </c>
      <c r="U12" s="124">
        <v>0</v>
      </c>
    </row>
    <row r="13" spans="1:21">
      <c r="A13" s="125">
        <v>11</v>
      </c>
      <c r="B13" s="124" t="s">
        <v>334</v>
      </c>
      <c r="C13" s="124" t="s">
        <v>335</v>
      </c>
      <c r="D13" s="124" t="s">
        <v>336</v>
      </c>
      <c r="E13" s="127">
        <v>11551100</v>
      </c>
      <c r="F13" s="127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1654400</v>
      </c>
      <c r="M13" s="127">
        <v>1695100</v>
      </c>
      <c r="N13" s="127">
        <v>2631200</v>
      </c>
      <c r="O13" s="127">
        <v>1815000</v>
      </c>
      <c r="P13" s="129">
        <v>3755400</v>
      </c>
      <c r="Q13" s="127">
        <v>0</v>
      </c>
      <c r="R13" s="127">
        <v>11551100</v>
      </c>
      <c r="S13" s="127">
        <v>0</v>
      </c>
      <c r="T13" s="127">
        <v>0</v>
      </c>
      <c r="U13" s="124">
        <v>0</v>
      </c>
    </row>
    <row r="14" spans="1:21">
      <c r="A14" s="125">
        <v>12</v>
      </c>
      <c r="B14" s="124" t="s">
        <v>231</v>
      </c>
      <c r="C14" s="124" t="s">
        <v>232</v>
      </c>
      <c r="D14" s="124" t="s">
        <v>233</v>
      </c>
      <c r="E14" s="127">
        <v>441980</v>
      </c>
      <c r="F14" s="127">
        <v>441980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  <c r="P14" s="129">
        <v>0</v>
      </c>
      <c r="Q14" s="127">
        <v>0</v>
      </c>
      <c r="R14" s="127">
        <v>441980</v>
      </c>
      <c r="S14" s="127">
        <v>0</v>
      </c>
      <c r="T14" s="127">
        <v>0</v>
      </c>
      <c r="U14" s="124">
        <v>0</v>
      </c>
    </row>
    <row r="15" spans="1:21">
      <c r="A15" s="125">
        <v>13</v>
      </c>
      <c r="B15" s="124" t="s">
        <v>195</v>
      </c>
      <c r="C15" s="124" t="s">
        <v>37</v>
      </c>
      <c r="D15" s="124" t="s">
        <v>196</v>
      </c>
      <c r="E15" s="127">
        <v>9680000</v>
      </c>
      <c r="F15" s="127">
        <v>9680000</v>
      </c>
      <c r="G15" s="127">
        <v>0</v>
      </c>
      <c r="H15" s="127">
        <v>0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  <c r="P15" s="129">
        <v>0</v>
      </c>
      <c r="Q15" s="127">
        <v>0</v>
      </c>
      <c r="R15" s="127">
        <v>9680000</v>
      </c>
      <c r="S15" s="127">
        <v>0</v>
      </c>
      <c r="T15" s="127">
        <v>0</v>
      </c>
      <c r="U15" s="124">
        <v>0</v>
      </c>
    </row>
    <row r="16" spans="1:21">
      <c r="A16" s="125">
        <v>14</v>
      </c>
      <c r="B16" s="124" t="s">
        <v>331</v>
      </c>
      <c r="C16" s="124" t="s">
        <v>409</v>
      </c>
      <c r="D16" s="124" t="s">
        <v>433</v>
      </c>
      <c r="E16" s="127">
        <v>550000</v>
      </c>
      <c r="F16" s="127">
        <v>0</v>
      </c>
      <c r="G16" s="127">
        <v>0</v>
      </c>
      <c r="H16" s="127">
        <v>0</v>
      </c>
      <c r="I16" s="127">
        <v>0</v>
      </c>
      <c r="J16" s="127">
        <v>0</v>
      </c>
      <c r="K16" s="127">
        <v>550000</v>
      </c>
      <c r="L16" s="127">
        <v>0</v>
      </c>
      <c r="M16" s="127">
        <v>0</v>
      </c>
      <c r="N16" s="127">
        <v>0</v>
      </c>
      <c r="O16" s="127">
        <v>0</v>
      </c>
      <c r="P16" s="129">
        <v>0</v>
      </c>
      <c r="Q16" s="127">
        <v>0</v>
      </c>
      <c r="R16" s="127">
        <v>550000</v>
      </c>
      <c r="S16" s="127">
        <v>0</v>
      </c>
      <c r="T16" s="127">
        <v>0</v>
      </c>
      <c r="U16" s="124">
        <v>0</v>
      </c>
    </row>
    <row r="17" spans="1:21">
      <c r="A17" s="125">
        <v>15</v>
      </c>
      <c r="B17" s="124" t="s">
        <v>205</v>
      </c>
      <c r="C17" s="124" t="s">
        <v>206</v>
      </c>
      <c r="D17" s="124" t="s">
        <v>207</v>
      </c>
      <c r="E17" s="127">
        <v>113300000</v>
      </c>
      <c r="F17" s="127">
        <v>12100000</v>
      </c>
      <c r="G17" s="127">
        <v>0</v>
      </c>
      <c r="H17" s="127">
        <v>24200000</v>
      </c>
      <c r="I17" s="127">
        <v>0</v>
      </c>
      <c r="J17" s="127">
        <v>19250000</v>
      </c>
      <c r="K17" s="127">
        <v>10450000</v>
      </c>
      <c r="L17" s="127">
        <v>15400000</v>
      </c>
      <c r="M17" s="127">
        <v>15400000</v>
      </c>
      <c r="N17" s="127">
        <v>16500000</v>
      </c>
      <c r="O17" s="127">
        <v>0</v>
      </c>
      <c r="P17" s="129">
        <v>0</v>
      </c>
      <c r="Q17" s="127">
        <v>0</v>
      </c>
      <c r="R17" s="127">
        <v>113300000</v>
      </c>
      <c r="S17" s="127">
        <v>0</v>
      </c>
      <c r="T17" s="127">
        <v>0</v>
      </c>
      <c r="U17" s="124">
        <v>0</v>
      </c>
    </row>
    <row r="18" spans="1:21">
      <c r="A18" s="125">
        <v>16</v>
      </c>
      <c r="B18" s="124" t="s">
        <v>384</v>
      </c>
      <c r="C18" s="124" t="s">
        <v>385</v>
      </c>
      <c r="D18" s="124" t="s">
        <v>386</v>
      </c>
      <c r="E18" s="127">
        <v>10450000</v>
      </c>
      <c r="F18" s="127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10450000</v>
      </c>
      <c r="O18" s="127">
        <v>0</v>
      </c>
      <c r="P18" s="129">
        <v>0</v>
      </c>
      <c r="Q18" s="127">
        <v>0</v>
      </c>
      <c r="R18" s="127">
        <v>10450000</v>
      </c>
      <c r="S18" s="127">
        <v>0</v>
      </c>
      <c r="T18" s="127">
        <v>0</v>
      </c>
      <c r="U18" s="124">
        <v>0</v>
      </c>
    </row>
    <row r="19" spans="1:21">
      <c r="A19" s="125">
        <v>17</v>
      </c>
      <c r="B19" s="124" t="s">
        <v>317</v>
      </c>
      <c r="C19" s="124" t="s">
        <v>399</v>
      </c>
      <c r="D19" s="124" t="s">
        <v>429</v>
      </c>
      <c r="E19" s="127">
        <v>1980000</v>
      </c>
      <c r="F19" s="127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1980000</v>
      </c>
      <c r="L19" s="127">
        <v>0</v>
      </c>
      <c r="M19" s="127">
        <v>0</v>
      </c>
      <c r="N19" s="127">
        <v>0</v>
      </c>
      <c r="O19" s="127">
        <v>0</v>
      </c>
      <c r="P19" s="129">
        <v>0</v>
      </c>
      <c r="Q19" s="127">
        <v>0</v>
      </c>
      <c r="R19" s="127">
        <v>1760000</v>
      </c>
      <c r="S19" s="127">
        <v>0</v>
      </c>
      <c r="T19" s="127">
        <v>0</v>
      </c>
      <c r="U19" s="124">
        <v>0</v>
      </c>
    </row>
    <row r="20" spans="1:21">
      <c r="A20" s="125">
        <v>18</v>
      </c>
      <c r="B20" s="124" t="s">
        <v>606</v>
      </c>
      <c r="C20" s="124" t="s">
        <v>37</v>
      </c>
      <c r="D20" s="124" t="s">
        <v>607</v>
      </c>
      <c r="E20" s="127">
        <v>3410000</v>
      </c>
      <c r="F20" s="127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9">
        <v>3410000</v>
      </c>
      <c r="Q20" s="127">
        <v>0</v>
      </c>
      <c r="R20" s="127">
        <v>0</v>
      </c>
      <c r="S20" s="127">
        <v>0</v>
      </c>
      <c r="T20" s="127">
        <v>0</v>
      </c>
      <c r="U20" s="124">
        <v>0</v>
      </c>
    </row>
    <row r="21" spans="1:21">
      <c r="A21" s="125">
        <v>19</v>
      </c>
      <c r="B21" s="124" t="s">
        <v>65</v>
      </c>
      <c r="C21" s="124" t="s">
        <v>66</v>
      </c>
      <c r="D21" s="124" t="s">
        <v>67</v>
      </c>
      <c r="E21" s="127">
        <v>81400</v>
      </c>
      <c r="F21" s="127">
        <v>0</v>
      </c>
      <c r="G21" s="127">
        <v>0</v>
      </c>
      <c r="H21" s="127">
        <v>0</v>
      </c>
      <c r="I21" s="127">
        <v>0</v>
      </c>
      <c r="J21" s="127">
        <v>0</v>
      </c>
      <c r="K21" s="127">
        <v>0</v>
      </c>
      <c r="L21" s="127">
        <v>0</v>
      </c>
      <c r="M21" s="127">
        <v>0</v>
      </c>
      <c r="N21" s="127">
        <v>50600</v>
      </c>
      <c r="O21" s="127">
        <v>30800</v>
      </c>
      <c r="P21" s="129">
        <v>0</v>
      </c>
      <c r="Q21" s="127">
        <v>0</v>
      </c>
      <c r="R21" s="127">
        <v>0</v>
      </c>
      <c r="S21" s="127">
        <v>0</v>
      </c>
      <c r="T21" s="127">
        <v>0</v>
      </c>
      <c r="U21" s="124">
        <v>0</v>
      </c>
    </row>
    <row r="22" spans="1:21">
      <c r="A22" s="125">
        <v>20</v>
      </c>
      <c r="B22" s="124" t="s">
        <v>109</v>
      </c>
      <c r="C22" s="124" t="s">
        <v>37</v>
      </c>
      <c r="D22" s="124" t="s">
        <v>110</v>
      </c>
      <c r="E22" s="127">
        <v>19525000</v>
      </c>
      <c r="F22" s="127">
        <v>19525000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9">
        <v>0</v>
      </c>
      <c r="Q22" s="127">
        <v>0</v>
      </c>
      <c r="R22" s="127">
        <v>19525000</v>
      </c>
      <c r="S22" s="127">
        <v>0</v>
      </c>
      <c r="T22" s="127">
        <v>0</v>
      </c>
      <c r="U22" s="124">
        <v>0</v>
      </c>
    </row>
    <row r="23" spans="1:21">
      <c r="A23" s="125">
        <v>21</v>
      </c>
      <c r="B23" s="124" t="s">
        <v>202</v>
      </c>
      <c r="C23" s="124" t="s">
        <v>203</v>
      </c>
      <c r="D23" s="124" t="s">
        <v>204</v>
      </c>
      <c r="E23" s="127">
        <v>87450</v>
      </c>
      <c r="F23" s="127">
        <v>0</v>
      </c>
      <c r="G23" s="127">
        <v>0</v>
      </c>
      <c r="H23" s="127">
        <v>0</v>
      </c>
      <c r="I23" s="127">
        <v>0</v>
      </c>
      <c r="J23" s="127">
        <v>87450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9">
        <v>0</v>
      </c>
      <c r="Q23" s="127">
        <v>0</v>
      </c>
      <c r="R23" s="127">
        <v>0</v>
      </c>
      <c r="S23" s="127">
        <v>0</v>
      </c>
      <c r="T23" s="127">
        <v>0</v>
      </c>
      <c r="U23" s="124">
        <v>0</v>
      </c>
    </row>
    <row r="24" spans="1:21">
      <c r="A24" s="125">
        <v>22</v>
      </c>
      <c r="B24" s="124" t="s">
        <v>329</v>
      </c>
      <c r="C24" s="124" t="s">
        <v>408</v>
      </c>
      <c r="D24" s="124" t="s">
        <v>432</v>
      </c>
      <c r="E24" s="127">
        <v>4400000</v>
      </c>
      <c r="F24" s="127">
        <v>0</v>
      </c>
      <c r="G24" s="127">
        <v>0</v>
      </c>
      <c r="H24" s="127">
        <v>0</v>
      </c>
      <c r="I24" s="127">
        <v>0</v>
      </c>
      <c r="J24" s="127">
        <v>0</v>
      </c>
      <c r="K24" s="127">
        <v>4400000</v>
      </c>
      <c r="L24" s="127">
        <v>0</v>
      </c>
      <c r="M24" s="127">
        <v>0</v>
      </c>
      <c r="N24" s="127">
        <v>0</v>
      </c>
      <c r="O24" s="127">
        <v>0</v>
      </c>
      <c r="P24" s="129">
        <v>0</v>
      </c>
      <c r="Q24" s="127">
        <v>0</v>
      </c>
      <c r="R24" s="127">
        <v>440000</v>
      </c>
      <c r="S24" s="127">
        <v>0</v>
      </c>
      <c r="T24" s="127">
        <v>0</v>
      </c>
      <c r="U24" s="124">
        <v>0</v>
      </c>
    </row>
    <row r="25" spans="1:21">
      <c r="A25" s="125">
        <v>23</v>
      </c>
      <c r="B25" s="124" t="s">
        <v>305</v>
      </c>
      <c r="C25" s="124" t="s">
        <v>306</v>
      </c>
      <c r="D25" s="124" t="s">
        <v>307</v>
      </c>
      <c r="E25" s="127">
        <v>440000</v>
      </c>
      <c r="F25" s="127">
        <v>0</v>
      </c>
      <c r="G25" s="127">
        <v>0</v>
      </c>
      <c r="H25" s="127">
        <v>0</v>
      </c>
      <c r="I25" s="127">
        <v>0</v>
      </c>
      <c r="J25" s="127">
        <v>440000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9">
        <v>0</v>
      </c>
      <c r="Q25" s="127">
        <v>0</v>
      </c>
      <c r="R25" s="127">
        <v>440000</v>
      </c>
      <c r="S25" s="127">
        <v>0</v>
      </c>
      <c r="T25" s="127">
        <v>0</v>
      </c>
      <c r="U25" s="124">
        <v>0</v>
      </c>
    </row>
    <row r="26" spans="1:21">
      <c r="A26" s="125">
        <v>24</v>
      </c>
      <c r="B26" s="124" t="s">
        <v>308</v>
      </c>
      <c r="C26" s="124" t="s">
        <v>37</v>
      </c>
      <c r="D26" s="124" t="s">
        <v>309</v>
      </c>
      <c r="E26" s="127">
        <v>1320000</v>
      </c>
      <c r="F26" s="127">
        <v>0</v>
      </c>
      <c r="G26" s="127">
        <v>0</v>
      </c>
      <c r="H26" s="127">
        <v>0</v>
      </c>
      <c r="I26" s="127">
        <v>0</v>
      </c>
      <c r="J26" s="127">
        <v>1320000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9">
        <v>0</v>
      </c>
      <c r="Q26" s="127">
        <v>0</v>
      </c>
      <c r="R26" s="127">
        <v>1320000</v>
      </c>
      <c r="S26" s="127">
        <v>0</v>
      </c>
      <c r="T26" s="127">
        <v>0</v>
      </c>
      <c r="U26" s="124">
        <v>0</v>
      </c>
    </row>
    <row r="27" spans="1:21">
      <c r="A27" s="125">
        <v>25</v>
      </c>
      <c r="B27" s="124" t="s">
        <v>235</v>
      </c>
      <c r="C27" s="124" t="s">
        <v>236</v>
      </c>
      <c r="D27" s="124" t="s">
        <v>237</v>
      </c>
      <c r="E27" s="127">
        <v>18613100</v>
      </c>
      <c r="F27" s="127">
        <v>1733600</v>
      </c>
      <c r="G27" s="127">
        <v>950400</v>
      </c>
      <c r="H27" s="127">
        <v>2526700</v>
      </c>
      <c r="I27" s="127">
        <v>1504800</v>
      </c>
      <c r="J27" s="127">
        <v>1590600</v>
      </c>
      <c r="K27" s="127">
        <v>1504800</v>
      </c>
      <c r="L27" s="127">
        <v>1707200</v>
      </c>
      <c r="M27" s="127">
        <v>1328800</v>
      </c>
      <c r="N27" s="127">
        <v>1333200</v>
      </c>
      <c r="O27" s="127">
        <v>2138400</v>
      </c>
      <c r="P27" s="129">
        <v>2294600</v>
      </c>
      <c r="Q27" s="127">
        <v>0</v>
      </c>
      <c r="R27" s="127">
        <v>18613100</v>
      </c>
      <c r="S27" s="127">
        <v>0</v>
      </c>
      <c r="T27" s="127">
        <v>0</v>
      </c>
      <c r="U27" s="124">
        <v>0</v>
      </c>
    </row>
    <row r="28" spans="1:21">
      <c r="A28" s="125">
        <v>26</v>
      </c>
      <c r="B28" s="124" t="s">
        <v>602</v>
      </c>
      <c r="C28" s="124" t="s">
        <v>603</v>
      </c>
      <c r="D28" s="124" t="s">
        <v>604</v>
      </c>
      <c r="E28" s="127">
        <v>715000</v>
      </c>
      <c r="F28" s="127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9">
        <v>715000</v>
      </c>
      <c r="Q28" s="127">
        <v>0</v>
      </c>
      <c r="R28" s="127">
        <v>0</v>
      </c>
      <c r="S28" s="127">
        <v>0</v>
      </c>
      <c r="T28" s="127">
        <v>0</v>
      </c>
      <c r="U28" s="124">
        <v>0</v>
      </c>
    </row>
    <row r="29" spans="1:21">
      <c r="A29" s="125">
        <v>27</v>
      </c>
      <c r="B29" s="124" t="s">
        <v>295</v>
      </c>
      <c r="C29" s="124" t="s">
        <v>296</v>
      </c>
      <c r="D29" s="124" t="s">
        <v>297</v>
      </c>
      <c r="E29" s="127">
        <v>4307600</v>
      </c>
      <c r="F29" s="127">
        <v>0</v>
      </c>
      <c r="G29" s="127">
        <v>0</v>
      </c>
      <c r="H29" s="127">
        <v>0</v>
      </c>
      <c r="I29" s="127">
        <v>0</v>
      </c>
      <c r="J29" s="127">
        <v>4307600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9">
        <v>0</v>
      </c>
      <c r="Q29" s="127">
        <v>0</v>
      </c>
      <c r="R29" s="127">
        <v>4307600</v>
      </c>
      <c r="S29" s="127">
        <v>0</v>
      </c>
      <c r="T29" s="127">
        <v>0</v>
      </c>
      <c r="U29" s="124">
        <v>0</v>
      </c>
    </row>
    <row r="30" spans="1:21">
      <c r="A30" s="125">
        <v>28</v>
      </c>
      <c r="B30" s="124" t="s">
        <v>147</v>
      </c>
      <c r="C30" s="124" t="s">
        <v>29</v>
      </c>
      <c r="D30" s="124" t="s">
        <v>148</v>
      </c>
      <c r="E30" s="127">
        <v>4906000</v>
      </c>
      <c r="F30" s="127">
        <v>0</v>
      </c>
      <c r="G30" s="127">
        <v>0</v>
      </c>
      <c r="H30" s="127">
        <v>858000</v>
      </c>
      <c r="I30" s="127">
        <v>66000</v>
      </c>
      <c r="J30" s="127">
        <v>264000</v>
      </c>
      <c r="K30" s="127">
        <v>66000</v>
      </c>
      <c r="L30" s="127">
        <v>0</v>
      </c>
      <c r="M30" s="127">
        <v>198000</v>
      </c>
      <c r="N30" s="127">
        <v>0</v>
      </c>
      <c r="O30" s="127">
        <v>2112000</v>
      </c>
      <c r="P30" s="129">
        <v>1342000</v>
      </c>
      <c r="Q30" s="127">
        <v>0</v>
      </c>
      <c r="R30" s="127">
        <v>3300000</v>
      </c>
      <c r="S30" s="127">
        <v>0</v>
      </c>
      <c r="T30" s="127">
        <v>0</v>
      </c>
      <c r="U30" s="124">
        <v>0</v>
      </c>
    </row>
    <row r="31" spans="1:21">
      <c r="A31" s="125">
        <v>29</v>
      </c>
      <c r="B31" s="124" t="s">
        <v>323</v>
      </c>
      <c r="C31" s="124" t="s">
        <v>407</v>
      </c>
      <c r="D31" s="124" t="s">
        <v>698</v>
      </c>
      <c r="E31" s="127">
        <v>1430000</v>
      </c>
      <c r="F31" s="127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1430000</v>
      </c>
      <c r="L31" s="127">
        <v>0</v>
      </c>
      <c r="M31" s="127">
        <v>0</v>
      </c>
      <c r="N31" s="127">
        <v>0</v>
      </c>
      <c r="O31" s="127">
        <v>0</v>
      </c>
      <c r="P31" s="129">
        <v>0</v>
      </c>
      <c r="Q31" s="127">
        <v>0</v>
      </c>
      <c r="R31" s="127">
        <v>1430000</v>
      </c>
      <c r="S31" s="127">
        <v>0</v>
      </c>
      <c r="T31" s="127">
        <v>0</v>
      </c>
      <c r="U31" s="124">
        <v>0</v>
      </c>
    </row>
    <row r="32" spans="1:21">
      <c r="A32" s="125">
        <v>30</v>
      </c>
      <c r="B32" s="124" t="s">
        <v>170</v>
      </c>
      <c r="C32" s="124" t="s">
        <v>171</v>
      </c>
      <c r="D32" s="124" t="s">
        <v>172</v>
      </c>
      <c r="E32" s="127">
        <v>2722500</v>
      </c>
      <c r="F32" s="127">
        <v>2722500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9">
        <v>0</v>
      </c>
      <c r="Q32" s="127">
        <v>0</v>
      </c>
      <c r="R32" s="127">
        <v>2722500</v>
      </c>
      <c r="S32" s="127">
        <v>0</v>
      </c>
      <c r="T32" s="127">
        <v>0</v>
      </c>
      <c r="U32" s="124">
        <v>0</v>
      </c>
    </row>
    <row r="33" spans="1:21">
      <c r="A33" s="125">
        <v>31</v>
      </c>
      <c r="B33" s="124" t="s">
        <v>217</v>
      </c>
      <c r="C33" s="124" t="s">
        <v>218</v>
      </c>
      <c r="D33" s="124" t="s">
        <v>219</v>
      </c>
      <c r="E33" s="127">
        <v>605000</v>
      </c>
      <c r="F33" s="127">
        <v>605000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9">
        <v>0</v>
      </c>
      <c r="Q33" s="127">
        <v>0</v>
      </c>
      <c r="R33" s="127">
        <v>0</v>
      </c>
      <c r="S33" s="127">
        <v>0</v>
      </c>
      <c r="T33" s="127">
        <v>0</v>
      </c>
      <c r="U33" s="124">
        <v>0</v>
      </c>
    </row>
    <row r="34" spans="1:21">
      <c r="A34" s="125">
        <v>32</v>
      </c>
      <c r="B34" s="124" t="s">
        <v>325</v>
      </c>
      <c r="C34" s="124" t="s">
        <v>337</v>
      </c>
      <c r="D34" s="124" t="s">
        <v>338</v>
      </c>
      <c r="E34" s="127">
        <v>19734000</v>
      </c>
      <c r="F34" s="127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4752000</v>
      </c>
      <c r="L34" s="127">
        <v>4620000</v>
      </c>
      <c r="M34" s="127">
        <v>6732000</v>
      </c>
      <c r="N34" s="127">
        <v>1320000</v>
      </c>
      <c r="O34" s="127">
        <v>1760000</v>
      </c>
      <c r="P34" s="129">
        <v>550000</v>
      </c>
      <c r="Q34" s="127">
        <v>0</v>
      </c>
      <c r="R34" s="127">
        <v>19184000</v>
      </c>
      <c r="S34" s="127">
        <v>0</v>
      </c>
      <c r="T34" s="127">
        <v>0</v>
      </c>
      <c r="U34" s="124">
        <v>0</v>
      </c>
    </row>
    <row r="35" spans="1:21">
      <c r="A35" s="125">
        <v>33</v>
      </c>
      <c r="B35" s="124" t="s">
        <v>623</v>
      </c>
      <c r="C35" s="124" t="s">
        <v>624</v>
      </c>
      <c r="D35" s="124" t="s">
        <v>625</v>
      </c>
      <c r="E35" s="127">
        <v>2970000</v>
      </c>
      <c r="F35" s="127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9">
        <v>2970000</v>
      </c>
      <c r="Q35" s="127">
        <v>0</v>
      </c>
      <c r="R35" s="127">
        <v>2970000</v>
      </c>
      <c r="S35" s="127">
        <v>0</v>
      </c>
      <c r="T35" s="127">
        <v>0</v>
      </c>
      <c r="U35" s="124">
        <v>0</v>
      </c>
    </row>
    <row r="36" spans="1:21">
      <c r="A36" s="125">
        <v>34</v>
      </c>
      <c r="B36" s="124" t="s">
        <v>355</v>
      </c>
      <c r="C36" s="124" t="s">
        <v>218</v>
      </c>
      <c r="D36" s="124" t="s">
        <v>356</v>
      </c>
      <c r="E36" s="127">
        <v>1100000</v>
      </c>
      <c r="F36" s="127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440000</v>
      </c>
      <c r="N36" s="127">
        <v>660000</v>
      </c>
      <c r="O36" s="127">
        <v>0</v>
      </c>
      <c r="P36" s="129">
        <v>0</v>
      </c>
      <c r="Q36" s="127">
        <v>0</v>
      </c>
      <c r="R36" s="127">
        <v>1100000</v>
      </c>
      <c r="S36" s="127">
        <v>0</v>
      </c>
      <c r="T36" s="127">
        <v>0</v>
      </c>
      <c r="U36" s="124">
        <v>0</v>
      </c>
    </row>
    <row r="37" spans="1:21">
      <c r="A37" s="125">
        <v>35</v>
      </c>
      <c r="B37" s="124" t="s">
        <v>282</v>
      </c>
      <c r="C37" s="124" t="s">
        <v>37</v>
      </c>
      <c r="D37" s="124" t="s">
        <v>283</v>
      </c>
      <c r="E37" s="127">
        <v>4307600</v>
      </c>
      <c r="F37" s="127">
        <v>0</v>
      </c>
      <c r="G37" s="127">
        <v>0</v>
      </c>
      <c r="H37" s="127">
        <v>0</v>
      </c>
      <c r="I37" s="127">
        <v>0</v>
      </c>
      <c r="J37" s="127">
        <v>4307600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9">
        <v>0</v>
      </c>
      <c r="Q37" s="127">
        <v>0</v>
      </c>
      <c r="R37" s="127">
        <v>4307600</v>
      </c>
      <c r="S37" s="127">
        <v>0</v>
      </c>
      <c r="T37" s="127">
        <v>0</v>
      </c>
      <c r="U37" s="124">
        <v>0</v>
      </c>
    </row>
    <row r="38" spans="1:21">
      <c r="A38" s="125">
        <v>36</v>
      </c>
      <c r="B38" s="124" t="s">
        <v>255</v>
      </c>
      <c r="C38" s="124" t="s">
        <v>256</v>
      </c>
      <c r="D38" s="124" t="s">
        <v>257</v>
      </c>
      <c r="E38" s="127">
        <v>17644000</v>
      </c>
      <c r="F38" s="127">
        <v>0</v>
      </c>
      <c r="G38" s="127">
        <v>0</v>
      </c>
      <c r="H38" s="127">
        <v>2200000</v>
      </c>
      <c r="I38" s="127">
        <v>0</v>
      </c>
      <c r="J38" s="127">
        <v>11000000</v>
      </c>
      <c r="K38" s="127">
        <v>847000</v>
      </c>
      <c r="L38" s="127">
        <v>0</v>
      </c>
      <c r="M38" s="127">
        <v>0</v>
      </c>
      <c r="N38" s="127">
        <v>3597000</v>
      </c>
      <c r="O38" s="127">
        <v>0</v>
      </c>
      <c r="P38" s="129">
        <v>0</v>
      </c>
      <c r="Q38" s="127">
        <v>0</v>
      </c>
      <c r="R38" s="127">
        <v>14047000</v>
      </c>
      <c r="S38" s="127">
        <v>0</v>
      </c>
      <c r="T38" s="127">
        <v>0</v>
      </c>
      <c r="U38" s="124">
        <v>0</v>
      </c>
    </row>
    <row r="39" spans="1:21">
      <c r="A39" s="125">
        <v>37</v>
      </c>
      <c r="B39" s="124" t="s">
        <v>637</v>
      </c>
      <c r="C39" s="124" t="s">
        <v>638</v>
      </c>
      <c r="D39" s="124" t="s">
        <v>639</v>
      </c>
      <c r="E39" s="127">
        <v>5500000</v>
      </c>
      <c r="F39" s="127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9">
        <v>5500000</v>
      </c>
      <c r="Q39" s="127">
        <v>0</v>
      </c>
      <c r="R39" s="127">
        <v>0</v>
      </c>
      <c r="S39" s="127">
        <v>0</v>
      </c>
      <c r="T39" s="127">
        <v>0</v>
      </c>
      <c r="U39" s="124">
        <v>0</v>
      </c>
    </row>
    <row r="40" spans="1:21">
      <c r="A40" s="125">
        <v>38</v>
      </c>
      <c r="B40" s="124" t="s">
        <v>150</v>
      </c>
      <c r="C40" s="124" t="s">
        <v>151</v>
      </c>
      <c r="D40" s="124" t="s">
        <v>152</v>
      </c>
      <c r="E40" s="127">
        <v>32274000</v>
      </c>
      <c r="F40" s="127">
        <v>0</v>
      </c>
      <c r="G40" s="127">
        <v>0</v>
      </c>
      <c r="H40" s="127">
        <v>0</v>
      </c>
      <c r="I40" s="127">
        <v>0</v>
      </c>
      <c r="J40" s="127">
        <v>3960000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9">
        <v>28314000</v>
      </c>
      <c r="Q40" s="127">
        <v>0</v>
      </c>
      <c r="R40" s="127">
        <v>32274000</v>
      </c>
      <c r="S40" s="127">
        <v>0</v>
      </c>
      <c r="T40" s="127">
        <v>0</v>
      </c>
      <c r="U40" s="124">
        <v>0</v>
      </c>
    </row>
    <row r="41" spans="1:21">
      <c r="A41" s="125">
        <v>39</v>
      </c>
      <c r="B41" s="124" t="s">
        <v>36</v>
      </c>
      <c r="C41" s="124" t="s">
        <v>37</v>
      </c>
      <c r="D41" s="124" t="s">
        <v>38</v>
      </c>
      <c r="E41" s="127">
        <v>3762000</v>
      </c>
      <c r="F41" s="127">
        <v>0</v>
      </c>
      <c r="G41" s="127">
        <v>0</v>
      </c>
      <c r="H41" s="127">
        <v>0</v>
      </c>
      <c r="I41" s="127">
        <v>0</v>
      </c>
      <c r="J41" s="127">
        <v>1650000</v>
      </c>
      <c r="K41" s="127">
        <v>2112000</v>
      </c>
      <c r="L41" s="127">
        <v>0</v>
      </c>
      <c r="M41" s="127">
        <v>0</v>
      </c>
      <c r="N41" s="127">
        <v>0</v>
      </c>
      <c r="O41" s="127">
        <v>0</v>
      </c>
      <c r="P41" s="129">
        <v>0</v>
      </c>
      <c r="Q41" s="127">
        <v>0</v>
      </c>
      <c r="R41" s="127">
        <v>3762000</v>
      </c>
      <c r="S41" s="127">
        <v>0</v>
      </c>
      <c r="T41" s="127">
        <v>0</v>
      </c>
      <c r="U41" s="124">
        <v>0</v>
      </c>
    </row>
    <row r="42" spans="1:21">
      <c r="A42" s="125">
        <v>40</v>
      </c>
      <c r="B42" s="124" t="s">
        <v>396</v>
      </c>
      <c r="C42" s="124" t="s">
        <v>397</v>
      </c>
      <c r="D42" s="124" t="s">
        <v>398</v>
      </c>
      <c r="E42" s="127">
        <v>3177900</v>
      </c>
      <c r="F42" s="127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3177900</v>
      </c>
      <c r="P42" s="129">
        <v>0</v>
      </c>
      <c r="Q42" s="127">
        <v>0</v>
      </c>
      <c r="R42" s="127">
        <v>0</v>
      </c>
      <c r="S42" s="127">
        <v>0</v>
      </c>
      <c r="T42" s="127">
        <v>0</v>
      </c>
      <c r="U42" s="124">
        <v>0</v>
      </c>
    </row>
    <row r="43" spans="1:21">
      <c r="A43" s="125">
        <v>41</v>
      </c>
      <c r="B43" s="124" t="s">
        <v>699</v>
      </c>
      <c r="C43" s="124" t="s">
        <v>700</v>
      </c>
      <c r="D43" s="124" t="s">
        <v>701</v>
      </c>
      <c r="E43" s="127">
        <v>10065000</v>
      </c>
      <c r="F43" s="127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9">
        <v>10065000</v>
      </c>
      <c r="Q43" s="127">
        <v>0</v>
      </c>
      <c r="R43" s="127">
        <v>10065000</v>
      </c>
      <c r="S43" s="127">
        <v>0</v>
      </c>
      <c r="T43" s="127">
        <v>0</v>
      </c>
      <c r="U43" s="124">
        <v>0</v>
      </c>
    </row>
    <row r="44" spans="1:21">
      <c r="A44" s="125">
        <v>42</v>
      </c>
      <c r="B44" s="124" t="s">
        <v>90</v>
      </c>
      <c r="C44" s="124" t="s">
        <v>91</v>
      </c>
      <c r="D44" s="124" t="s">
        <v>92</v>
      </c>
      <c r="E44" s="127">
        <v>6600000</v>
      </c>
      <c r="F44" s="127">
        <v>0</v>
      </c>
      <c r="G44" s="127">
        <v>0</v>
      </c>
      <c r="H44" s="127">
        <v>0</v>
      </c>
      <c r="I44" s="127">
        <v>6600000</v>
      </c>
      <c r="J44" s="127">
        <v>0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9">
        <v>0</v>
      </c>
      <c r="Q44" s="127">
        <v>0</v>
      </c>
      <c r="R44" s="127">
        <v>6600000</v>
      </c>
      <c r="S44" s="127">
        <v>0</v>
      </c>
      <c r="T44" s="127">
        <v>0</v>
      </c>
      <c r="U44" s="124">
        <v>0</v>
      </c>
    </row>
    <row r="45" spans="1:21">
      <c r="A45" s="125">
        <v>43</v>
      </c>
      <c r="B45" s="124" t="s">
        <v>224</v>
      </c>
      <c r="C45" s="124" t="s">
        <v>225</v>
      </c>
      <c r="D45" s="124" t="s">
        <v>226</v>
      </c>
      <c r="E45" s="127">
        <v>24475000</v>
      </c>
      <c r="F45" s="127">
        <v>12375000</v>
      </c>
      <c r="G45" s="127">
        <v>550000</v>
      </c>
      <c r="H45" s="127">
        <v>11550000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9">
        <v>0</v>
      </c>
      <c r="Q45" s="127">
        <v>0</v>
      </c>
      <c r="R45" s="127">
        <v>24475000</v>
      </c>
      <c r="S45" s="127">
        <v>0</v>
      </c>
      <c r="T45" s="127">
        <v>0</v>
      </c>
      <c r="U45" s="124">
        <v>0</v>
      </c>
    </row>
    <row r="46" spans="1:21">
      <c r="A46" s="125">
        <v>44</v>
      </c>
      <c r="B46" s="124" t="s">
        <v>633</v>
      </c>
      <c r="C46" s="124" t="s">
        <v>634</v>
      </c>
      <c r="D46" s="124" t="s">
        <v>635</v>
      </c>
      <c r="E46" s="127">
        <v>1452000</v>
      </c>
      <c r="F46" s="127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9">
        <v>1452000</v>
      </c>
      <c r="Q46" s="127">
        <v>0</v>
      </c>
      <c r="R46" s="127">
        <v>1452000</v>
      </c>
      <c r="S46" s="127">
        <v>0</v>
      </c>
      <c r="T46" s="127">
        <v>0</v>
      </c>
      <c r="U46" s="124">
        <v>0</v>
      </c>
    </row>
    <row r="47" spans="1:21">
      <c r="A47" s="125">
        <v>45</v>
      </c>
      <c r="B47" s="124" t="s">
        <v>68</v>
      </c>
      <c r="C47" s="124" t="s">
        <v>69</v>
      </c>
      <c r="D47" s="124" t="s">
        <v>70</v>
      </c>
      <c r="E47" s="127">
        <v>633000</v>
      </c>
      <c r="F47" s="127">
        <v>0</v>
      </c>
      <c r="G47" s="127">
        <v>0</v>
      </c>
      <c r="H47" s="127">
        <v>448900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127800</v>
      </c>
      <c r="O47" s="127">
        <v>56300</v>
      </c>
      <c r="P47" s="129">
        <v>0</v>
      </c>
      <c r="Q47" s="127">
        <v>0</v>
      </c>
      <c r="R47" s="127">
        <v>448900</v>
      </c>
      <c r="S47" s="127">
        <v>0</v>
      </c>
      <c r="T47" s="127">
        <v>0</v>
      </c>
      <c r="U47" s="124">
        <v>0</v>
      </c>
    </row>
    <row r="48" spans="1:21">
      <c r="A48" s="125">
        <v>46</v>
      </c>
      <c r="B48" s="124" t="s">
        <v>702</v>
      </c>
      <c r="C48" s="124" t="s">
        <v>256</v>
      </c>
      <c r="D48" s="124" t="s">
        <v>703</v>
      </c>
      <c r="E48" s="127">
        <v>660000</v>
      </c>
      <c r="F48" s="127">
        <v>660000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9">
        <v>0</v>
      </c>
      <c r="Q48" s="127">
        <v>0</v>
      </c>
      <c r="R48" s="127">
        <v>660000</v>
      </c>
      <c r="S48" s="127">
        <v>0</v>
      </c>
      <c r="T48" s="127">
        <v>0</v>
      </c>
      <c r="U48" s="124">
        <v>0</v>
      </c>
    </row>
    <row r="49" spans="1:21">
      <c r="A49" s="125">
        <v>47</v>
      </c>
      <c r="B49" s="124" t="s">
        <v>346</v>
      </c>
      <c r="C49" s="124" t="s">
        <v>347</v>
      </c>
      <c r="D49" s="124" t="s">
        <v>348</v>
      </c>
      <c r="E49" s="127">
        <v>660000</v>
      </c>
      <c r="F49" s="127">
        <v>0</v>
      </c>
      <c r="G49" s="127">
        <v>0</v>
      </c>
      <c r="H49" s="127">
        <v>0</v>
      </c>
      <c r="I49" s="127">
        <v>0</v>
      </c>
      <c r="J49" s="127">
        <v>0</v>
      </c>
      <c r="K49" s="127">
        <v>0</v>
      </c>
      <c r="L49" s="127">
        <v>0</v>
      </c>
      <c r="M49" s="127">
        <v>660000</v>
      </c>
      <c r="N49" s="127">
        <v>0</v>
      </c>
      <c r="O49" s="127">
        <v>0</v>
      </c>
      <c r="P49" s="129">
        <v>0</v>
      </c>
      <c r="Q49" s="127">
        <v>0</v>
      </c>
      <c r="R49" s="127">
        <v>660000</v>
      </c>
      <c r="S49" s="127">
        <v>0</v>
      </c>
      <c r="T49" s="127">
        <v>0</v>
      </c>
      <c r="U49" s="124">
        <v>0</v>
      </c>
    </row>
    <row r="50" spans="1:21">
      <c r="A50" s="125">
        <v>48</v>
      </c>
      <c r="B50" s="124" t="s">
        <v>187</v>
      </c>
      <c r="C50" s="124" t="s">
        <v>188</v>
      </c>
      <c r="D50" s="124" t="s">
        <v>189</v>
      </c>
      <c r="E50" s="127">
        <v>28910310</v>
      </c>
      <c r="F50" s="127">
        <v>142560</v>
      </c>
      <c r="G50" s="127">
        <v>717640</v>
      </c>
      <c r="H50" s="127">
        <v>1845360</v>
      </c>
      <c r="I50" s="127">
        <v>6994680</v>
      </c>
      <c r="J50" s="127">
        <v>1139820</v>
      </c>
      <c r="K50" s="127">
        <v>1991550</v>
      </c>
      <c r="L50" s="127">
        <v>4179780</v>
      </c>
      <c r="M50" s="127">
        <v>1836120</v>
      </c>
      <c r="N50" s="127">
        <v>4951320</v>
      </c>
      <c r="O50" s="127">
        <v>4412980</v>
      </c>
      <c r="P50" s="129">
        <v>698500</v>
      </c>
      <c r="Q50" s="127">
        <v>0</v>
      </c>
      <c r="R50" s="127">
        <v>23798830</v>
      </c>
      <c r="S50" s="127">
        <v>0</v>
      </c>
      <c r="T50" s="127">
        <v>0</v>
      </c>
      <c r="U50" s="124">
        <v>0</v>
      </c>
    </row>
    <row r="51" spans="1:21">
      <c r="A51" s="125">
        <v>49</v>
      </c>
      <c r="B51" s="124" t="s">
        <v>250</v>
      </c>
      <c r="C51" s="124" t="s">
        <v>251</v>
      </c>
      <c r="D51" s="124" t="s">
        <v>252</v>
      </c>
      <c r="E51" s="127">
        <v>3740000</v>
      </c>
      <c r="F51" s="127">
        <v>0</v>
      </c>
      <c r="G51" s="127">
        <v>0</v>
      </c>
      <c r="H51" s="127">
        <v>1100000</v>
      </c>
      <c r="I51" s="127">
        <v>0</v>
      </c>
      <c r="J51" s="127">
        <v>2640000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9">
        <v>0</v>
      </c>
      <c r="Q51" s="127">
        <v>0</v>
      </c>
      <c r="R51" s="127">
        <v>3740000</v>
      </c>
      <c r="S51" s="127">
        <v>0</v>
      </c>
      <c r="T51" s="127">
        <v>0</v>
      </c>
      <c r="U51" s="124">
        <v>0</v>
      </c>
    </row>
    <row r="52" spans="1:21">
      <c r="A52" s="125">
        <v>50</v>
      </c>
      <c r="B52" s="124" t="s">
        <v>363</v>
      </c>
      <c r="C52" s="124" t="s">
        <v>37</v>
      </c>
      <c r="D52" s="124" t="s">
        <v>364</v>
      </c>
      <c r="E52" s="127">
        <v>440000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440000</v>
      </c>
      <c r="N52" s="127">
        <v>0</v>
      </c>
      <c r="O52" s="127">
        <v>0</v>
      </c>
      <c r="P52" s="129">
        <v>0</v>
      </c>
      <c r="Q52" s="127">
        <v>0</v>
      </c>
      <c r="R52" s="127">
        <v>440000</v>
      </c>
      <c r="S52" s="127">
        <v>0</v>
      </c>
      <c r="T52" s="127">
        <v>0</v>
      </c>
      <c r="U52" s="124">
        <v>0</v>
      </c>
    </row>
    <row r="53" spans="1:21">
      <c r="A53" s="125">
        <v>51</v>
      </c>
      <c r="B53" s="124" t="s">
        <v>265</v>
      </c>
      <c r="C53" s="124" t="s">
        <v>280</v>
      </c>
      <c r="D53" s="124" t="s">
        <v>281</v>
      </c>
      <c r="E53" s="127">
        <v>1716000</v>
      </c>
      <c r="F53" s="127">
        <v>0</v>
      </c>
      <c r="G53" s="127">
        <v>0</v>
      </c>
      <c r="H53" s="127">
        <v>0</v>
      </c>
      <c r="I53" s="127">
        <v>616000</v>
      </c>
      <c r="J53" s="127">
        <v>220000</v>
      </c>
      <c r="K53" s="127">
        <v>220000</v>
      </c>
      <c r="L53" s="127">
        <v>220000</v>
      </c>
      <c r="M53" s="127">
        <v>220000</v>
      </c>
      <c r="N53" s="127">
        <v>220000</v>
      </c>
      <c r="O53" s="127">
        <v>0</v>
      </c>
      <c r="P53" s="129">
        <v>0</v>
      </c>
      <c r="Q53" s="127">
        <v>0</v>
      </c>
      <c r="R53" s="127">
        <v>1496000</v>
      </c>
      <c r="S53" s="127">
        <v>0</v>
      </c>
      <c r="T53" s="127">
        <v>0</v>
      </c>
      <c r="U53" s="124">
        <v>0</v>
      </c>
    </row>
    <row r="54" spans="1:21">
      <c r="A54" s="125">
        <v>52</v>
      </c>
      <c r="B54" s="124" t="s">
        <v>614</v>
      </c>
      <c r="C54" s="124" t="s">
        <v>615</v>
      </c>
      <c r="D54" s="124" t="s">
        <v>616</v>
      </c>
      <c r="E54" s="127">
        <v>1210000</v>
      </c>
      <c r="F54" s="127">
        <v>0</v>
      </c>
      <c r="G54" s="127">
        <v>0</v>
      </c>
      <c r="H54" s="127">
        <v>0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9">
        <v>1210000</v>
      </c>
      <c r="Q54" s="127">
        <v>0</v>
      </c>
      <c r="R54" s="127">
        <v>1210000</v>
      </c>
      <c r="S54" s="127">
        <v>0</v>
      </c>
      <c r="T54" s="127">
        <v>0</v>
      </c>
      <c r="U54" s="124">
        <v>0</v>
      </c>
    </row>
    <row r="55" spans="1:21">
      <c r="A55" s="125">
        <v>53</v>
      </c>
      <c r="B55" s="124" t="s">
        <v>106</v>
      </c>
      <c r="C55" s="124" t="s">
        <v>107</v>
      </c>
      <c r="D55" s="124" t="s">
        <v>108</v>
      </c>
      <c r="E55" s="127">
        <v>28341000</v>
      </c>
      <c r="F55" s="127">
        <v>0</v>
      </c>
      <c r="G55" s="127">
        <v>0</v>
      </c>
      <c r="H55" s="127">
        <v>0</v>
      </c>
      <c r="I55" s="127">
        <v>0</v>
      </c>
      <c r="J55" s="127">
        <v>0</v>
      </c>
      <c r="K55" s="127">
        <v>5780000</v>
      </c>
      <c r="L55" s="127">
        <v>4675000</v>
      </c>
      <c r="M55" s="127">
        <v>1980000</v>
      </c>
      <c r="N55" s="127">
        <v>3795000</v>
      </c>
      <c r="O55" s="127">
        <v>11616000</v>
      </c>
      <c r="P55" s="129">
        <v>495000</v>
      </c>
      <c r="Q55" s="127">
        <v>0</v>
      </c>
      <c r="R55" s="127">
        <v>20000000</v>
      </c>
      <c r="S55" s="127">
        <v>0</v>
      </c>
      <c r="T55" s="127">
        <v>0</v>
      </c>
      <c r="U55" s="124">
        <v>0</v>
      </c>
    </row>
    <row r="56" spans="1:21">
      <c r="A56" s="125">
        <v>54</v>
      </c>
      <c r="B56" s="124" t="s">
        <v>390</v>
      </c>
      <c r="C56" s="124" t="s">
        <v>391</v>
      </c>
      <c r="D56" s="124" t="s">
        <v>392</v>
      </c>
      <c r="E56" s="127">
        <v>880000</v>
      </c>
      <c r="F56" s="127">
        <v>0</v>
      </c>
      <c r="G56" s="127">
        <v>0</v>
      </c>
      <c r="H56" s="127">
        <v>0</v>
      </c>
      <c r="I56" s="127">
        <v>0</v>
      </c>
      <c r="J56" s="127">
        <v>0</v>
      </c>
      <c r="K56" s="127">
        <v>0</v>
      </c>
      <c r="L56" s="127">
        <v>0</v>
      </c>
      <c r="M56" s="127">
        <v>0</v>
      </c>
      <c r="N56" s="127">
        <v>0</v>
      </c>
      <c r="O56" s="127">
        <v>880000</v>
      </c>
      <c r="P56" s="129">
        <v>0</v>
      </c>
      <c r="Q56" s="127">
        <v>0</v>
      </c>
      <c r="R56" s="127">
        <v>880000</v>
      </c>
      <c r="S56" s="127">
        <v>0</v>
      </c>
      <c r="T56" s="127">
        <v>0</v>
      </c>
      <c r="U56" s="124">
        <v>0</v>
      </c>
    </row>
    <row r="57" spans="1:21">
      <c r="A57" s="125">
        <v>55</v>
      </c>
      <c r="B57" s="124" t="s">
        <v>381</v>
      </c>
      <c r="C57" s="124" t="s">
        <v>382</v>
      </c>
      <c r="D57" s="124" t="s">
        <v>383</v>
      </c>
      <c r="E57" s="127">
        <v>660000</v>
      </c>
      <c r="F57" s="127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660000</v>
      </c>
      <c r="O57" s="127">
        <v>0</v>
      </c>
      <c r="P57" s="129">
        <v>0</v>
      </c>
      <c r="Q57" s="127">
        <v>0</v>
      </c>
      <c r="R57" s="127">
        <v>660000</v>
      </c>
      <c r="S57" s="127">
        <v>0</v>
      </c>
      <c r="T57" s="127">
        <v>0</v>
      </c>
      <c r="U57" s="124">
        <v>0</v>
      </c>
    </row>
    <row r="58" spans="1:21">
      <c r="A58" s="125">
        <v>56</v>
      </c>
      <c r="B58" s="124" t="s">
        <v>13</v>
      </c>
      <c r="C58" s="124" t="s">
        <v>14</v>
      </c>
      <c r="D58" s="124" t="s">
        <v>15</v>
      </c>
      <c r="E58" s="127">
        <v>101410540</v>
      </c>
      <c r="F58" s="127">
        <v>10230000</v>
      </c>
      <c r="G58" s="127">
        <v>0</v>
      </c>
      <c r="H58" s="127">
        <v>2860000</v>
      </c>
      <c r="I58" s="127">
        <v>0</v>
      </c>
      <c r="J58" s="127">
        <v>2131140</v>
      </c>
      <c r="K58" s="127">
        <v>9900000</v>
      </c>
      <c r="L58" s="127">
        <v>4400000</v>
      </c>
      <c r="M58" s="127">
        <v>6600000</v>
      </c>
      <c r="N58" s="127">
        <v>31900000</v>
      </c>
      <c r="O58" s="127">
        <v>7700000</v>
      </c>
      <c r="P58" s="129">
        <v>25689400</v>
      </c>
      <c r="Q58" s="127">
        <v>0</v>
      </c>
      <c r="R58" s="127">
        <v>101410540</v>
      </c>
      <c r="S58" s="127">
        <v>0</v>
      </c>
      <c r="T58" s="127">
        <v>0</v>
      </c>
      <c r="U58" s="124">
        <v>0</v>
      </c>
    </row>
    <row r="59" spans="1:21">
      <c r="A59" s="125">
        <v>57</v>
      </c>
      <c r="B59" s="124" t="s">
        <v>627</v>
      </c>
      <c r="C59" s="124" t="s">
        <v>628</v>
      </c>
      <c r="D59" s="124" t="s">
        <v>629</v>
      </c>
      <c r="E59" s="127">
        <v>5390000</v>
      </c>
      <c r="F59" s="127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9">
        <v>5390000</v>
      </c>
      <c r="Q59" s="127">
        <v>0</v>
      </c>
      <c r="R59" s="127">
        <v>0</v>
      </c>
      <c r="S59" s="127">
        <v>0</v>
      </c>
      <c r="T59" s="127">
        <v>0</v>
      </c>
      <c r="U59" s="124">
        <v>0</v>
      </c>
    </row>
    <row r="60" spans="1:21">
      <c r="A60" s="125">
        <v>58</v>
      </c>
      <c r="B60" s="124" t="s">
        <v>292</v>
      </c>
      <c r="C60" s="124" t="s">
        <v>293</v>
      </c>
      <c r="D60" s="124" t="s">
        <v>294</v>
      </c>
      <c r="E60" s="127">
        <v>4307600</v>
      </c>
      <c r="F60" s="127">
        <v>0</v>
      </c>
      <c r="G60" s="127">
        <v>0</v>
      </c>
      <c r="H60" s="127">
        <v>0</v>
      </c>
      <c r="I60" s="127">
        <v>0</v>
      </c>
      <c r="J60" s="127">
        <v>4307600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9">
        <v>0</v>
      </c>
      <c r="Q60" s="127">
        <v>0</v>
      </c>
      <c r="R60" s="127">
        <v>4307600</v>
      </c>
      <c r="S60" s="127">
        <v>0</v>
      </c>
      <c r="T60" s="127">
        <v>0</v>
      </c>
      <c r="U60" s="124">
        <v>0</v>
      </c>
    </row>
    <row r="61" spans="1:21">
      <c r="A61" s="125">
        <v>59</v>
      </c>
      <c r="B61" s="124" t="s">
        <v>704</v>
      </c>
      <c r="C61" s="124" t="s">
        <v>206</v>
      </c>
      <c r="D61" s="124" t="s">
        <v>207</v>
      </c>
      <c r="E61" s="127">
        <v>33000000</v>
      </c>
      <c r="F61" s="127">
        <v>0</v>
      </c>
      <c r="G61" s="127">
        <v>0</v>
      </c>
      <c r="H61" s="127">
        <v>0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16500000</v>
      </c>
      <c r="P61" s="129">
        <v>16500000</v>
      </c>
      <c r="Q61" s="127">
        <v>0</v>
      </c>
      <c r="R61" s="127">
        <v>1950000</v>
      </c>
      <c r="S61" s="127">
        <v>0</v>
      </c>
      <c r="T61" s="127">
        <v>0</v>
      </c>
      <c r="U61" s="124">
        <v>0</v>
      </c>
    </row>
    <row r="62" spans="1:21">
      <c r="A62" s="125">
        <v>60</v>
      </c>
      <c r="B62" s="124" t="s">
        <v>131</v>
      </c>
      <c r="C62" s="124" t="s">
        <v>132</v>
      </c>
      <c r="D62" s="124" t="s">
        <v>133</v>
      </c>
      <c r="E62" s="127">
        <v>2200000</v>
      </c>
      <c r="F62" s="127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2200000</v>
      </c>
      <c r="N62" s="127">
        <v>0</v>
      </c>
      <c r="O62" s="127">
        <v>0</v>
      </c>
      <c r="P62" s="129">
        <v>0</v>
      </c>
      <c r="Q62" s="127">
        <v>0</v>
      </c>
      <c r="R62" s="127">
        <v>2200000</v>
      </c>
      <c r="S62" s="127">
        <v>0</v>
      </c>
      <c r="T62" s="127">
        <v>0</v>
      </c>
      <c r="U62" s="124">
        <v>0</v>
      </c>
    </row>
    <row r="63" spans="1:21">
      <c r="A63" s="125">
        <v>61</v>
      </c>
      <c r="B63" s="124" t="s">
        <v>100</v>
      </c>
      <c r="C63" s="124" t="s">
        <v>101</v>
      </c>
      <c r="D63" s="124" t="s">
        <v>102</v>
      </c>
      <c r="E63" s="127">
        <v>11770000</v>
      </c>
      <c r="F63" s="127">
        <v>0</v>
      </c>
      <c r="G63" s="127">
        <v>0</v>
      </c>
      <c r="H63" s="127">
        <v>11770000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9">
        <v>0</v>
      </c>
      <c r="Q63" s="127">
        <v>0</v>
      </c>
      <c r="R63" s="127">
        <v>11770000</v>
      </c>
      <c r="S63" s="127">
        <v>0</v>
      </c>
      <c r="T63" s="127">
        <v>0</v>
      </c>
      <c r="U63" s="124">
        <v>0</v>
      </c>
    </row>
    <row r="64" spans="1:21">
      <c r="A64" s="125">
        <v>62</v>
      </c>
      <c r="B64" s="124" t="s">
        <v>83</v>
      </c>
      <c r="C64" s="124" t="s">
        <v>84</v>
      </c>
      <c r="D64" s="124" t="s">
        <v>85</v>
      </c>
      <c r="E64" s="127">
        <v>30802000</v>
      </c>
      <c r="F64" s="127">
        <v>0</v>
      </c>
      <c r="G64" s="127">
        <v>0</v>
      </c>
      <c r="H64" s="127">
        <v>0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9">
        <v>30802000</v>
      </c>
      <c r="Q64" s="127">
        <v>0</v>
      </c>
      <c r="R64" s="127">
        <v>10000000</v>
      </c>
      <c r="S64" s="127">
        <v>0</v>
      </c>
      <c r="T64" s="127">
        <v>0</v>
      </c>
      <c r="U64" s="124">
        <v>0</v>
      </c>
    </row>
    <row r="65" spans="1:21">
      <c r="A65" s="125">
        <v>63</v>
      </c>
      <c r="B65" s="124" t="s">
        <v>326</v>
      </c>
      <c r="C65" s="124" t="s">
        <v>400</v>
      </c>
      <c r="D65" s="124" t="s">
        <v>431</v>
      </c>
      <c r="E65" s="127">
        <v>2530000</v>
      </c>
      <c r="F65" s="127">
        <v>0</v>
      </c>
      <c r="G65" s="127">
        <v>0</v>
      </c>
      <c r="H65" s="127">
        <v>0</v>
      </c>
      <c r="I65" s="127">
        <v>0</v>
      </c>
      <c r="J65" s="127">
        <v>0</v>
      </c>
      <c r="K65" s="127">
        <v>2530000</v>
      </c>
      <c r="L65" s="127">
        <v>0</v>
      </c>
      <c r="M65" s="127">
        <v>0</v>
      </c>
      <c r="N65" s="127">
        <v>0</v>
      </c>
      <c r="O65" s="127">
        <v>0</v>
      </c>
      <c r="P65" s="129">
        <v>0</v>
      </c>
      <c r="Q65" s="127">
        <v>0</v>
      </c>
      <c r="R65" s="127">
        <v>2530000</v>
      </c>
      <c r="S65" s="127">
        <v>0</v>
      </c>
      <c r="T65" s="127">
        <v>0</v>
      </c>
      <c r="U65" s="124">
        <v>0</v>
      </c>
    </row>
    <row r="66" spans="1:21">
      <c r="A66" s="125">
        <v>64</v>
      </c>
      <c r="B66" s="124" t="s">
        <v>619</v>
      </c>
      <c r="C66" s="124" t="s">
        <v>615</v>
      </c>
      <c r="D66" s="124" t="s">
        <v>620</v>
      </c>
      <c r="E66" s="127">
        <v>7040000</v>
      </c>
      <c r="F66" s="127">
        <v>0</v>
      </c>
      <c r="G66" s="127">
        <v>0</v>
      </c>
      <c r="H66" s="127">
        <v>0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9">
        <v>7040000</v>
      </c>
      <c r="Q66" s="127">
        <v>0</v>
      </c>
      <c r="R66" s="127">
        <v>7040000</v>
      </c>
      <c r="S66" s="127">
        <v>0</v>
      </c>
      <c r="T66" s="127">
        <v>0</v>
      </c>
      <c r="U66" s="124">
        <v>0</v>
      </c>
    </row>
    <row r="67" spans="1:21">
      <c r="A67" s="125">
        <v>65</v>
      </c>
      <c r="B67" s="124" t="s">
        <v>246</v>
      </c>
      <c r="C67" s="124" t="s">
        <v>37</v>
      </c>
      <c r="D67" s="124" t="s">
        <v>247</v>
      </c>
      <c r="E67" s="127">
        <v>3630000</v>
      </c>
      <c r="F67" s="127">
        <v>0</v>
      </c>
      <c r="G67" s="127">
        <v>0</v>
      </c>
      <c r="H67" s="127">
        <v>3630000</v>
      </c>
      <c r="I67" s="127">
        <v>0</v>
      </c>
      <c r="J67" s="127">
        <v>0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9">
        <v>0</v>
      </c>
      <c r="Q67" s="127">
        <v>0</v>
      </c>
      <c r="R67" s="127">
        <v>3630000</v>
      </c>
      <c r="S67" s="127">
        <v>0</v>
      </c>
      <c r="T67" s="127">
        <v>0</v>
      </c>
      <c r="U67" s="124">
        <v>0</v>
      </c>
    </row>
    <row r="68" spans="1:21">
      <c r="A68" s="125">
        <v>66</v>
      </c>
      <c r="B68" s="124" t="s">
        <v>277</v>
      </c>
      <c r="C68" s="124" t="s">
        <v>278</v>
      </c>
      <c r="D68" s="124" t="s">
        <v>279</v>
      </c>
      <c r="E68" s="127">
        <v>2530000</v>
      </c>
      <c r="F68" s="127">
        <v>0</v>
      </c>
      <c r="G68" s="127">
        <v>0</v>
      </c>
      <c r="H68" s="127">
        <v>0</v>
      </c>
      <c r="I68" s="127">
        <v>0</v>
      </c>
      <c r="J68" s="127">
        <v>2530000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9">
        <v>0</v>
      </c>
      <c r="Q68" s="127">
        <v>0</v>
      </c>
      <c r="R68" s="127">
        <v>2530000</v>
      </c>
      <c r="S68" s="127">
        <v>0</v>
      </c>
      <c r="T68" s="127">
        <v>0</v>
      </c>
      <c r="U68" s="124">
        <v>0</v>
      </c>
    </row>
    <row r="69" spans="1:21">
      <c r="A69" s="125">
        <v>67</v>
      </c>
      <c r="B69" s="124" t="s">
        <v>8</v>
      </c>
      <c r="C69" s="124" t="s">
        <v>9</v>
      </c>
      <c r="D69" s="124" t="s">
        <v>10</v>
      </c>
      <c r="E69" s="127">
        <v>244200</v>
      </c>
      <c r="F69" s="127">
        <v>0</v>
      </c>
      <c r="G69" s="127">
        <v>0</v>
      </c>
      <c r="H69" s="127">
        <v>244200</v>
      </c>
      <c r="I69" s="127">
        <v>0</v>
      </c>
      <c r="J69" s="127">
        <v>0</v>
      </c>
      <c r="K69" s="127">
        <v>0</v>
      </c>
      <c r="L69" s="127">
        <v>0</v>
      </c>
      <c r="M69" s="127">
        <v>0</v>
      </c>
      <c r="N69" s="127">
        <v>0</v>
      </c>
      <c r="O69" s="127">
        <v>0</v>
      </c>
      <c r="P69" s="129">
        <v>0</v>
      </c>
      <c r="Q69" s="127">
        <v>0</v>
      </c>
      <c r="R69" s="127">
        <v>244200</v>
      </c>
      <c r="S69" s="127">
        <v>0</v>
      </c>
      <c r="T69" s="127">
        <v>0</v>
      </c>
      <c r="U69" s="124">
        <v>0</v>
      </c>
    </row>
    <row r="70" spans="1:21">
      <c r="A70" s="125">
        <v>68</v>
      </c>
      <c r="B70" s="124" t="s">
        <v>705</v>
      </c>
      <c r="C70" s="124" t="s">
        <v>29</v>
      </c>
      <c r="D70" s="124" t="s">
        <v>706</v>
      </c>
      <c r="E70" s="127">
        <v>3850000</v>
      </c>
      <c r="F70" s="127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3850000</v>
      </c>
      <c r="P70" s="129">
        <v>0</v>
      </c>
      <c r="Q70" s="127">
        <v>0</v>
      </c>
      <c r="R70" s="127">
        <v>3850000</v>
      </c>
      <c r="S70" s="127">
        <v>0</v>
      </c>
      <c r="T70" s="127">
        <v>0</v>
      </c>
      <c r="U70" s="124">
        <v>0</v>
      </c>
    </row>
    <row r="71" spans="1:21">
      <c r="A71" s="125">
        <v>69</v>
      </c>
      <c r="B71" s="124" t="s">
        <v>374</v>
      </c>
      <c r="C71" s="124" t="s">
        <v>29</v>
      </c>
      <c r="D71" s="124" t="s">
        <v>375</v>
      </c>
      <c r="E71" s="127">
        <v>495000</v>
      </c>
      <c r="F71" s="127">
        <v>0</v>
      </c>
      <c r="G71" s="127">
        <v>0</v>
      </c>
      <c r="H71" s="127">
        <v>0</v>
      </c>
      <c r="I71" s="127">
        <v>0</v>
      </c>
      <c r="J71" s="127">
        <v>0</v>
      </c>
      <c r="K71" s="127">
        <v>0</v>
      </c>
      <c r="L71" s="127">
        <v>0</v>
      </c>
      <c r="M71" s="127">
        <v>0</v>
      </c>
      <c r="N71" s="127">
        <v>495000</v>
      </c>
      <c r="O71" s="127">
        <v>0</v>
      </c>
      <c r="P71" s="129">
        <v>0</v>
      </c>
      <c r="Q71" s="127">
        <v>0</v>
      </c>
      <c r="R71" s="127">
        <v>495000</v>
      </c>
      <c r="S71" s="127">
        <v>0</v>
      </c>
      <c r="T71" s="127">
        <v>0</v>
      </c>
      <c r="U71" s="124">
        <v>0</v>
      </c>
    </row>
    <row r="72" spans="1:21">
      <c r="A72" s="125">
        <v>70</v>
      </c>
      <c r="B72" s="124" t="s">
        <v>269</v>
      </c>
      <c r="C72" s="124" t="s">
        <v>299</v>
      </c>
      <c r="D72" s="124" t="s">
        <v>300</v>
      </c>
      <c r="E72" s="127">
        <v>50484500</v>
      </c>
      <c r="F72" s="127">
        <v>0</v>
      </c>
      <c r="G72" s="127">
        <v>0</v>
      </c>
      <c r="H72" s="127">
        <v>0</v>
      </c>
      <c r="I72" s="127">
        <v>6336000</v>
      </c>
      <c r="J72" s="127">
        <v>1039500</v>
      </c>
      <c r="K72" s="127">
        <v>5791500</v>
      </c>
      <c r="L72" s="127">
        <v>5494500</v>
      </c>
      <c r="M72" s="127">
        <v>10098000</v>
      </c>
      <c r="N72" s="127">
        <v>20493000</v>
      </c>
      <c r="O72" s="127">
        <v>1232000</v>
      </c>
      <c r="P72" s="129">
        <v>0</v>
      </c>
      <c r="Q72" s="127">
        <v>0</v>
      </c>
      <c r="R72" s="127">
        <v>28759500</v>
      </c>
      <c r="S72" s="127">
        <v>0</v>
      </c>
      <c r="T72" s="127">
        <v>0</v>
      </c>
      <c r="U72" s="124">
        <v>0</v>
      </c>
    </row>
    <row r="73" spans="1:21">
      <c r="A73" s="125">
        <v>71</v>
      </c>
      <c r="B73" s="124" t="s">
        <v>378</v>
      </c>
      <c r="C73" s="124" t="s">
        <v>379</v>
      </c>
      <c r="D73" s="124" t="s">
        <v>380</v>
      </c>
      <c r="E73" s="127">
        <v>6077500</v>
      </c>
      <c r="F73" s="127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6077500</v>
      </c>
      <c r="O73" s="127">
        <v>0</v>
      </c>
      <c r="P73" s="129">
        <v>0</v>
      </c>
      <c r="Q73" s="127">
        <v>0</v>
      </c>
      <c r="R73" s="127">
        <v>0</v>
      </c>
      <c r="S73" s="127">
        <v>0</v>
      </c>
      <c r="T73" s="127">
        <v>0</v>
      </c>
      <c r="U73" s="124">
        <v>0</v>
      </c>
    </row>
    <row r="74" spans="1:21">
      <c r="A74" s="125">
        <v>72</v>
      </c>
      <c r="B74" s="124" t="s">
        <v>360</v>
      </c>
      <c r="C74" s="124" t="s">
        <v>361</v>
      </c>
      <c r="D74" s="124" t="s">
        <v>362</v>
      </c>
      <c r="E74" s="127">
        <v>1144000</v>
      </c>
      <c r="F74" s="127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484000</v>
      </c>
      <c r="N74" s="127">
        <v>660000</v>
      </c>
      <c r="O74" s="127">
        <v>0</v>
      </c>
      <c r="P74" s="129">
        <v>0</v>
      </c>
      <c r="Q74" s="127">
        <v>0</v>
      </c>
      <c r="R74" s="127">
        <v>1144000</v>
      </c>
      <c r="S74" s="127">
        <v>0</v>
      </c>
      <c r="T74" s="127">
        <v>0</v>
      </c>
      <c r="U74" s="124">
        <v>0</v>
      </c>
    </row>
    <row r="75" spans="1:21">
      <c r="A75" s="125">
        <v>73</v>
      </c>
      <c r="B75" s="124" t="s">
        <v>365</v>
      </c>
      <c r="C75" s="124" t="s">
        <v>37</v>
      </c>
      <c r="D75" s="124" t="s">
        <v>366</v>
      </c>
      <c r="E75" s="127">
        <v>1100000</v>
      </c>
      <c r="F75" s="127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440000</v>
      </c>
      <c r="N75" s="127">
        <v>660000</v>
      </c>
      <c r="O75" s="127">
        <v>0</v>
      </c>
      <c r="P75" s="129">
        <v>0</v>
      </c>
      <c r="Q75" s="127">
        <v>0</v>
      </c>
      <c r="R75" s="127">
        <v>1100000</v>
      </c>
      <c r="S75" s="127">
        <v>0</v>
      </c>
      <c r="T75" s="127">
        <v>0</v>
      </c>
      <c r="U75" s="124">
        <v>0</v>
      </c>
    </row>
    <row r="76" spans="1:21">
      <c r="A76" s="125">
        <v>74</v>
      </c>
      <c r="B76" s="124" t="s">
        <v>368</v>
      </c>
      <c r="C76" s="124" t="s">
        <v>369</v>
      </c>
      <c r="D76" s="124" t="s">
        <v>370</v>
      </c>
      <c r="E76" s="127">
        <v>1100000</v>
      </c>
      <c r="F76" s="127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484000</v>
      </c>
      <c r="N76" s="127">
        <v>616000</v>
      </c>
      <c r="O76" s="127">
        <v>0</v>
      </c>
      <c r="P76" s="129">
        <v>0</v>
      </c>
      <c r="Q76" s="127">
        <v>0</v>
      </c>
      <c r="R76" s="127">
        <v>1100000</v>
      </c>
      <c r="S76" s="127">
        <v>0</v>
      </c>
      <c r="T76" s="127">
        <v>0</v>
      </c>
      <c r="U76" s="124">
        <v>0</v>
      </c>
    </row>
    <row r="77" spans="1:21">
      <c r="A77" s="125">
        <v>75</v>
      </c>
      <c r="B77" s="124" t="s">
        <v>272</v>
      </c>
      <c r="C77" s="124" t="s">
        <v>37</v>
      </c>
      <c r="D77" s="124" t="s">
        <v>402</v>
      </c>
      <c r="E77" s="127">
        <v>1650000</v>
      </c>
      <c r="F77" s="127">
        <v>0</v>
      </c>
      <c r="G77" s="127">
        <v>0</v>
      </c>
      <c r="H77" s="127">
        <v>0</v>
      </c>
      <c r="I77" s="127">
        <v>1650000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9">
        <v>0</v>
      </c>
      <c r="Q77" s="127">
        <v>0</v>
      </c>
      <c r="R77" s="127">
        <v>1650000</v>
      </c>
      <c r="S77" s="127">
        <v>0</v>
      </c>
      <c r="T77" s="127">
        <v>0</v>
      </c>
      <c r="U77" s="124">
        <v>0</v>
      </c>
    </row>
    <row r="78" spans="1:21">
      <c r="A78" s="125">
        <v>76</v>
      </c>
      <c r="B78" s="124" t="s">
        <v>310</v>
      </c>
      <c r="C78" s="124" t="s">
        <v>311</v>
      </c>
      <c r="D78" s="124" t="s">
        <v>312</v>
      </c>
      <c r="E78" s="127">
        <v>495000</v>
      </c>
      <c r="F78" s="127">
        <v>0</v>
      </c>
      <c r="G78" s="127">
        <v>0</v>
      </c>
      <c r="H78" s="127">
        <v>0</v>
      </c>
      <c r="I78" s="127">
        <v>0</v>
      </c>
      <c r="J78" s="127">
        <v>495000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9">
        <v>0</v>
      </c>
      <c r="Q78" s="127">
        <v>0</v>
      </c>
      <c r="R78" s="127">
        <v>495000</v>
      </c>
      <c r="S78" s="127">
        <v>0</v>
      </c>
      <c r="T78" s="127">
        <v>0</v>
      </c>
      <c r="U78" s="124">
        <v>0</v>
      </c>
    </row>
    <row r="79" spans="1:21">
      <c r="A79" s="125">
        <v>77</v>
      </c>
      <c r="B79" s="124" t="s">
        <v>342</v>
      </c>
      <c r="C79" s="124" t="s">
        <v>29</v>
      </c>
      <c r="D79" s="124" t="s">
        <v>343</v>
      </c>
      <c r="E79" s="127">
        <v>550000</v>
      </c>
      <c r="F79" s="127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550000</v>
      </c>
      <c r="M79" s="127">
        <v>0</v>
      </c>
      <c r="N79" s="127">
        <v>0</v>
      </c>
      <c r="O79" s="127">
        <v>0</v>
      </c>
      <c r="P79" s="129">
        <v>0</v>
      </c>
      <c r="Q79" s="127">
        <v>0</v>
      </c>
      <c r="R79" s="127">
        <v>550000</v>
      </c>
      <c r="S79" s="127">
        <v>0</v>
      </c>
      <c r="T79" s="127">
        <v>0</v>
      </c>
      <c r="U79" s="124">
        <v>0</v>
      </c>
    </row>
    <row r="80" spans="1:21">
      <c r="A80" s="125">
        <v>78</v>
      </c>
      <c r="B80" s="124" t="s">
        <v>137</v>
      </c>
      <c r="C80" s="124" t="s">
        <v>138</v>
      </c>
      <c r="D80" s="124" t="s">
        <v>139</v>
      </c>
      <c r="E80" s="127">
        <v>330000</v>
      </c>
      <c r="F80" s="127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330000</v>
      </c>
      <c r="M80" s="127">
        <v>0</v>
      </c>
      <c r="N80" s="127">
        <v>0</v>
      </c>
      <c r="O80" s="127">
        <v>0</v>
      </c>
      <c r="P80" s="129">
        <v>0</v>
      </c>
      <c r="Q80" s="127">
        <v>0</v>
      </c>
      <c r="R80" s="127">
        <v>0</v>
      </c>
      <c r="S80" s="127">
        <v>0</v>
      </c>
      <c r="T80" s="127">
        <v>0</v>
      </c>
      <c r="U80" s="124">
        <v>0</v>
      </c>
    </row>
    <row r="81" spans="1:21">
      <c r="A81" s="125">
        <v>79</v>
      </c>
      <c r="B81" s="124" t="s">
        <v>286</v>
      </c>
      <c r="C81" s="124" t="s">
        <v>287</v>
      </c>
      <c r="D81" s="124" t="s">
        <v>288</v>
      </c>
      <c r="E81" s="127">
        <v>4307600</v>
      </c>
      <c r="F81" s="127">
        <v>0</v>
      </c>
      <c r="G81" s="127">
        <v>0</v>
      </c>
      <c r="H81" s="127">
        <v>0</v>
      </c>
      <c r="I81" s="127">
        <v>0</v>
      </c>
      <c r="J81" s="127">
        <v>4307600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9">
        <v>0</v>
      </c>
      <c r="Q81" s="127">
        <v>0</v>
      </c>
      <c r="R81" s="127">
        <v>4307600</v>
      </c>
      <c r="S81" s="127">
        <v>0</v>
      </c>
      <c r="T81" s="127">
        <v>0</v>
      </c>
      <c r="U81" s="124">
        <v>0</v>
      </c>
    </row>
    <row r="82" spans="1:21">
      <c r="A82" s="125">
        <v>80</v>
      </c>
      <c r="B82" s="124" t="s">
        <v>289</v>
      </c>
      <c r="C82" s="124" t="s">
        <v>290</v>
      </c>
      <c r="D82" s="124" t="s">
        <v>291</v>
      </c>
      <c r="E82" s="127">
        <v>4307600</v>
      </c>
      <c r="F82" s="127">
        <v>0</v>
      </c>
      <c r="G82" s="127">
        <v>0</v>
      </c>
      <c r="H82" s="127">
        <v>0</v>
      </c>
      <c r="I82" s="127">
        <v>0</v>
      </c>
      <c r="J82" s="127">
        <v>4307600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9">
        <v>0</v>
      </c>
      <c r="Q82" s="127">
        <v>0</v>
      </c>
      <c r="R82" s="127">
        <v>4307600</v>
      </c>
      <c r="S82" s="127">
        <v>0</v>
      </c>
      <c r="T82" s="127">
        <v>0</v>
      </c>
      <c r="U82" s="124">
        <v>0</v>
      </c>
    </row>
    <row r="83" spans="1:21">
      <c r="A83" s="125">
        <v>81</v>
      </c>
      <c r="B83" s="124" t="s">
        <v>597</v>
      </c>
      <c r="C83" s="124" t="s">
        <v>598</v>
      </c>
      <c r="D83" s="124" t="s">
        <v>599</v>
      </c>
      <c r="E83" s="127">
        <v>50971250</v>
      </c>
      <c r="F83" s="127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9">
        <v>50971250</v>
      </c>
      <c r="Q83" s="127">
        <v>0</v>
      </c>
      <c r="R83" s="127">
        <v>0</v>
      </c>
      <c r="S83" s="127">
        <v>0</v>
      </c>
      <c r="T83" s="127">
        <v>0</v>
      </c>
      <c r="U83" s="124">
        <v>0</v>
      </c>
    </row>
    <row r="84" spans="1:21">
      <c r="A84" s="125">
        <v>82</v>
      </c>
      <c r="B84" s="124" t="s">
        <v>103</v>
      </c>
      <c r="C84" s="124" t="s">
        <v>104</v>
      </c>
      <c r="D84" s="124" t="s">
        <v>105</v>
      </c>
      <c r="E84" s="127">
        <v>121826100</v>
      </c>
      <c r="F84" s="127">
        <v>33126500</v>
      </c>
      <c r="G84" s="127">
        <v>0</v>
      </c>
      <c r="H84" s="127">
        <v>54714000</v>
      </c>
      <c r="I84" s="127">
        <v>8525000</v>
      </c>
      <c r="J84" s="127">
        <v>0</v>
      </c>
      <c r="K84" s="127">
        <v>25102000</v>
      </c>
      <c r="L84" s="127">
        <v>6746300</v>
      </c>
      <c r="M84" s="127">
        <v>2772000</v>
      </c>
      <c r="N84" s="127">
        <v>4840000</v>
      </c>
      <c r="O84" s="127">
        <v>12571350</v>
      </c>
      <c r="P84" s="129">
        <v>-26571050</v>
      </c>
      <c r="Q84" s="127">
        <v>0</v>
      </c>
      <c r="R84" s="127">
        <v>114739900</v>
      </c>
      <c r="S84" s="127">
        <v>0</v>
      </c>
      <c r="T84" s="127">
        <v>0</v>
      </c>
      <c r="U84" s="124">
        <v>0</v>
      </c>
    </row>
    <row r="85" spans="1:21">
      <c r="A85" s="125">
        <v>83</v>
      </c>
      <c r="B85" s="124" t="s">
        <v>93</v>
      </c>
      <c r="C85" s="124" t="s">
        <v>94</v>
      </c>
      <c r="D85" s="124" t="s">
        <v>95</v>
      </c>
      <c r="E85" s="127">
        <v>195563115</v>
      </c>
      <c r="F85" s="127">
        <v>399300</v>
      </c>
      <c r="G85" s="127">
        <v>0</v>
      </c>
      <c r="H85" s="127">
        <v>0</v>
      </c>
      <c r="I85" s="127">
        <v>17692015</v>
      </c>
      <c r="J85" s="127">
        <v>15689410</v>
      </c>
      <c r="K85" s="127">
        <v>10991200</v>
      </c>
      <c r="L85" s="127">
        <v>9877560</v>
      </c>
      <c r="M85" s="127">
        <v>18999200</v>
      </c>
      <c r="N85" s="127">
        <v>25847360</v>
      </c>
      <c r="O85" s="127">
        <v>34554300</v>
      </c>
      <c r="P85" s="129">
        <v>61512770</v>
      </c>
      <c r="Q85" s="127">
        <v>0</v>
      </c>
      <c r="R85" s="127">
        <v>60124875</v>
      </c>
      <c r="S85" s="127">
        <v>0</v>
      </c>
      <c r="T85" s="127">
        <v>0</v>
      </c>
      <c r="U85" s="124">
        <v>0</v>
      </c>
    </row>
    <row r="86" spans="1:21">
      <c r="A86" s="125">
        <v>84</v>
      </c>
      <c r="B86" s="124" t="s">
        <v>387</v>
      </c>
      <c r="C86" s="124" t="s">
        <v>388</v>
      </c>
      <c r="D86" s="124" t="s">
        <v>389</v>
      </c>
      <c r="E86" s="127">
        <v>1980000</v>
      </c>
      <c r="F86" s="127">
        <v>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1980000</v>
      </c>
      <c r="P86" s="129">
        <v>0</v>
      </c>
      <c r="Q86" s="127">
        <v>0</v>
      </c>
      <c r="R86" s="127">
        <v>1980000</v>
      </c>
      <c r="S86" s="127">
        <v>0</v>
      </c>
      <c r="T86" s="127">
        <v>0</v>
      </c>
      <c r="U86" s="124">
        <v>0</v>
      </c>
    </row>
    <row r="87" spans="1:21">
      <c r="A87" s="125">
        <v>85</v>
      </c>
      <c r="B87" s="124" t="s">
        <v>164</v>
      </c>
      <c r="C87" s="124" t="s">
        <v>165</v>
      </c>
      <c r="D87" s="124" t="s">
        <v>166</v>
      </c>
      <c r="E87" s="127">
        <v>20240000</v>
      </c>
      <c r="F87" s="127">
        <v>0</v>
      </c>
      <c r="G87" s="127">
        <v>0</v>
      </c>
      <c r="H87" s="127">
        <v>3300000</v>
      </c>
      <c r="I87" s="127">
        <v>0</v>
      </c>
      <c r="J87" s="127">
        <v>0</v>
      </c>
      <c r="K87" s="127">
        <v>3190000</v>
      </c>
      <c r="L87" s="127">
        <v>2750000</v>
      </c>
      <c r="M87" s="127">
        <v>2750000</v>
      </c>
      <c r="N87" s="127">
        <v>2750000</v>
      </c>
      <c r="O87" s="127">
        <v>2750000</v>
      </c>
      <c r="P87" s="129">
        <v>2750000</v>
      </c>
      <c r="Q87" s="127">
        <v>0</v>
      </c>
      <c r="R87" s="127">
        <v>3300000</v>
      </c>
      <c r="S87" s="127">
        <v>0</v>
      </c>
      <c r="T87" s="127">
        <v>0</v>
      </c>
      <c r="U87" s="124">
        <v>0</v>
      </c>
    </row>
    <row r="88" spans="1:21">
      <c r="A88" s="125">
        <v>86</v>
      </c>
      <c r="B88" s="124" t="s">
        <v>302</v>
      </c>
      <c r="C88" s="124" t="s">
        <v>293</v>
      </c>
      <c r="D88" s="124" t="s">
        <v>303</v>
      </c>
      <c r="E88" s="127">
        <v>1100000</v>
      </c>
      <c r="F88" s="127">
        <v>0</v>
      </c>
      <c r="G88" s="127">
        <v>0</v>
      </c>
      <c r="H88" s="127">
        <v>0</v>
      </c>
      <c r="I88" s="127">
        <v>0</v>
      </c>
      <c r="J88" s="127">
        <v>1100000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9">
        <v>0</v>
      </c>
      <c r="Q88" s="127">
        <v>0</v>
      </c>
      <c r="R88" s="127">
        <v>1100000</v>
      </c>
      <c r="S88" s="127">
        <v>0</v>
      </c>
      <c r="T88" s="127">
        <v>0</v>
      </c>
      <c r="U88" s="124">
        <v>0</v>
      </c>
    </row>
    <row r="89" spans="1:21">
      <c r="A89" s="125">
        <v>87</v>
      </c>
      <c r="B89" s="124" t="s">
        <v>221</v>
      </c>
      <c r="C89" s="124" t="s">
        <v>707</v>
      </c>
      <c r="D89" s="124" t="s">
        <v>223</v>
      </c>
      <c r="E89" s="127">
        <v>5267900</v>
      </c>
      <c r="F89" s="127">
        <v>5267900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9">
        <v>0</v>
      </c>
      <c r="Q89" s="127">
        <v>0</v>
      </c>
      <c r="R89" s="127">
        <v>5267900</v>
      </c>
      <c r="S89" s="127">
        <v>0</v>
      </c>
      <c r="T89" s="127">
        <v>0</v>
      </c>
      <c r="U89" s="124">
        <v>0</v>
      </c>
    </row>
    <row r="90" spans="1:21">
      <c r="A90" s="125">
        <v>88</v>
      </c>
      <c r="B90" s="124" t="s">
        <v>357</v>
      </c>
      <c r="C90" s="124" t="s">
        <v>358</v>
      </c>
      <c r="D90" s="124" t="s">
        <v>359</v>
      </c>
      <c r="E90" s="127">
        <v>1144000</v>
      </c>
      <c r="F90" s="127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484000</v>
      </c>
      <c r="N90" s="127">
        <v>660000</v>
      </c>
      <c r="O90" s="127">
        <v>0</v>
      </c>
      <c r="P90" s="129">
        <v>0</v>
      </c>
      <c r="Q90" s="127">
        <v>0</v>
      </c>
      <c r="R90" s="127">
        <v>1144000</v>
      </c>
      <c r="S90" s="127">
        <v>0</v>
      </c>
      <c r="T90" s="127">
        <v>0</v>
      </c>
      <c r="U90" s="124">
        <v>0</v>
      </c>
    </row>
    <row r="91" spans="1:21">
      <c r="A91" s="125">
        <v>89</v>
      </c>
      <c r="B91" s="124" t="s">
        <v>229</v>
      </c>
      <c r="C91" s="124" t="s">
        <v>37</v>
      </c>
      <c r="D91" s="124" t="s">
        <v>230</v>
      </c>
      <c r="E91" s="127">
        <v>1210000</v>
      </c>
      <c r="F91" s="127">
        <v>1210000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9">
        <v>0</v>
      </c>
      <c r="Q91" s="127">
        <v>0</v>
      </c>
      <c r="R91" s="127">
        <v>1210000</v>
      </c>
      <c r="S91" s="127">
        <v>0</v>
      </c>
      <c r="T91" s="127">
        <v>0</v>
      </c>
      <c r="U91" s="124">
        <v>0</v>
      </c>
    </row>
    <row r="92" spans="1:21">
      <c r="A92" s="125">
        <v>90</v>
      </c>
      <c r="B92" s="124" t="s">
        <v>350</v>
      </c>
      <c r="C92" s="124" t="s">
        <v>293</v>
      </c>
      <c r="D92" s="124" t="s">
        <v>351</v>
      </c>
      <c r="E92" s="127">
        <v>1144000</v>
      </c>
      <c r="F92" s="127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484000</v>
      </c>
      <c r="N92" s="127">
        <v>660000</v>
      </c>
      <c r="O92" s="127">
        <v>0</v>
      </c>
      <c r="P92" s="129">
        <v>0</v>
      </c>
      <c r="Q92" s="127">
        <v>0</v>
      </c>
      <c r="R92" s="127">
        <v>1144000</v>
      </c>
      <c r="S92" s="127">
        <v>0</v>
      </c>
      <c r="T92" s="127">
        <v>0</v>
      </c>
      <c r="U92" s="124">
        <v>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861F-28EE-604C-9D09-81AF3F57EDF8}">
  <dimension ref="A1:U62"/>
  <sheetViews>
    <sheetView tabSelected="1" workbookViewId="0">
      <selection activeCell="Z75" sqref="Z75"/>
    </sheetView>
  </sheetViews>
  <sheetFormatPr baseColWidth="10" defaultColWidth="8.83203125" defaultRowHeight="17"/>
  <cols>
    <col min="1" max="1" width="4" style="124" bestFit="1" customWidth="1"/>
    <col min="2" max="2" width="14.83203125" style="124" bestFit="1" customWidth="1"/>
    <col min="3" max="3" width="33" style="124" bestFit="1" customWidth="1"/>
    <col min="4" max="4" width="12.1640625" style="124" bestFit="1" customWidth="1"/>
    <col min="5" max="5" width="12.1640625" style="129" bestFit="1" customWidth="1"/>
    <col min="6" max="8" width="5.1640625" style="129" bestFit="1" customWidth="1"/>
    <col min="9" max="9" width="8.83203125" style="129" bestFit="1" customWidth="1"/>
    <col min="10" max="10" width="5.1640625" style="129" bestFit="1" customWidth="1"/>
    <col min="11" max="12" width="10.1640625" style="129" bestFit="1" customWidth="1"/>
    <col min="13" max="13" width="11.1640625" style="129" bestFit="1" customWidth="1"/>
    <col min="14" max="14" width="10.1640625" style="129" bestFit="1" customWidth="1"/>
    <col min="15" max="15" width="11.1640625" style="129" bestFit="1" customWidth="1"/>
    <col min="16" max="16" width="12.1640625" style="129" bestFit="1" customWidth="1"/>
    <col min="17" max="17" width="10.1640625" style="129" bestFit="1" customWidth="1"/>
    <col min="18" max="18" width="12.1640625" style="129" bestFit="1" customWidth="1"/>
    <col min="19" max="20" width="9.5" style="129" bestFit="1" customWidth="1"/>
    <col min="21" max="21" width="5.6640625" style="124" bestFit="1" customWidth="1"/>
    <col min="22" max="16384" width="8.83203125" style="124"/>
  </cols>
  <sheetData>
    <row r="1" spans="1:21">
      <c r="B1" s="125" t="s">
        <v>672</v>
      </c>
      <c r="C1" s="125" t="s">
        <v>1</v>
      </c>
      <c r="D1" s="125" t="s">
        <v>673</v>
      </c>
      <c r="E1" s="128" t="s">
        <v>674</v>
      </c>
      <c r="F1" s="128" t="s">
        <v>675</v>
      </c>
      <c r="G1" s="128" t="s">
        <v>676</v>
      </c>
      <c r="H1" s="128" t="s">
        <v>677</v>
      </c>
      <c r="I1" s="128" t="s">
        <v>678</v>
      </c>
      <c r="J1" s="128" t="s">
        <v>679</v>
      </c>
      <c r="K1" s="128" t="s">
        <v>680</v>
      </c>
      <c r="L1" s="128" t="s">
        <v>681</v>
      </c>
      <c r="M1" s="128" t="s">
        <v>682</v>
      </c>
      <c r="N1" s="128" t="s">
        <v>683</v>
      </c>
      <c r="O1" s="128" t="s">
        <v>684</v>
      </c>
      <c r="P1" s="128" t="s">
        <v>685</v>
      </c>
      <c r="Q1" s="128" t="s">
        <v>686</v>
      </c>
      <c r="R1" s="128" t="s">
        <v>687</v>
      </c>
      <c r="S1" s="128" t="s">
        <v>688</v>
      </c>
      <c r="T1" s="128" t="s">
        <v>689</v>
      </c>
      <c r="U1" s="125" t="s">
        <v>690</v>
      </c>
    </row>
    <row r="2" spans="1:21">
      <c r="A2" s="125">
        <v>0</v>
      </c>
      <c r="B2" s="124" t="s">
        <v>90</v>
      </c>
      <c r="C2" s="124" t="s">
        <v>91</v>
      </c>
      <c r="D2" s="124" t="s">
        <v>92</v>
      </c>
      <c r="E2" s="129">
        <v>14762396</v>
      </c>
      <c r="F2" s="129">
        <v>0</v>
      </c>
      <c r="G2" s="129">
        <v>0</v>
      </c>
      <c r="H2" s="129">
        <v>0</v>
      </c>
      <c r="I2" s="129">
        <v>0</v>
      </c>
      <c r="J2" s="129">
        <v>0</v>
      </c>
      <c r="K2" s="129">
        <v>0</v>
      </c>
      <c r="L2" s="129">
        <v>0</v>
      </c>
      <c r="M2" s="129">
        <v>0</v>
      </c>
      <c r="N2" s="129">
        <v>0</v>
      </c>
      <c r="O2" s="129">
        <v>12831896</v>
      </c>
      <c r="P2" s="129">
        <v>1930500</v>
      </c>
      <c r="Q2" s="129">
        <v>0</v>
      </c>
      <c r="R2" s="129">
        <v>14762396</v>
      </c>
      <c r="S2" s="129">
        <v>0</v>
      </c>
      <c r="T2" s="129">
        <v>0</v>
      </c>
      <c r="U2" s="124">
        <v>0</v>
      </c>
    </row>
    <row r="3" spans="1:21">
      <c r="A3" s="125">
        <v>1</v>
      </c>
      <c r="B3" s="124" t="s">
        <v>31</v>
      </c>
      <c r="C3" s="124" t="s">
        <v>32</v>
      </c>
      <c r="D3" s="124" t="s">
        <v>33</v>
      </c>
      <c r="E3" s="129">
        <v>572000</v>
      </c>
      <c r="F3" s="129">
        <v>0</v>
      </c>
      <c r="G3" s="129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M3" s="129">
        <v>143000</v>
      </c>
      <c r="N3" s="129">
        <v>143000</v>
      </c>
      <c r="O3" s="129">
        <v>143000</v>
      </c>
      <c r="P3" s="129">
        <v>143000</v>
      </c>
      <c r="Q3" s="129">
        <v>0</v>
      </c>
      <c r="R3" s="129">
        <v>572000</v>
      </c>
      <c r="S3" s="129">
        <v>0</v>
      </c>
      <c r="T3" s="129">
        <v>0</v>
      </c>
      <c r="U3" s="124">
        <v>0</v>
      </c>
    </row>
    <row r="4" spans="1:21">
      <c r="A4" s="125">
        <v>2</v>
      </c>
      <c r="B4" s="124" t="s">
        <v>215</v>
      </c>
      <c r="C4" s="124" t="s">
        <v>29</v>
      </c>
      <c r="D4" s="124" t="s">
        <v>216</v>
      </c>
      <c r="E4" s="129">
        <v>605000</v>
      </c>
      <c r="F4" s="129">
        <v>0</v>
      </c>
      <c r="G4" s="129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>
        <v>0</v>
      </c>
      <c r="P4" s="129">
        <v>0</v>
      </c>
      <c r="Q4" s="129">
        <v>605000</v>
      </c>
      <c r="R4" s="129">
        <v>605000</v>
      </c>
      <c r="S4" s="129">
        <v>0</v>
      </c>
      <c r="T4" s="129">
        <v>0</v>
      </c>
      <c r="U4" s="124">
        <v>0</v>
      </c>
    </row>
    <row r="5" spans="1:21">
      <c r="A5" s="125">
        <v>3</v>
      </c>
      <c r="B5" s="124" t="s">
        <v>128</v>
      </c>
      <c r="C5" s="124" t="s">
        <v>129</v>
      </c>
      <c r="D5" s="124" t="s">
        <v>130</v>
      </c>
      <c r="E5" s="129">
        <v>990000</v>
      </c>
      <c r="F5" s="129">
        <v>0</v>
      </c>
      <c r="G5" s="129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>
        <v>0</v>
      </c>
      <c r="P5" s="129">
        <v>990000</v>
      </c>
      <c r="Q5" s="129">
        <v>0</v>
      </c>
      <c r="R5" s="129">
        <v>990000</v>
      </c>
      <c r="S5" s="129">
        <v>0</v>
      </c>
      <c r="T5" s="129">
        <v>0</v>
      </c>
      <c r="U5" s="124">
        <v>0</v>
      </c>
    </row>
    <row r="6" spans="1:21">
      <c r="A6" s="125">
        <v>4</v>
      </c>
      <c r="B6" s="124" t="s">
        <v>197</v>
      </c>
      <c r="C6" s="124" t="s">
        <v>198</v>
      </c>
      <c r="D6" s="124" t="s">
        <v>199</v>
      </c>
      <c r="E6" s="129">
        <v>1980000</v>
      </c>
      <c r="F6" s="129">
        <v>0</v>
      </c>
      <c r="G6" s="129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>
        <v>0</v>
      </c>
      <c r="P6" s="129">
        <v>1980000</v>
      </c>
      <c r="Q6" s="129">
        <v>0</v>
      </c>
      <c r="R6" s="129">
        <v>1980000</v>
      </c>
      <c r="S6" s="129">
        <v>0</v>
      </c>
      <c r="T6" s="129">
        <v>0</v>
      </c>
      <c r="U6" s="124">
        <v>0</v>
      </c>
    </row>
    <row r="7" spans="1:21">
      <c r="A7" s="125">
        <v>5</v>
      </c>
      <c r="B7" s="124" t="s">
        <v>143</v>
      </c>
      <c r="C7" s="124" t="s">
        <v>144</v>
      </c>
      <c r="D7" s="124" t="s">
        <v>145</v>
      </c>
      <c r="E7" s="129">
        <v>22000000</v>
      </c>
      <c r="F7" s="129">
        <v>0</v>
      </c>
      <c r="G7" s="129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0</v>
      </c>
      <c r="P7" s="129">
        <v>22000000</v>
      </c>
      <c r="Q7" s="129">
        <v>0</v>
      </c>
      <c r="R7" s="129">
        <v>22000000</v>
      </c>
      <c r="S7" s="129">
        <v>0</v>
      </c>
      <c r="T7" s="129">
        <v>0</v>
      </c>
      <c r="U7" s="124">
        <v>0</v>
      </c>
    </row>
    <row r="8" spans="1:21">
      <c r="A8" s="125">
        <v>6</v>
      </c>
      <c r="B8" s="124" t="s">
        <v>691</v>
      </c>
      <c r="C8" s="124" t="s">
        <v>692</v>
      </c>
      <c r="D8" s="124" t="s">
        <v>693</v>
      </c>
      <c r="E8" s="129">
        <v>14322000</v>
      </c>
      <c r="F8" s="129">
        <v>0</v>
      </c>
      <c r="G8" s="129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14322000</v>
      </c>
      <c r="N8" s="129">
        <v>0</v>
      </c>
      <c r="O8" s="129">
        <v>0</v>
      </c>
      <c r="P8" s="129">
        <v>0</v>
      </c>
      <c r="Q8" s="129">
        <v>0</v>
      </c>
      <c r="R8" s="129">
        <v>14322000</v>
      </c>
      <c r="S8" s="129">
        <v>0</v>
      </c>
      <c r="T8" s="129">
        <v>0</v>
      </c>
      <c r="U8" s="124">
        <v>0</v>
      </c>
    </row>
    <row r="9" spans="1:21">
      <c r="A9" s="125">
        <v>7</v>
      </c>
      <c r="B9" s="124" t="s">
        <v>65</v>
      </c>
      <c r="C9" s="124" t="s">
        <v>66</v>
      </c>
      <c r="D9" s="124" t="s">
        <v>67</v>
      </c>
      <c r="E9" s="129">
        <v>347600</v>
      </c>
      <c r="F9" s="129">
        <v>0</v>
      </c>
      <c r="G9" s="129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174900</v>
      </c>
      <c r="O9" s="129">
        <v>118800</v>
      </c>
      <c r="P9" s="129">
        <v>0</v>
      </c>
      <c r="Q9" s="129">
        <v>53900</v>
      </c>
      <c r="R9" s="129">
        <v>347600</v>
      </c>
      <c r="S9" s="129">
        <v>0</v>
      </c>
      <c r="T9" s="129">
        <v>0</v>
      </c>
      <c r="U9" s="124">
        <v>0</v>
      </c>
    </row>
    <row r="10" spans="1:21">
      <c r="A10" s="125">
        <v>8</v>
      </c>
      <c r="B10" s="124" t="s">
        <v>125</v>
      </c>
      <c r="C10" s="124" t="s">
        <v>126</v>
      </c>
      <c r="D10" s="124" t="s">
        <v>127</v>
      </c>
      <c r="E10" s="129">
        <v>473000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>
        <v>473000</v>
      </c>
      <c r="P10" s="129">
        <v>0</v>
      </c>
      <c r="Q10" s="129">
        <v>0</v>
      </c>
      <c r="R10" s="129">
        <v>473000</v>
      </c>
      <c r="S10" s="129">
        <v>0</v>
      </c>
      <c r="T10" s="129">
        <v>0</v>
      </c>
      <c r="U10" s="124">
        <v>0</v>
      </c>
    </row>
    <row r="11" spans="1:21">
      <c r="A11" s="125">
        <v>9</v>
      </c>
      <c r="B11" s="124" t="s">
        <v>109</v>
      </c>
      <c r="C11" s="124" t="s">
        <v>37</v>
      </c>
      <c r="D11" s="124" t="s">
        <v>110</v>
      </c>
      <c r="E11" s="129">
        <v>15125000</v>
      </c>
      <c r="F11" s="129">
        <v>0</v>
      </c>
      <c r="G11" s="129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3025000</v>
      </c>
      <c r="P11" s="129">
        <v>12100000</v>
      </c>
      <c r="Q11" s="129">
        <v>0</v>
      </c>
      <c r="R11" s="129">
        <v>15125000</v>
      </c>
      <c r="S11" s="129">
        <v>0</v>
      </c>
      <c r="T11" s="129">
        <v>0</v>
      </c>
      <c r="U11" s="124">
        <v>0</v>
      </c>
    </row>
    <row r="12" spans="1:21">
      <c r="A12" s="125">
        <v>10</v>
      </c>
      <c r="B12" s="124" t="s">
        <v>202</v>
      </c>
      <c r="C12" s="124" t="s">
        <v>203</v>
      </c>
      <c r="D12" s="124" t="s">
        <v>204</v>
      </c>
      <c r="E12" s="129">
        <v>1018050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744150</v>
      </c>
      <c r="Q12" s="129">
        <v>273900</v>
      </c>
      <c r="R12" s="129">
        <v>1018050</v>
      </c>
      <c r="S12" s="129">
        <v>0</v>
      </c>
      <c r="T12" s="129">
        <v>0</v>
      </c>
      <c r="U12" s="124">
        <v>0</v>
      </c>
    </row>
    <row r="13" spans="1:21">
      <c r="A13" s="125">
        <v>11</v>
      </c>
      <c r="B13" s="124" t="s">
        <v>68</v>
      </c>
      <c r="C13" s="124" t="s">
        <v>69</v>
      </c>
      <c r="D13" s="124" t="s">
        <v>70</v>
      </c>
      <c r="E13" s="129">
        <v>143000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28600</v>
      </c>
      <c r="O13" s="129">
        <v>0</v>
      </c>
      <c r="P13" s="129">
        <v>114400</v>
      </c>
      <c r="Q13" s="129">
        <v>0</v>
      </c>
      <c r="R13" s="129">
        <v>143000</v>
      </c>
      <c r="S13" s="129">
        <v>0</v>
      </c>
      <c r="T13" s="129">
        <v>0</v>
      </c>
      <c r="U13" s="124">
        <v>0</v>
      </c>
    </row>
    <row r="14" spans="1:21">
      <c r="A14" s="125">
        <v>12</v>
      </c>
      <c r="B14" s="124" t="s">
        <v>115</v>
      </c>
      <c r="C14" s="124" t="s">
        <v>116</v>
      </c>
      <c r="D14" s="124" t="s">
        <v>117</v>
      </c>
      <c r="E14" s="129">
        <v>495000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495000</v>
      </c>
      <c r="P14" s="129">
        <v>0</v>
      </c>
      <c r="Q14" s="129">
        <v>0</v>
      </c>
      <c r="R14" s="129">
        <v>495000</v>
      </c>
      <c r="S14" s="129">
        <v>0</v>
      </c>
      <c r="T14" s="129">
        <v>0</v>
      </c>
      <c r="U14" s="124">
        <v>0</v>
      </c>
    </row>
    <row r="15" spans="1:21">
      <c r="A15" s="125">
        <v>13</v>
      </c>
      <c r="B15" s="124" t="s">
        <v>200</v>
      </c>
      <c r="C15" s="124" t="s">
        <v>37</v>
      </c>
      <c r="D15" s="124" t="s">
        <v>201</v>
      </c>
      <c r="E15" s="129">
        <v>660000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>
        <v>0</v>
      </c>
      <c r="P15" s="129">
        <v>660000</v>
      </c>
      <c r="Q15" s="129">
        <v>0</v>
      </c>
      <c r="R15" s="129">
        <v>660000</v>
      </c>
      <c r="S15" s="129">
        <v>0</v>
      </c>
      <c r="T15" s="129">
        <v>0</v>
      </c>
      <c r="U15" s="124">
        <v>0</v>
      </c>
    </row>
    <row r="16" spans="1:21">
      <c r="A16" s="125">
        <v>14</v>
      </c>
      <c r="B16" s="124" t="s">
        <v>173</v>
      </c>
      <c r="C16" s="124" t="s">
        <v>174</v>
      </c>
      <c r="D16" s="124" t="s">
        <v>175</v>
      </c>
      <c r="E16" s="129">
        <v>1672000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>
        <v>0</v>
      </c>
      <c r="P16" s="129">
        <v>1672000</v>
      </c>
      <c r="Q16" s="129">
        <v>0</v>
      </c>
      <c r="R16" s="129">
        <v>1672000</v>
      </c>
      <c r="S16" s="129">
        <v>0</v>
      </c>
      <c r="T16" s="129">
        <v>0</v>
      </c>
      <c r="U16" s="124">
        <v>0</v>
      </c>
    </row>
    <row r="17" spans="1:21">
      <c r="A17" s="125">
        <v>15</v>
      </c>
      <c r="B17" s="124" t="s">
        <v>118</v>
      </c>
      <c r="C17" s="124" t="s">
        <v>119</v>
      </c>
      <c r="D17" s="124" t="s">
        <v>120</v>
      </c>
      <c r="E17" s="129">
        <v>4400000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>
        <v>4400000</v>
      </c>
      <c r="P17" s="129">
        <v>0</v>
      </c>
      <c r="Q17" s="129">
        <v>0</v>
      </c>
      <c r="R17" s="129">
        <v>4400000</v>
      </c>
      <c r="S17" s="129">
        <v>0</v>
      </c>
      <c r="T17" s="129">
        <v>0</v>
      </c>
      <c r="U17" s="124">
        <v>0</v>
      </c>
    </row>
    <row r="18" spans="1:21">
      <c r="A18" s="125">
        <v>16</v>
      </c>
      <c r="B18" s="124" t="s">
        <v>137</v>
      </c>
      <c r="C18" s="124" t="s">
        <v>138</v>
      </c>
      <c r="D18" s="124" t="s">
        <v>139</v>
      </c>
      <c r="E18" s="129">
        <v>10450000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10450000</v>
      </c>
      <c r="Q18" s="129">
        <v>0</v>
      </c>
      <c r="R18" s="129">
        <v>10450000</v>
      </c>
      <c r="S18" s="129">
        <v>0</v>
      </c>
      <c r="T18" s="129">
        <v>0</v>
      </c>
      <c r="U18" s="124">
        <v>0</v>
      </c>
    </row>
    <row r="19" spans="1:21">
      <c r="A19" s="125">
        <v>17</v>
      </c>
      <c r="B19" s="124" t="s">
        <v>19</v>
      </c>
      <c r="C19" s="124" t="s">
        <v>20</v>
      </c>
      <c r="D19" s="124" t="s">
        <v>21</v>
      </c>
      <c r="E19" s="129">
        <v>308000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231000</v>
      </c>
      <c r="M19" s="129">
        <v>77000</v>
      </c>
      <c r="N19" s="129">
        <v>0</v>
      </c>
      <c r="O19" s="129">
        <v>0</v>
      </c>
      <c r="P19" s="129">
        <v>0</v>
      </c>
      <c r="Q19" s="129">
        <v>0</v>
      </c>
      <c r="R19" s="129">
        <v>308000</v>
      </c>
      <c r="S19" s="129">
        <v>0</v>
      </c>
      <c r="T19" s="129">
        <v>0</v>
      </c>
      <c r="U19" s="124">
        <v>0</v>
      </c>
    </row>
    <row r="20" spans="1:21">
      <c r="A20" s="125">
        <v>18</v>
      </c>
      <c r="B20" s="124" t="s">
        <v>187</v>
      </c>
      <c r="C20" s="124" t="s">
        <v>188</v>
      </c>
      <c r="D20" s="124" t="s">
        <v>189</v>
      </c>
      <c r="E20" s="129">
        <v>4163500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>
        <v>0</v>
      </c>
      <c r="L20" s="129">
        <v>0</v>
      </c>
      <c r="M20" s="129">
        <v>0</v>
      </c>
      <c r="N20" s="129">
        <v>0</v>
      </c>
      <c r="O20" s="129">
        <v>0</v>
      </c>
      <c r="P20" s="129">
        <v>2529120</v>
      </c>
      <c r="Q20" s="129">
        <v>1634380</v>
      </c>
      <c r="R20" s="129">
        <v>2529120</v>
      </c>
      <c r="S20" s="129">
        <v>0</v>
      </c>
      <c r="T20" s="129">
        <v>0</v>
      </c>
      <c r="U20" s="124">
        <v>0</v>
      </c>
    </row>
    <row r="21" spans="1:21">
      <c r="A21" s="125">
        <v>19</v>
      </c>
      <c r="B21" s="124" t="s">
        <v>184</v>
      </c>
      <c r="C21" s="124" t="s">
        <v>185</v>
      </c>
      <c r="D21" s="124" t="s">
        <v>186</v>
      </c>
      <c r="E21" s="129">
        <v>660000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660000</v>
      </c>
      <c r="Q21" s="129">
        <v>0</v>
      </c>
      <c r="R21" s="129">
        <v>660000</v>
      </c>
      <c r="S21" s="129">
        <v>0</v>
      </c>
      <c r="T21" s="129">
        <v>0</v>
      </c>
      <c r="U21" s="124">
        <v>0</v>
      </c>
    </row>
    <row r="22" spans="1:21">
      <c r="A22" s="125">
        <v>20</v>
      </c>
      <c r="B22" s="124" t="s">
        <v>177</v>
      </c>
      <c r="C22" s="124" t="s">
        <v>178</v>
      </c>
      <c r="D22" s="124" t="s">
        <v>179</v>
      </c>
      <c r="E22" s="129">
        <v>11741125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v>11741125</v>
      </c>
      <c r="Q22" s="129">
        <v>0</v>
      </c>
      <c r="R22" s="129">
        <v>11741125</v>
      </c>
      <c r="S22" s="129">
        <v>0</v>
      </c>
      <c r="T22" s="129">
        <v>0</v>
      </c>
      <c r="U22" s="124">
        <v>0</v>
      </c>
    </row>
    <row r="23" spans="1:21">
      <c r="A23" s="125">
        <v>21</v>
      </c>
      <c r="B23" s="124" t="s">
        <v>180</v>
      </c>
      <c r="C23" s="124" t="s">
        <v>181</v>
      </c>
      <c r="D23" s="124" t="s">
        <v>182</v>
      </c>
      <c r="E23" s="129">
        <v>132000000</v>
      </c>
      <c r="F23" s="129">
        <v>0</v>
      </c>
      <c r="G23" s="129">
        <v>0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  <c r="P23" s="129">
        <v>132000000</v>
      </c>
      <c r="Q23" s="129">
        <v>0</v>
      </c>
      <c r="R23" s="129">
        <v>132000000</v>
      </c>
      <c r="S23" s="129">
        <v>0</v>
      </c>
      <c r="T23" s="129">
        <v>0</v>
      </c>
      <c r="U23" s="124">
        <v>0</v>
      </c>
    </row>
    <row r="24" spans="1:21">
      <c r="A24" s="125">
        <v>22</v>
      </c>
      <c r="B24" s="124" t="s">
        <v>147</v>
      </c>
      <c r="C24" s="124" t="s">
        <v>29</v>
      </c>
      <c r="D24" s="124" t="s">
        <v>148</v>
      </c>
      <c r="E24" s="129">
        <v>5610000</v>
      </c>
      <c r="F24" s="129">
        <v>0</v>
      </c>
      <c r="G24" s="129">
        <v>0</v>
      </c>
      <c r="H24" s="129">
        <v>0</v>
      </c>
      <c r="I24" s="129">
        <v>0</v>
      </c>
      <c r="J24" s="129">
        <v>0</v>
      </c>
      <c r="K24" s="129">
        <v>0</v>
      </c>
      <c r="L24" s="129">
        <v>0</v>
      </c>
      <c r="M24" s="129">
        <v>0</v>
      </c>
      <c r="N24" s="129">
        <v>0</v>
      </c>
      <c r="O24" s="129">
        <v>0</v>
      </c>
      <c r="P24" s="129">
        <v>396000</v>
      </c>
      <c r="Q24" s="129">
        <v>5214000</v>
      </c>
      <c r="R24" s="129">
        <v>5016000</v>
      </c>
      <c r="S24" s="129">
        <v>0</v>
      </c>
      <c r="T24" s="129">
        <v>0</v>
      </c>
      <c r="U24" s="124">
        <v>0</v>
      </c>
    </row>
    <row r="25" spans="1:21">
      <c r="A25" s="125">
        <v>23</v>
      </c>
      <c r="B25" s="124" t="s">
        <v>106</v>
      </c>
      <c r="C25" s="124" t="s">
        <v>107</v>
      </c>
      <c r="D25" s="124" t="s">
        <v>108</v>
      </c>
      <c r="E25" s="129">
        <v>18480000</v>
      </c>
      <c r="F25" s="129">
        <v>0</v>
      </c>
      <c r="G25" s="129">
        <v>0</v>
      </c>
      <c r="H25" s="129">
        <v>0</v>
      </c>
      <c r="I25" s="129">
        <v>0</v>
      </c>
      <c r="J25" s="129">
        <v>0</v>
      </c>
      <c r="K25" s="129">
        <v>0</v>
      </c>
      <c r="L25" s="129">
        <v>0</v>
      </c>
      <c r="M25" s="129">
        <v>0</v>
      </c>
      <c r="N25" s="129">
        <v>0</v>
      </c>
      <c r="O25" s="129">
        <v>5720000</v>
      </c>
      <c r="P25" s="129">
        <v>10120000</v>
      </c>
      <c r="Q25" s="129">
        <v>2640000</v>
      </c>
      <c r="R25" s="129">
        <v>18480000</v>
      </c>
      <c r="S25" s="129">
        <v>0</v>
      </c>
      <c r="T25" s="129">
        <v>0</v>
      </c>
      <c r="U25" s="124">
        <v>0</v>
      </c>
    </row>
    <row r="26" spans="1:21">
      <c r="A26" s="125">
        <v>24</v>
      </c>
      <c r="B26" s="124" t="s">
        <v>170</v>
      </c>
      <c r="C26" s="124" t="s">
        <v>171</v>
      </c>
      <c r="D26" s="124" t="s">
        <v>172</v>
      </c>
      <c r="E26" s="129">
        <v>2062500</v>
      </c>
      <c r="F26" s="129">
        <v>0</v>
      </c>
      <c r="G26" s="129">
        <v>0</v>
      </c>
      <c r="H26" s="129">
        <v>0</v>
      </c>
      <c r="I26" s="129">
        <v>0</v>
      </c>
      <c r="J26" s="129">
        <v>0</v>
      </c>
      <c r="K26" s="129">
        <v>0</v>
      </c>
      <c r="L26" s="129">
        <v>0</v>
      </c>
      <c r="M26" s="129">
        <v>0</v>
      </c>
      <c r="N26" s="129">
        <v>0</v>
      </c>
      <c r="O26" s="129">
        <v>0</v>
      </c>
      <c r="P26" s="129">
        <v>2062500</v>
      </c>
      <c r="Q26" s="129">
        <v>0</v>
      </c>
      <c r="R26" s="129">
        <v>2062500</v>
      </c>
      <c r="S26" s="129">
        <v>0</v>
      </c>
      <c r="T26" s="129">
        <v>0</v>
      </c>
      <c r="U26" s="124">
        <v>0</v>
      </c>
    </row>
    <row r="27" spans="1:21">
      <c r="A27" s="125">
        <v>25</v>
      </c>
      <c r="B27" s="124" t="s">
        <v>162</v>
      </c>
      <c r="C27" s="124" t="s">
        <v>29</v>
      </c>
      <c r="D27" s="124" t="s">
        <v>163</v>
      </c>
      <c r="E27" s="129">
        <v>1144000</v>
      </c>
      <c r="F27" s="129">
        <v>0</v>
      </c>
      <c r="G27" s="129">
        <v>0</v>
      </c>
      <c r="H27" s="129">
        <v>0</v>
      </c>
      <c r="I27" s="129">
        <v>0</v>
      </c>
      <c r="J27" s="129">
        <v>0</v>
      </c>
      <c r="K27" s="129">
        <v>0</v>
      </c>
      <c r="L27" s="129">
        <v>0</v>
      </c>
      <c r="M27" s="129">
        <v>0</v>
      </c>
      <c r="N27" s="129">
        <v>0</v>
      </c>
      <c r="O27" s="129">
        <v>0</v>
      </c>
      <c r="P27" s="129">
        <v>1144000</v>
      </c>
      <c r="Q27" s="129">
        <v>0</v>
      </c>
      <c r="R27" s="129">
        <v>1144000</v>
      </c>
      <c r="S27" s="129">
        <v>0</v>
      </c>
      <c r="T27" s="129">
        <v>0</v>
      </c>
      <c r="U27" s="124">
        <v>0</v>
      </c>
    </row>
    <row r="28" spans="1:21">
      <c r="A28" s="125">
        <v>26</v>
      </c>
      <c r="B28" s="124" t="s">
        <v>217</v>
      </c>
      <c r="C28" s="124" t="s">
        <v>218</v>
      </c>
      <c r="D28" s="124" t="s">
        <v>219</v>
      </c>
      <c r="E28" s="129">
        <v>605000</v>
      </c>
      <c r="F28" s="129">
        <v>0</v>
      </c>
      <c r="G28" s="129">
        <v>0</v>
      </c>
      <c r="H28" s="129">
        <v>0</v>
      </c>
      <c r="I28" s="129">
        <v>0</v>
      </c>
      <c r="J28" s="129">
        <v>0</v>
      </c>
      <c r="K28" s="129">
        <v>0</v>
      </c>
      <c r="L28" s="129">
        <v>0</v>
      </c>
      <c r="M28" s="129">
        <v>0</v>
      </c>
      <c r="N28" s="129">
        <v>0</v>
      </c>
      <c r="O28" s="129">
        <v>0</v>
      </c>
      <c r="P28" s="129">
        <v>0</v>
      </c>
      <c r="Q28" s="129">
        <v>605000</v>
      </c>
      <c r="R28" s="129">
        <v>605000</v>
      </c>
      <c r="S28" s="129">
        <v>0</v>
      </c>
      <c r="T28" s="129">
        <v>0</v>
      </c>
      <c r="U28" s="124">
        <v>0</v>
      </c>
    </row>
    <row r="29" spans="1:21">
      <c r="A29" s="125">
        <v>27</v>
      </c>
      <c r="B29" s="124" t="s">
        <v>41</v>
      </c>
      <c r="C29" s="124" t="s">
        <v>42</v>
      </c>
      <c r="D29" s="124" t="s">
        <v>43</v>
      </c>
      <c r="E29" s="129">
        <v>8668000</v>
      </c>
      <c r="F29" s="129">
        <v>0</v>
      </c>
      <c r="G29" s="129">
        <v>0</v>
      </c>
      <c r="H29" s="129">
        <v>0</v>
      </c>
      <c r="I29" s="129">
        <v>0</v>
      </c>
      <c r="J29" s="129">
        <v>0</v>
      </c>
      <c r="K29" s="129">
        <v>0</v>
      </c>
      <c r="L29" s="129">
        <v>0</v>
      </c>
      <c r="M29" s="129">
        <v>7722000</v>
      </c>
      <c r="N29" s="129">
        <v>0</v>
      </c>
      <c r="O29" s="129">
        <v>946000</v>
      </c>
      <c r="P29" s="129">
        <v>0</v>
      </c>
      <c r="Q29" s="129">
        <v>0</v>
      </c>
      <c r="R29" s="129">
        <v>8668000</v>
      </c>
      <c r="S29" s="129">
        <v>0</v>
      </c>
      <c r="T29" s="129">
        <v>0</v>
      </c>
      <c r="U29" s="124">
        <v>0</v>
      </c>
    </row>
    <row r="30" spans="1:21">
      <c r="A30" s="125">
        <v>28</v>
      </c>
      <c r="B30" s="124" t="s">
        <v>96</v>
      </c>
      <c r="C30" s="124" t="s">
        <v>97</v>
      </c>
      <c r="D30" s="124" t="s">
        <v>98</v>
      </c>
      <c r="E30" s="129">
        <v>16940000</v>
      </c>
      <c r="F30" s="129">
        <v>0</v>
      </c>
      <c r="G30" s="129">
        <v>0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M30" s="129">
        <v>0</v>
      </c>
      <c r="N30" s="129">
        <v>0</v>
      </c>
      <c r="O30" s="129">
        <v>16940000</v>
      </c>
      <c r="P30" s="129">
        <v>0</v>
      </c>
      <c r="Q30" s="129">
        <v>0</v>
      </c>
      <c r="R30" s="129">
        <v>16940000</v>
      </c>
      <c r="S30" s="129">
        <v>0</v>
      </c>
      <c r="T30" s="129">
        <v>0</v>
      </c>
      <c r="U30" s="124">
        <v>0</v>
      </c>
    </row>
    <row r="31" spans="1:21">
      <c r="A31" s="125">
        <v>29</v>
      </c>
      <c r="B31" s="124" t="s">
        <v>78</v>
      </c>
      <c r="C31" s="124" t="s">
        <v>79</v>
      </c>
      <c r="D31" s="124" t="s">
        <v>80</v>
      </c>
      <c r="E31" s="129">
        <v>858000</v>
      </c>
      <c r="F31" s="129">
        <v>0</v>
      </c>
      <c r="G31" s="129">
        <v>0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M31" s="129">
        <v>0</v>
      </c>
      <c r="N31" s="129">
        <v>0</v>
      </c>
      <c r="O31" s="129">
        <v>858000</v>
      </c>
      <c r="P31" s="129">
        <v>0</v>
      </c>
      <c r="Q31" s="129">
        <v>0</v>
      </c>
      <c r="R31" s="129">
        <v>858000</v>
      </c>
      <c r="S31" s="129">
        <v>0</v>
      </c>
      <c r="T31" s="129">
        <v>0</v>
      </c>
      <c r="U31" s="124">
        <v>0</v>
      </c>
    </row>
    <row r="32" spans="1:21">
      <c r="A32" s="125">
        <v>30</v>
      </c>
      <c r="B32" s="124" t="s">
        <v>103</v>
      </c>
      <c r="C32" s="124" t="s">
        <v>104</v>
      </c>
      <c r="D32" s="124" t="s">
        <v>105</v>
      </c>
      <c r="E32" s="129">
        <v>59085400</v>
      </c>
      <c r="F32" s="129">
        <v>0</v>
      </c>
      <c r="G32" s="129">
        <v>0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M32" s="129">
        <v>0</v>
      </c>
      <c r="N32" s="129">
        <v>0</v>
      </c>
      <c r="O32" s="129">
        <v>4921400</v>
      </c>
      <c r="P32" s="129">
        <v>54164000</v>
      </c>
      <c r="Q32" s="129">
        <v>0</v>
      </c>
      <c r="R32" s="129">
        <v>59085400</v>
      </c>
      <c r="S32" s="129">
        <v>0</v>
      </c>
      <c r="T32" s="129">
        <v>0</v>
      </c>
      <c r="U32" s="124">
        <v>0</v>
      </c>
    </row>
    <row r="33" spans="1:21">
      <c r="A33" s="125">
        <v>31</v>
      </c>
      <c r="B33" s="124" t="s">
        <v>93</v>
      </c>
      <c r="C33" s="124" t="s">
        <v>94</v>
      </c>
      <c r="D33" s="124" t="s">
        <v>95</v>
      </c>
      <c r="E33" s="129">
        <v>12039390</v>
      </c>
      <c r="F33" s="129">
        <v>0</v>
      </c>
      <c r="G33" s="129">
        <v>0</v>
      </c>
      <c r="H33" s="129">
        <v>0</v>
      </c>
      <c r="I33" s="129">
        <v>0</v>
      </c>
      <c r="J33" s="129">
        <v>0</v>
      </c>
      <c r="K33" s="129">
        <v>0</v>
      </c>
      <c r="L33" s="129">
        <v>0</v>
      </c>
      <c r="M33" s="129">
        <v>0</v>
      </c>
      <c r="N33" s="129">
        <v>0</v>
      </c>
      <c r="O33" s="129">
        <v>5616710</v>
      </c>
      <c r="P33" s="129">
        <v>4723400</v>
      </c>
      <c r="Q33" s="129">
        <v>1699280</v>
      </c>
      <c r="R33" s="129">
        <v>12039390</v>
      </c>
      <c r="S33" s="129">
        <v>0</v>
      </c>
      <c r="T33" s="129">
        <v>0</v>
      </c>
      <c r="U33" s="124">
        <v>0</v>
      </c>
    </row>
    <row r="34" spans="1:21">
      <c r="A34" s="125">
        <v>32</v>
      </c>
      <c r="B34" s="124" t="s">
        <v>134</v>
      </c>
      <c r="C34" s="124" t="s">
        <v>135</v>
      </c>
      <c r="D34" s="124" t="s">
        <v>136</v>
      </c>
      <c r="E34" s="129">
        <v>11000000</v>
      </c>
      <c r="F34" s="129">
        <v>0</v>
      </c>
      <c r="G34" s="129">
        <v>0</v>
      </c>
      <c r="H34" s="129">
        <v>0</v>
      </c>
      <c r="I34" s="129">
        <v>0</v>
      </c>
      <c r="J34" s="129">
        <v>0</v>
      </c>
      <c r="K34" s="129">
        <v>0</v>
      </c>
      <c r="L34" s="129">
        <v>0</v>
      </c>
      <c r="M34" s="129">
        <v>0</v>
      </c>
      <c r="N34" s="129">
        <v>0</v>
      </c>
      <c r="O34" s="129">
        <v>0</v>
      </c>
      <c r="P34" s="129">
        <v>11000000</v>
      </c>
      <c r="Q34" s="129">
        <v>0</v>
      </c>
      <c r="R34" s="129">
        <v>11000000</v>
      </c>
      <c r="S34" s="129">
        <v>0</v>
      </c>
      <c r="T34" s="129">
        <v>0</v>
      </c>
      <c r="U34" s="124">
        <v>0</v>
      </c>
    </row>
    <row r="35" spans="1:21">
      <c r="A35" s="125">
        <v>33</v>
      </c>
      <c r="B35" s="124" t="s">
        <v>13</v>
      </c>
      <c r="C35" s="124" t="s">
        <v>14</v>
      </c>
      <c r="D35" s="124" t="s">
        <v>15</v>
      </c>
      <c r="E35" s="129">
        <v>115397480</v>
      </c>
      <c r="F35" s="129">
        <v>0</v>
      </c>
      <c r="G35" s="129">
        <v>0</v>
      </c>
      <c r="H35" s="129">
        <v>0</v>
      </c>
      <c r="I35" s="129">
        <v>0</v>
      </c>
      <c r="J35" s="129">
        <v>0</v>
      </c>
      <c r="K35" s="129">
        <v>4400000</v>
      </c>
      <c r="L35" s="129">
        <v>3300000</v>
      </c>
      <c r="M35" s="129">
        <v>0</v>
      </c>
      <c r="N35" s="129">
        <v>5500000</v>
      </c>
      <c r="O35" s="129">
        <v>26145680</v>
      </c>
      <c r="P35" s="129">
        <v>72201800</v>
      </c>
      <c r="Q35" s="129">
        <v>3850000</v>
      </c>
      <c r="R35" s="129">
        <v>115397480</v>
      </c>
      <c r="S35" s="129">
        <v>0</v>
      </c>
      <c r="T35" s="129">
        <v>0</v>
      </c>
      <c r="U35" s="124">
        <v>0</v>
      </c>
    </row>
    <row r="36" spans="1:21">
      <c r="A36" s="125">
        <v>34</v>
      </c>
      <c r="B36" s="124" t="s">
        <v>164</v>
      </c>
      <c r="C36" s="124" t="s">
        <v>165</v>
      </c>
      <c r="D36" s="124" t="s">
        <v>166</v>
      </c>
      <c r="E36" s="129">
        <v>9900000</v>
      </c>
      <c r="F36" s="129">
        <v>0</v>
      </c>
      <c r="G36" s="129">
        <v>0</v>
      </c>
      <c r="H36" s="129">
        <v>0</v>
      </c>
      <c r="I36" s="129">
        <v>0</v>
      </c>
      <c r="J36" s="129">
        <v>0</v>
      </c>
      <c r="K36" s="129">
        <v>0</v>
      </c>
      <c r="L36" s="129">
        <v>0</v>
      </c>
      <c r="M36" s="129">
        <v>0</v>
      </c>
      <c r="N36" s="129">
        <v>0</v>
      </c>
      <c r="O36" s="129">
        <v>0</v>
      </c>
      <c r="P36" s="129">
        <v>6600000</v>
      </c>
      <c r="Q36" s="129">
        <v>3300000</v>
      </c>
      <c r="R36" s="129">
        <v>9900000</v>
      </c>
      <c r="S36" s="129">
        <v>0</v>
      </c>
      <c r="T36" s="129">
        <v>0</v>
      </c>
      <c r="U36" s="124">
        <v>0</v>
      </c>
    </row>
    <row r="37" spans="1:21">
      <c r="A37" s="125">
        <v>35</v>
      </c>
      <c r="B37" s="124" t="s">
        <v>51</v>
      </c>
      <c r="C37" s="124" t="s">
        <v>52</v>
      </c>
      <c r="D37" s="124" t="s">
        <v>53</v>
      </c>
      <c r="E37" s="129">
        <v>440000</v>
      </c>
      <c r="F37" s="129">
        <v>0</v>
      </c>
      <c r="G37" s="129">
        <v>0</v>
      </c>
      <c r="H37" s="129">
        <v>0</v>
      </c>
      <c r="I37" s="129">
        <v>0</v>
      </c>
      <c r="J37" s="129">
        <v>0</v>
      </c>
      <c r="K37" s="129">
        <v>0</v>
      </c>
      <c r="L37" s="129">
        <v>0</v>
      </c>
      <c r="M37" s="129">
        <v>0</v>
      </c>
      <c r="N37" s="129">
        <v>440000</v>
      </c>
      <c r="O37" s="129">
        <v>0</v>
      </c>
      <c r="P37" s="129">
        <v>0</v>
      </c>
      <c r="Q37" s="129">
        <v>0</v>
      </c>
      <c r="R37" s="129">
        <v>440000</v>
      </c>
      <c r="S37" s="129">
        <v>0</v>
      </c>
      <c r="T37" s="129">
        <v>0</v>
      </c>
      <c r="U37" s="124">
        <v>0</v>
      </c>
    </row>
    <row r="38" spans="1:21">
      <c r="A38" s="125">
        <v>36</v>
      </c>
      <c r="B38" s="124" t="s">
        <v>211</v>
      </c>
      <c r="C38" s="124" t="s">
        <v>209</v>
      </c>
      <c r="D38" s="124" t="s">
        <v>212</v>
      </c>
      <c r="E38" s="129">
        <v>9350000</v>
      </c>
      <c r="F38" s="129">
        <v>0</v>
      </c>
      <c r="G38" s="129">
        <v>0</v>
      </c>
      <c r="H38" s="129">
        <v>0</v>
      </c>
      <c r="I38" s="129">
        <v>0</v>
      </c>
      <c r="J38" s="129">
        <v>0</v>
      </c>
      <c r="K38" s="129">
        <v>0</v>
      </c>
      <c r="L38" s="129">
        <v>0</v>
      </c>
      <c r="M38" s="129">
        <v>0</v>
      </c>
      <c r="N38" s="129">
        <v>0</v>
      </c>
      <c r="O38" s="129">
        <v>0</v>
      </c>
      <c r="P38" s="129">
        <v>9350000</v>
      </c>
      <c r="Q38" s="129">
        <v>0</v>
      </c>
      <c r="R38" s="129">
        <v>9350000</v>
      </c>
      <c r="S38" s="129">
        <v>0</v>
      </c>
      <c r="T38" s="129">
        <v>0</v>
      </c>
      <c r="U38" s="124">
        <v>0</v>
      </c>
    </row>
    <row r="39" spans="1:21">
      <c r="A39" s="125">
        <v>37</v>
      </c>
      <c r="B39" s="124" t="s">
        <v>25</v>
      </c>
      <c r="C39" s="124" t="s">
        <v>26</v>
      </c>
      <c r="D39" s="124" t="s">
        <v>27</v>
      </c>
      <c r="E39" s="129">
        <v>55000</v>
      </c>
      <c r="F39" s="129">
        <v>0</v>
      </c>
      <c r="G39" s="129">
        <v>0</v>
      </c>
      <c r="H39" s="129">
        <v>0</v>
      </c>
      <c r="I39" s="129">
        <v>0</v>
      </c>
      <c r="J39" s="129">
        <v>0</v>
      </c>
      <c r="K39" s="129">
        <v>0</v>
      </c>
      <c r="L39" s="129">
        <v>0</v>
      </c>
      <c r="M39" s="129">
        <v>55000</v>
      </c>
      <c r="N39" s="129">
        <v>0</v>
      </c>
      <c r="O39" s="129">
        <v>0</v>
      </c>
      <c r="P39" s="129">
        <v>0</v>
      </c>
      <c r="Q39" s="129">
        <v>0</v>
      </c>
      <c r="R39" s="129">
        <v>55000</v>
      </c>
      <c r="S39" s="129">
        <v>0</v>
      </c>
      <c r="T39" s="129">
        <v>0</v>
      </c>
      <c r="U39" s="124">
        <v>0</v>
      </c>
    </row>
    <row r="40" spans="1:21">
      <c r="A40" s="125">
        <v>38</v>
      </c>
      <c r="B40" s="124" t="s">
        <v>87</v>
      </c>
      <c r="C40" s="124" t="s">
        <v>88</v>
      </c>
      <c r="D40" s="124" t="s">
        <v>89</v>
      </c>
      <c r="E40" s="129">
        <v>1320000</v>
      </c>
      <c r="F40" s="129">
        <v>0</v>
      </c>
      <c r="G40" s="129">
        <v>0</v>
      </c>
      <c r="H40" s="129">
        <v>0</v>
      </c>
      <c r="I40" s="129">
        <v>0</v>
      </c>
      <c r="J40" s="129">
        <v>0</v>
      </c>
      <c r="K40" s="129">
        <v>0</v>
      </c>
      <c r="L40" s="129">
        <v>0</v>
      </c>
      <c r="M40" s="129">
        <v>0</v>
      </c>
      <c r="N40" s="129">
        <v>0</v>
      </c>
      <c r="O40" s="129">
        <v>1320000</v>
      </c>
      <c r="P40" s="129">
        <v>0</v>
      </c>
      <c r="Q40" s="129">
        <v>0</v>
      </c>
      <c r="R40" s="129">
        <v>1320000</v>
      </c>
      <c r="S40" s="129">
        <v>0</v>
      </c>
      <c r="T40" s="129">
        <v>0</v>
      </c>
      <c r="U40" s="124">
        <v>0</v>
      </c>
    </row>
    <row r="41" spans="1:21">
      <c r="A41" s="125">
        <v>39</v>
      </c>
      <c r="B41" s="124" t="s">
        <v>28</v>
      </c>
      <c r="C41" s="124" t="s">
        <v>29</v>
      </c>
      <c r="D41" s="124" t="s">
        <v>30</v>
      </c>
      <c r="E41" s="129">
        <v>8954000</v>
      </c>
      <c r="F41" s="129">
        <v>0</v>
      </c>
      <c r="G41" s="129">
        <v>0</v>
      </c>
      <c r="H41" s="129">
        <v>0</v>
      </c>
      <c r="I41" s="129">
        <v>0</v>
      </c>
      <c r="J41" s="129">
        <v>0</v>
      </c>
      <c r="K41" s="129">
        <v>0</v>
      </c>
      <c r="L41" s="129">
        <v>0</v>
      </c>
      <c r="M41" s="129">
        <v>8668000</v>
      </c>
      <c r="N41" s="129">
        <v>0</v>
      </c>
      <c r="O41" s="129">
        <v>286000</v>
      </c>
      <c r="P41" s="129">
        <v>0</v>
      </c>
      <c r="Q41" s="129">
        <v>0</v>
      </c>
      <c r="R41" s="129">
        <v>8954000</v>
      </c>
      <c r="S41" s="129">
        <v>0</v>
      </c>
      <c r="T41" s="129">
        <v>0</v>
      </c>
      <c r="U41" s="124">
        <v>0</v>
      </c>
    </row>
    <row r="42" spans="1:21">
      <c r="A42" s="125">
        <v>40</v>
      </c>
      <c r="B42" s="124" t="s">
        <v>191</v>
      </c>
      <c r="C42" s="124" t="s">
        <v>192</v>
      </c>
      <c r="D42" s="124" t="s">
        <v>193</v>
      </c>
      <c r="E42" s="129">
        <v>356400</v>
      </c>
      <c r="F42" s="129">
        <v>0</v>
      </c>
      <c r="G42" s="129">
        <v>0</v>
      </c>
      <c r="H42" s="129">
        <v>0</v>
      </c>
      <c r="I42" s="129">
        <v>0</v>
      </c>
      <c r="J42" s="129">
        <v>0</v>
      </c>
      <c r="K42" s="129">
        <v>0</v>
      </c>
      <c r="L42" s="129">
        <v>0</v>
      </c>
      <c r="M42" s="129">
        <v>0</v>
      </c>
      <c r="N42" s="129">
        <v>0</v>
      </c>
      <c r="O42" s="129">
        <v>0</v>
      </c>
      <c r="P42" s="129">
        <v>356400</v>
      </c>
      <c r="Q42" s="129">
        <v>0</v>
      </c>
      <c r="R42" s="129">
        <v>356400</v>
      </c>
      <c r="S42" s="129">
        <v>0</v>
      </c>
      <c r="T42" s="129">
        <v>0</v>
      </c>
      <c r="U42" s="124">
        <v>0</v>
      </c>
    </row>
    <row r="43" spans="1:21">
      <c r="A43" s="125">
        <v>41</v>
      </c>
      <c r="B43" s="124" t="s">
        <v>131</v>
      </c>
      <c r="C43" s="124" t="s">
        <v>132</v>
      </c>
      <c r="D43" s="124" t="s">
        <v>133</v>
      </c>
      <c r="E43" s="129">
        <v>1100000</v>
      </c>
      <c r="F43" s="129">
        <v>0</v>
      </c>
      <c r="G43" s="129">
        <v>0</v>
      </c>
      <c r="H43" s="129">
        <v>0</v>
      </c>
      <c r="I43" s="129">
        <v>0</v>
      </c>
      <c r="J43" s="129">
        <v>0</v>
      </c>
      <c r="K43" s="129">
        <v>0</v>
      </c>
      <c r="L43" s="129">
        <v>0</v>
      </c>
      <c r="M43" s="129">
        <v>0</v>
      </c>
      <c r="N43" s="129">
        <v>0</v>
      </c>
      <c r="O43" s="129">
        <v>0</v>
      </c>
      <c r="P43" s="129">
        <v>1100000</v>
      </c>
      <c r="Q43" s="129">
        <v>0</v>
      </c>
      <c r="R43" s="129">
        <v>1100000</v>
      </c>
      <c r="S43" s="129">
        <v>0</v>
      </c>
      <c r="T43" s="129">
        <v>0</v>
      </c>
      <c r="U43" s="124">
        <v>0</v>
      </c>
    </row>
    <row r="44" spans="1:21">
      <c r="A44" s="125">
        <v>42</v>
      </c>
      <c r="B44" s="124" t="s">
        <v>44</v>
      </c>
      <c r="C44" s="124" t="s">
        <v>29</v>
      </c>
      <c r="D44" s="124" t="s">
        <v>45</v>
      </c>
      <c r="E44" s="129">
        <v>10817125</v>
      </c>
      <c r="F44" s="129">
        <v>0</v>
      </c>
      <c r="G44" s="129">
        <v>0</v>
      </c>
      <c r="H44" s="129">
        <v>0</v>
      </c>
      <c r="I44" s="129">
        <v>0</v>
      </c>
      <c r="J44" s="129">
        <v>0</v>
      </c>
      <c r="K44" s="129">
        <v>0</v>
      </c>
      <c r="L44" s="129">
        <v>0</v>
      </c>
      <c r="M44" s="129">
        <v>9889000</v>
      </c>
      <c r="N44" s="129">
        <v>0</v>
      </c>
      <c r="O44" s="129">
        <v>928125</v>
      </c>
      <c r="P44" s="129">
        <v>0</v>
      </c>
      <c r="Q44" s="129">
        <v>0</v>
      </c>
      <c r="R44" s="129">
        <v>10817125</v>
      </c>
      <c r="S44" s="129">
        <v>0</v>
      </c>
      <c r="T44" s="129">
        <v>0</v>
      </c>
      <c r="U44" s="124">
        <v>0</v>
      </c>
    </row>
    <row r="45" spans="1:21">
      <c r="A45" s="125">
        <v>43</v>
      </c>
      <c r="B45" s="124" t="s">
        <v>100</v>
      </c>
      <c r="C45" s="124" t="s">
        <v>101</v>
      </c>
      <c r="D45" s="124" t="s">
        <v>102</v>
      </c>
      <c r="E45" s="129">
        <v>17160000</v>
      </c>
      <c r="F45" s="129">
        <v>0</v>
      </c>
      <c r="G45" s="129">
        <v>0</v>
      </c>
      <c r="H45" s="129">
        <v>0</v>
      </c>
      <c r="I45" s="129">
        <v>0</v>
      </c>
      <c r="J45" s="129">
        <v>0</v>
      </c>
      <c r="K45" s="129">
        <v>0</v>
      </c>
      <c r="L45" s="129">
        <v>0</v>
      </c>
      <c r="M45" s="129">
        <v>0</v>
      </c>
      <c r="N45" s="129">
        <v>0</v>
      </c>
      <c r="O45" s="129">
        <v>17160000</v>
      </c>
      <c r="P45" s="129">
        <v>0</v>
      </c>
      <c r="Q45" s="129">
        <v>0</v>
      </c>
      <c r="R45" s="129">
        <v>17160000</v>
      </c>
      <c r="S45" s="129">
        <v>0</v>
      </c>
      <c r="T45" s="129">
        <v>0</v>
      </c>
      <c r="U45" s="124">
        <v>0</v>
      </c>
    </row>
    <row r="46" spans="1:21">
      <c r="A46" s="125">
        <v>44</v>
      </c>
      <c r="B46" s="124" t="s">
        <v>58</v>
      </c>
      <c r="C46" s="124" t="s">
        <v>59</v>
      </c>
      <c r="D46" s="124" t="s">
        <v>60</v>
      </c>
      <c r="E46" s="129">
        <v>1760000</v>
      </c>
      <c r="F46" s="129">
        <v>0</v>
      </c>
      <c r="G46" s="129">
        <v>0</v>
      </c>
      <c r="H46" s="129">
        <v>0</v>
      </c>
      <c r="I46" s="129">
        <v>0</v>
      </c>
      <c r="J46" s="129">
        <v>0</v>
      </c>
      <c r="K46" s="129">
        <v>0</v>
      </c>
      <c r="L46" s="129">
        <v>0</v>
      </c>
      <c r="M46" s="129">
        <v>0</v>
      </c>
      <c r="N46" s="129">
        <v>880000</v>
      </c>
      <c r="O46" s="129">
        <v>0</v>
      </c>
      <c r="P46" s="129">
        <v>880000</v>
      </c>
      <c r="Q46" s="129">
        <v>0</v>
      </c>
      <c r="R46" s="129">
        <v>1760000</v>
      </c>
      <c r="S46" s="129">
        <v>0</v>
      </c>
      <c r="T46" s="129">
        <v>0</v>
      </c>
      <c r="U46" s="124">
        <v>0</v>
      </c>
    </row>
    <row r="47" spans="1:21">
      <c r="A47" s="125">
        <v>45</v>
      </c>
      <c r="B47" s="124" t="s">
        <v>83</v>
      </c>
      <c r="C47" s="124" t="s">
        <v>84</v>
      </c>
      <c r="D47" s="124" t="s">
        <v>85</v>
      </c>
      <c r="E47" s="129">
        <v>2420000</v>
      </c>
      <c r="F47" s="129">
        <v>0</v>
      </c>
      <c r="G47" s="129">
        <v>0</v>
      </c>
      <c r="H47" s="129">
        <v>0</v>
      </c>
      <c r="I47" s="129">
        <v>0</v>
      </c>
      <c r="J47" s="129">
        <v>0</v>
      </c>
      <c r="K47" s="129">
        <v>0</v>
      </c>
      <c r="L47" s="129">
        <v>0</v>
      </c>
      <c r="M47" s="129">
        <v>0</v>
      </c>
      <c r="N47" s="129">
        <v>0</v>
      </c>
      <c r="O47" s="129">
        <v>2420000</v>
      </c>
      <c r="P47" s="129">
        <v>0</v>
      </c>
      <c r="Q47" s="129">
        <v>0</v>
      </c>
      <c r="R47" s="129">
        <v>2420000</v>
      </c>
      <c r="S47" s="129">
        <v>0</v>
      </c>
      <c r="T47" s="129">
        <v>0</v>
      </c>
      <c r="U47" s="124">
        <v>0</v>
      </c>
    </row>
    <row r="48" spans="1:21">
      <c r="A48" s="125">
        <v>46</v>
      </c>
      <c r="B48" s="124" t="s">
        <v>155</v>
      </c>
      <c r="C48" s="124" t="s">
        <v>156</v>
      </c>
      <c r="D48" s="124" t="s">
        <v>157</v>
      </c>
      <c r="E48" s="129">
        <v>2640000</v>
      </c>
      <c r="F48" s="129">
        <v>0</v>
      </c>
      <c r="G48" s="129">
        <v>0</v>
      </c>
      <c r="H48" s="129">
        <v>0</v>
      </c>
      <c r="I48" s="129">
        <v>0</v>
      </c>
      <c r="J48" s="129">
        <v>0</v>
      </c>
      <c r="K48" s="129">
        <v>0</v>
      </c>
      <c r="L48" s="129">
        <v>0</v>
      </c>
      <c r="M48" s="129">
        <v>0</v>
      </c>
      <c r="N48" s="129">
        <v>0</v>
      </c>
      <c r="O48" s="129">
        <v>0</v>
      </c>
      <c r="P48" s="129">
        <v>1320000</v>
      </c>
      <c r="Q48" s="129">
        <v>1320000</v>
      </c>
      <c r="R48" s="129">
        <v>2640000</v>
      </c>
      <c r="S48" s="129">
        <v>0</v>
      </c>
      <c r="T48" s="129">
        <v>0</v>
      </c>
      <c r="U48" s="124">
        <v>0</v>
      </c>
    </row>
    <row r="49" spans="1:21">
      <c r="A49" s="125">
        <v>47</v>
      </c>
      <c r="B49" s="124" t="s">
        <v>221</v>
      </c>
      <c r="C49" s="124" t="s">
        <v>222</v>
      </c>
      <c r="D49" s="124" t="s">
        <v>223</v>
      </c>
      <c r="E49" s="129">
        <v>3850000</v>
      </c>
      <c r="F49" s="129">
        <v>0</v>
      </c>
      <c r="G49" s="129">
        <v>0</v>
      </c>
      <c r="H49" s="129">
        <v>0</v>
      </c>
      <c r="I49" s="129">
        <v>0</v>
      </c>
      <c r="J49" s="129">
        <v>0</v>
      </c>
      <c r="K49" s="129">
        <v>0</v>
      </c>
      <c r="L49" s="129">
        <v>0</v>
      </c>
      <c r="M49" s="129">
        <v>0</v>
      </c>
      <c r="N49" s="129">
        <v>0</v>
      </c>
      <c r="O49" s="129">
        <v>0</v>
      </c>
      <c r="P49" s="129">
        <v>0</v>
      </c>
      <c r="Q49" s="129">
        <v>3850000</v>
      </c>
      <c r="R49" s="129">
        <v>3850000</v>
      </c>
      <c r="S49" s="129">
        <v>0</v>
      </c>
      <c r="T49" s="129">
        <v>0</v>
      </c>
      <c r="U49" s="124">
        <v>0</v>
      </c>
    </row>
    <row r="50" spans="1:21">
      <c r="A50" s="125">
        <v>48</v>
      </c>
      <c r="B50" s="124" t="s">
        <v>694</v>
      </c>
      <c r="C50" s="124" t="s">
        <v>695</v>
      </c>
      <c r="D50" s="124" t="s">
        <v>696</v>
      </c>
      <c r="E50" s="129">
        <v>17369000</v>
      </c>
      <c r="F50" s="129">
        <v>0</v>
      </c>
      <c r="G50" s="129">
        <v>0</v>
      </c>
      <c r="H50" s="129">
        <v>0</v>
      </c>
      <c r="I50" s="129">
        <v>0</v>
      </c>
      <c r="J50" s="129">
        <v>0</v>
      </c>
      <c r="K50" s="129">
        <v>0</v>
      </c>
      <c r="L50" s="129">
        <v>0</v>
      </c>
      <c r="M50" s="129">
        <v>17369000</v>
      </c>
      <c r="N50" s="129">
        <v>0</v>
      </c>
      <c r="O50" s="129">
        <v>0</v>
      </c>
      <c r="P50" s="129">
        <v>0</v>
      </c>
      <c r="Q50" s="129">
        <v>0</v>
      </c>
      <c r="R50" s="129">
        <v>17369000</v>
      </c>
      <c r="S50" s="129">
        <v>0</v>
      </c>
      <c r="T50" s="129">
        <v>0</v>
      </c>
      <c r="U50" s="124">
        <v>0</v>
      </c>
    </row>
    <row r="51" spans="1:21">
      <c r="A51" s="125">
        <v>49</v>
      </c>
      <c r="B51" s="124" t="s">
        <v>208</v>
      </c>
      <c r="C51" s="124" t="s">
        <v>209</v>
      </c>
      <c r="D51" s="124" t="s">
        <v>210</v>
      </c>
      <c r="E51" s="129">
        <v>15950000</v>
      </c>
      <c r="F51" s="129">
        <v>0</v>
      </c>
      <c r="G51" s="129">
        <v>0</v>
      </c>
      <c r="H51" s="129">
        <v>0</v>
      </c>
      <c r="I51" s="129">
        <v>0</v>
      </c>
      <c r="J51" s="129">
        <v>0</v>
      </c>
      <c r="K51" s="129">
        <v>0</v>
      </c>
      <c r="L51" s="129">
        <v>0</v>
      </c>
      <c r="M51" s="129">
        <v>0</v>
      </c>
      <c r="N51" s="129">
        <v>0</v>
      </c>
      <c r="O51" s="129">
        <v>0</v>
      </c>
      <c r="P51" s="129">
        <v>9350000</v>
      </c>
      <c r="Q51" s="129">
        <v>6600000</v>
      </c>
      <c r="R51" s="129">
        <v>15950000</v>
      </c>
      <c r="S51" s="129">
        <v>0</v>
      </c>
      <c r="T51" s="129">
        <v>0</v>
      </c>
      <c r="U51" s="124">
        <v>0</v>
      </c>
    </row>
    <row r="52" spans="1:21">
      <c r="A52" s="125">
        <v>50</v>
      </c>
      <c r="B52" s="124" t="s">
        <v>54</v>
      </c>
      <c r="C52" s="124" t="s">
        <v>55</v>
      </c>
      <c r="D52" s="124" t="s">
        <v>56</v>
      </c>
      <c r="E52" s="129">
        <v>440000</v>
      </c>
      <c r="F52" s="129">
        <v>0</v>
      </c>
      <c r="G52" s="129">
        <v>0</v>
      </c>
      <c r="H52" s="129">
        <v>0</v>
      </c>
      <c r="I52" s="129">
        <v>0</v>
      </c>
      <c r="J52" s="129">
        <v>0</v>
      </c>
      <c r="K52" s="129">
        <v>0</v>
      </c>
      <c r="L52" s="129">
        <v>0</v>
      </c>
      <c r="M52" s="129">
        <v>0</v>
      </c>
      <c r="N52" s="129">
        <v>440000</v>
      </c>
      <c r="O52" s="129">
        <v>0</v>
      </c>
      <c r="P52" s="129">
        <v>0</v>
      </c>
      <c r="Q52" s="129">
        <v>0</v>
      </c>
      <c r="R52" s="129">
        <v>440000</v>
      </c>
      <c r="S52" s="129">
        <v>0</v>
      </c>
      <c r="T52" s="129">
        <v>0</v>
      </c>
      <c r="U52" s="124">
        <v>0</v>
      </c>
    </row>
    <row r="53" spans="1:21">
      <c r="A53" s="125">
        <v>51</v>
      </c>
      <c r="B53" s="124" t="s">
        <v>61</v>
      </c>
      <c r="C53" s="124" t="s">
        <v>29</v>
      </c>
      <c r="D53" s="124" t="s">
        <v>62</v>
      </c>
      <c r="E53" s="129">
        <v>495000</v>
      </c>
      <c r="F53" s="129">
        <v>0</v>
      </c>
      <c r="G53" s="129">
        <v>0</v>
      </c>
      <c r="H53" s="129">
        <v>0</v>
      </c>
      <c r="I53" s="129">
        <v>0</v>
      </c>
      <c r="J53" s="129">
        <v>0</v>
      </c>
      <c r="K53" s="129">
        <v>0</v>
      </c>
      <c r="L53" s="129">
        <v>0</v>
      </c>
      <c r="M53" s="129">
        <v>0</v>
      </c>
      <c r="N53" s="129">
        <v>495000</v>
      </c>
      <c r="O53" s="129">
        <v>0</v>
      </c>
      <c r="P53" s="129">
        <v>0</v>
      </c>
      <c r="Q53" s="129">
        <v>0</v>
      </c>
      <c r="R53" s="129">
        <v>495000</v>
      </c>
      <c r="S53" s="129">
        <v>0</v>
      </c>
      <c r="T53" s="129">
        <v>0</v>
      </c>
      <c r="U53" s="124">
        <v>0</v>
      </c>
    </row>
    <row r="54" spans="1:21">
      <c r="A54" s="125">
        <v>52</v>
      </c>
      <c r="B54" s="124" t="s">
        <v>195</v>
      </c>
      <c r="C54" s="124" t="s">
        <v>37</v>
      </c>
      <c r="D54" s="124" t="s">
        <v>196</v>
      </c>
      <c r="E54" s="129">
        <v>3410000</v>
      </c>
      <c r="F54" s="129">
        <v>0</v>
      </c>
      <c r="G54" s="129">
        <v>0</v>
      </c>
      <c r="H54" s="129">
        <v>0</v>
      </c>
      <c r="I54" s="129">
        <v>0</v>
      </c>
      <c r="J54" s="129">
        <v>0</v>
      </c>
      <c r="K54" s="129">
        <v>0</v>
      </c>
      <c r="L54" s="129">
        <v>0</v>
      </c>
      <c r="M54" s="129">
        <v>0</v>
      </c>
      <c r="N54" s="129">
        <v>0</v>
      </c>
      <c r="O54" s="129">
        <v>0</v>
      </c>
      <c r="P54" s="129">
        <v>3410000</v>
      </c>
      <c r="Q54" s="129">
        <v>0</v>
      </c>
      <c r="R54" s="129">
        <v>3410000</v>
      </c>
      <c r="S54" s="129">
        <v>0</v>
      </c>
      <c r="T54" s="129">
        <v>0</v>
      </c>
      <c r="U54" s="124">
        <v>0</v>
      </c>
    </row>
    <row r="55" spans="1:21">
      <c r="A55" s="125">
        <v>53</v>
      </c>
      <c r="B55" s="124" t="s">
        <v>150</v>
      </c>
      <c r="C55" s="124" t="s">
        <v>151</v>
      </c>
      <c r="D55" s="124" t="s">
        <v>152</v>
      </c>
      <c r="E55" s="129">
        <v>8643745</v>
      </c>
      <c r="F55" s="129">
        <v>0</v>
      </c>
      <c r="G55" s="129">
        <v>0</v>
      </c>
      <c r="H55" s="129">
        <v>0</v>
      </c>
      <c r="I55" s="129">
        <v>0</v>
      </c>
      <c r="J55" s="129">
        <v>0</v>
      </c>
      <c r="K55" s="129">
        <v>0</v>
      </c>
      <c r="L55" s="129">
        <v>0</v>
      </c>
      <c r="M55" s="129">
        <v>0</v>
      </c>
      <c r="N55" s="129">
        <v>0</v>
      </c>
      <c r="O55" s="129">
        <v>0</v>
      </c>
      <c r="P55" s="129">
        <v>6432745</v>
      </c>
      <c r="Q55" s="129">
        <v>2211000</v>
      </c>
      <c r="R55" s="129">
        <v>8643745</v>
      </c>
      <c r="S55" s="129">
        <v>0</v>
      </c>
      <c r="T55" s="129">
        <v>0</v>
      </c>
      <c r="U55" s="124">
        <v>0</v>
      </c>
    </row>
    <row r="56" spans="1:21">
      <c r="A56" s="125">
        <v>54</v>
      </c>
      <c r="B56" s="124" t="s">
        <v>112</v>
      </c>
      <c r="C56" s="124" t="s">
        <v>37</v>
      </c>
      <c r="D56" s="124" t="s">
        <v>113</v>
      </c>
      <c r="E56" s="129">
        <v>473000</v>
      </c>
      <c r="F56" s="129">
        <v>0</v>
      </c>
      <c r="G56" s="129">
        <v>0</v>
      </c>
      <c r="H56" s="129">
        <v>0</v>
      </c>
      <c r="I56" s="129">
        <v>0</v>
      </c>
      <c r="J56" s="129">
        <v>0</v>
      </c>
      <c r="K56" s="129">
        <v>0</v>
      </c>
      <c r="L56" s="129">
        <v>0</v>
      </c>
      <c r="M56" s="129">
        <v>0</v>
      </c>
      <c r="N56" s="129">
        <v>0</v>
      </c>
      <c r="O56" s="129">
        <v>473000</v>
      </c>
      <c r="P56" s="129">
        <v>0</v>
      </c>
      <c r="Q56" s="129">
        <v>0</v>
      </c>
      <c r="R56" s="129">
        <v>473000</v>
      </c>
      <c r="S56" s="129">
        <v>0</v>
      </c>
      <c r="T56" s="129">
        <v>0</v>
      </c>
      <c r="U56" s="124">
        <v>0</v>
      </c>
    </row>
    <row r="57" spans="1:21">
      <c r="A57" s="125">
        <v>55</v>
      </c>
      <c r="B57" s="124" t="s">
        <v>36</v>
      </c>
      <c r="C57" s="124" t="s">
        <v>37</v>
      </c>
      <c r="D57" s="124" t="s">
        <v>38</v>
      </c>
      <c r="E57" s="129">
        <v>9482000</v>
      </c>
      <c r="F57" s="129">
        <v>0</v>
      </c>
      <c r="G57" s="129">
        <v>0</v>
      </c>
      <c r="H57" s="129">
        <v>0</v>
      </c>
      <c r="I57" s="129">
        <v>0</v>
      </c>
      <c r="J57" s="129">
        <v>0</v>
      </c>
      <c r="K57" s="129">
        <v>0</v>
      </c>
      <c r="L57" s="129">
        <v>0</v>
      </c>
      <c r="M57" s="129">
        <v>9482000</v>
      </c>
      <c r="N57" s="129">
        <v>0</v>
      </c>
      <c r="O57" s="129">
        <v>0</v>
      </c>
      <c r="P57" s="129">
        <v>0</v>
      </c>
      <c r="Q57" s="129">
        <v>0</v>
      </c>
      <c r="R57" s="129">
        <v>9482000</v>
      </c>
      <c r="S57" s="129">
        <v>0</v>
      </c>
      <c r="T57" s="129">
        <v>0</v>
      </c>
      <c r="U57" s="124">
        <v>0</v>
      </c>
    </row>
    <row r="58" spans="1:21">
      <c r="A58" s="125">
        <v>56</v>
      </c>
      <c r="B58" s="124" t="s">
        <v>159</v>
      </c>
      <c r="C58" s="124" t="s">
        <v>160</v>
      </c>
      <c r="D58" s="124" t="s">
        <v>161</v>
      </c>
      <c r="E58" s="129">
        <v>462000</v>
      </c>
      <c r="F58" s="129">
        <v>0</v>
      </c>
      <c r="G58" s="129">
        <v>0</v>
      </c>
      <c r="H58" s="129">
        <v>0</v>
      </c>
      <c r="I58" s="129">
        <v>0</v>
      </c>
      <c r="J58" s="129">
        <v>0</v>
      </c>
      <c r="K58" s="129">
        <v>0</v>
      </c>
      <c r="L58" s="129">
        <v>0</v>
      </c>
      <c r="M58" s="129">
        <v>0</v>
      </c>
      <c r="N58" s="129">
        <v>0</v>
      </c>
      <c r="O58" s="129">
        <v>0</v>
      </c>
      <c r="P58" s="129">
        <v>462000</v>
      </c>
      <c r="Q58" s="129">
        <v>0</v>
      </c>
      <c r="R58" s="129">
        <v>462000</v>
      </c>
      <c r="S58" s="129">
        <v>0</v>
      </c>
      <c r="T58" s="129">
        <v>0</v>
      </c>
      <c r="U58" s="124">
        <v>0</v>
      </c>
    </row>
    <row r="59" spans="1:21">
      <c r="A59" s="125">
        <v>57</v>
      </c>
      <c r="B59" s="124" t="s">
        <v>8</v>
      </c>
      <c r="C59" s="124" t="s">
        <v>9</v>
      </c>
      <c r="D59" s="124" t="s">
        <v>10</v>
      </c>
      <c r="E59" s="129">
        <v>12770200</v>
      </c>
      <c r="F59" s="129">
        <v>0</v>
      </c>
      <c r="G59" s="129">
        <v>0</v>
      </c>
      <c r="H59" s="129">
        <v>0</v>
      </c>
      <c r="I59" s="129">
        <v>445500</v>
      </c>
      <c r="J59" s="129">
        <v>0</v>
      </c>
      <c r="K59" s="129">
        <v>966100</v>
      </c>
      <c r="L59" s="129">
        <v>2904000</v>
      </c>
      <c r="M59" s="129">
        <v>620400</v>
      </c>
      <c r="N59" s="129">
        <v>0</v>
      </c>
      <c r="O59" s="129">
        <v>792000</v>
      </c>
      <c r="P59" s="129">
        <v>5610000</v>
      </c>
      <c r="Q59" s="129">
        <v>1432200</v>
      </c>
      <c r="R59" s="129">
        <v>12770200</v>
      </c>
      <c r="S59" s="129">
        <v>0</v>
      </c>
      <c r="T59" s="129">
        <v>0</v>
      </c>
      <c r="U59" s="124">
        <v>0</v>
      </c>
    </row>
    <row r="60" spans="1:21">
      <c r="A60" s="125">
        <v>58</v>
      </c>
      <c r="B60" s="124" t="s">
        <v>205</v>
      </c>
      <c r="C60" s="124" t="s">
        <v>206</v>
      </c>
      <c r="D60" s="124" t="s">
        <v>207</v>
      </c>
      <c r="E60" s="129">
        <v>42865350</v>
      </c>
      <c r="F60" s="129">
        <v>0</v>
      </c>
      <c r="G60" s="129">
        <v>0</v>
      </c>
      <c r="H60" s="129">
        <v>0</v>
      </c>
      <c r="I60" s="129">
        <v>0</v>
      </c>
      <c r="J60" s="129">
        <v>0</v>
      </c>
      <c r="K60" s="129">
        <v>0</v>
      </c>
      <c r="L60" s="129">
        <v>9350000</v>
      </c>
      <c r="M60" s="129">
        <v>8173000</v>
      </c>
      <c r="N60" s="129">
        <v>0</v>
      </c>
      <c r="O60" s="129">
        <v>0</v>
      </c>
      <c r="P60" s="129">
        <v>25342350</v>
      </c>
      <c r="Q60" s="129">
        <v>0</v>
      </c>
      <c r="R60" s="129">
        <v>42865350</v>
      </c>
      <c r="S60" s="129">
        <v>0</v>
      </c>
      <c r="T60" s="129">
        <v>0</v>
      </c>
      <c r="U60" s="124">
        <v>0</v>
      </c>
    </row>
    <row r="61" spans="1:21">
      <c r="A61" s="125">
        <v>59</v>
      </c>
      <c r="B61" s="124" t="s">
        <v>121</v>
      </c>
      <c r="C61" s="124" t="s">
        <v>122</v>
      </c>
      <c r="D61" s="124" t="s">
        <v>123</v>
      </c>
      <c r="E61" s="129">
        <v>1320000</v>
      </c>
      <c r="F61" s="129">
        <v>0</v>
      </c>
      <c r="G61" s="129">
        <v>0</v>
      </c>
      <c r="H61" s="129">
        <v>0</v>
      </c>
      <c r="I61" s="129">
        <v>0</v>
      </c>
      <c r="J61" s="129">
        <v>0</v>
      </c>
      <c r="K61" s="129">
        <v>440000</v>
      </c>
      <c r="L61" s="129">
        <v>0</v>
      </c>
      <c r="M61" s="129">
        <v>550000</v>
      </c>
      <c r="N61" s="129">
        <v>0</v>
      </c>
      <c r="O61" s="129">
        <v>330000</v>
      </c>
      <c r="P61" s="129">
        <v>0</v>
      </c>
      <c r="Q61" s="129">
        <v>0</v>
      </c>
      <c r="R61" s="129">
        <v>1320000</v>
      </c>
      <c r="S61" s="129">
        <v>0</v>
      </c>
      <c r="T61" s="129">
        <v>0</v>
      </c>
      <c r="U61" s="124">
        <v>0</v>
      </c>
    </row>
    <row r="62" spans="1:21">
      <c r="A62" s="125">
        <v>60</v>
      </c>
      <c r="B62" s="124" t="s">
        <v>74</v>
      </c>
      <c r="C62" s="124" t="s">
        <v>75</v>
      </c>
      <c r="D62" s="124" t="s">
        <v>76</v>
      </c>
      <c r="E62" s="129">
        <v>24000</v>
      </c>
      <c r="F62" s="129">
        <v>0</v>
      </c>
      <c r="G62" s="129">
        <v>0</v>
      </c>
      <c r="H62" s="129">
        <v>0</v>
      </c>
      <c r="I62" s="129">
        <v>0</v>
      </c>
      <c r="J62" s="129">
        <v>0</v>
      </c>
      <c r="K62" s="129">
        <v>0</v>
      </c>
      <c r="L62" s="129">
        <v>0</v>
      </c>
      <c r="M62" s="129">
        <v>0</v>
      </c>
      <c r="N62" s="129">
        <v>0</v>
      </c>
      <c r="O62" s="129">
        <v>24000</v>
      </c>
      <c r="P62" s="129">
        <v>0</v>
      </c>
      <c r="Q62" s="129">
        <v>0</v>
      </c>
      <c r="R62" s="129">
        <v>24000</v>
      </c>
      <c r="S62" s="129">
        <v>0</v>
      </c>
      <c r="T62" s="129">
        <v>0</v>
      </c>
      <c r="U62" s="124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매입</vt:lpstr>
      <vt:lpstr>2021_지불집계표</vt:lpstr>
      <vt:lpstr>2020_지불집계표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Nadia Jaramillo</cp:lastModifiedBy>
  <cp:lastPrinted>2021-12-01T04:55:00Z</cp:lastPrinted>
  <dcterms:created xsi:type="dcterms:W3CDTF">2021-11-26T00:14:16Z</dcterms:created>
  <dcterms:modified xsi:type="dcterms:W3CDTF">2022-01-10T08:12:13Z</dcterms:modified>
</cp:coreProperties>
</file>