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xikeene/Documents/Research/diverse_collections/Extractions/"/>
    </mc:Choice>
  </mc:AlternateContent>
  <xr:revisionPtr revIDLastSave="0" documentId="8_{AE24E007-37DE-1944-B501-F099CAD7B826}" xr6:coauthVersionLast="47" xr6:coauthVersionMax="47" xr10:uidLastSave="{00000000-0000-0000-0000-000000000000}"/>
  <bookViews>
    <workbookView xWindow="32700" yWindow="500" windowWidth="28800" windowHeight="15880" xr2:uid="{700302DD-A52A-384E-8338-4AADEC5E9E8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2" l="1"/>
  <c r="D35" i="2"/>
  <c r="B35" i="2"/>
  <c r="D33" i="2"/>
  <c r="D32" i="2"/>
  <c r="D31" i="2"/>
  <c r="D30" i="2"/>
  <c r="E24" i="2"/>
  <c r="E23" i="2"/>
  <c r="E22" i="2"/>
</calcChain>
</file>

<file path=xl/sharedStrings.xml><?xml version="1.0" encoding="utf-8"?>
<sst xmlns="http://schemas.openxmlformats.org/spreadsheetml/2006/main" count="181" uniqueCount="170">
  <si>
    <t xml:space="preserve">King Fisher - RNA SPRI Bead Extraction Protocol  </t>
  </si>
  <si>
    <t>Sample plate</t>
  </si>
  <si>
    <t>Wash 2</t>
  </si>
  <si>
    <t xml:space="preserve">Plate ID </t>
  </si>
  <si>
    <t>Plate Type</t>
  </si>
  <si>
    <t xml:space="preserve">Reagent </t>
  </si>
  <si>
    <t xml:space="preserve">Volume per well </t>
  </si>
  <si>
    <t xml:space="preserve">Wash 1 </t>
  </si>
  <si>
    <t xml:space="preserve">Elution </t>
  </si>
  <si>
    <t>Tip Comb</t>
  </si>
  <si>
    <t xml:space="preserve">MME - 96 Deep well plate </t>
  </si>
  <si>
    <t>MME - 96 Standard plate</t>
  </si>
  <si>
    <t>MME - 96 Deep well tip comb</t>
  </si>
  <si>
    <t>160 uL</t>
  </si>
  <si>
    <t>Bead + Sample Mix</t>
  </si>
  <si>
    <t>Wash Buffer #1</t>
  </si>
  <si>
    <t>Wash Buffer #2</t>
  </si>
  <si>
    <t>Sterile H2O</t>
  </si>
  <si>
    <t>50uL</t>
  </si>
  <si>
    <t xml:space="preserve">150 uL </t>
  </si>
  <si>
    <t>n/a</t>
  </si>
  <si>
    <t xml:space="preserve">LBE (Lysis binding enhancer) </t>
  </si>
  <si>
    <t xml:space="preserve">RNA SPRI Beads </t>
  </si>
  <si>
    <t xml:space="preserve">100% Isopropanol </t>
  </si>
  <si>
    <t>1x</t>
  </si>
  <si>
    <t>uL</t>
  </si>
  <si>
    <t>(#rxns +1 or 2)</t>
  </si>
  <si>
    <t>uL/rxn</t>
  </si>
  <si>
    <t>RNA + Lysis buffer</t>
  </si>
  <si>
    <t xml:space="preserve"> -</t>
  </si>
  <si>
    <t xml:space="preserve">Lysis Buffer </t>
  </si>
  <si>
    <t>Instructions</t>
  </si>
  <si>
    <t>(*) Place each sample in a 2mL tube with 1 clean steel BB</t>
  </si>
  <si>
    <t>DTT</t>
  </si>
  <si>
    <t xml:space="preserve">DTT Lysis Buffer </t>
  </si>
  <si>
    <t>(*) Shake in tissue lyzer for 1-3 minutes at 30hz (longer time for samples that need to be homogenized more, ie- 3min for whole fly)</t>
  </si>
  <si>
    <t>1 - Prepare Sample Plate</t>
  </si>
  <si>
    <t xml:space="preserve">Bead Master Mix </t>
  </si>
  <si>
    <t>(*) Prepare bead master mix as above (RNA beads, isopropanol and LBE)</t>
  </si>
  <si>
    <t xml:space="preserve">(*) Add 160 uL of master mix to each well of the MME - 96 Deep well plate that will have a sample </t>
  </si>
  <si>
    <t xml:space="preserve">(*) Add sample in lysis buffer to wells with master mix </t>
  </si>
  <si>
    <t xml:space="preserve">Sample plate is now complete and ready to load </t>
  </si>
  <si>
    <t xml:space="preserve">2 - Prepare wash and elution plates </t>
  </si>
  <si>
    <t xml:space="preserve">(*) Add 100uL of DTT Lysis buffer to each sample (you will need to add freshly diluted DTT to lysis buffer, instructions above) </t>
  </si>
  <si>
    <t>(*) Label each MME - 96 standard plate with wash 1, 2 or elution</t>
  </si>
  <si>
    <t>(*) Add 150uL of Wash buffer #1 to plate wash 1</t>
  </si>
  <si>
    <t>(*) Add 150uL of Wash buffer #2 to plate wash 2</t>
  </si>
  <si>
    <t>(*) Add 50uL of sterile water to the elution plate</t>
  </si>
  <si>
    <t xml:space="preserve">All plates are now ready to load </t>
  </si>
  <si>
    <t>3- Setting up your run on the King Fisher</t>
  </si>
  <si>
    <t>*** You MUST check the tip comb plate you are using before every single run!</t>
  </si>
  <si>
    <t xml:space="preserve">a - Check tip comb plate </t>
  </si>
  <si>
    <t xml:space="preserve">b - Start program and load samples </t>
  </si>
  <si>
    <t xml:space="preserve">(*) Look for the Stenglein lab protocol on the desk top of the laptop next to the king fisher machine you are using, open the protocol </t>
  </si>
  <si>
    <t xml:space="preserve">(*) On the protocol screen click the button at the bottom that says 'connect' </t>
  </si>
  <si>
    <t xml:space="preserve">(*) Once connected to the king fisher machine, the machine will prompt you for which plate it would like you to load  </t>
  </si>
  <si>
    <t>(*) Once the desired plate is loaded hit the green check mark on the robot to move on and load the next plate</t>
  </si>
  <si>
    <t>(*) Do this until all of the plates are loaded</t>
  </si>
  <si>
    <t>(*) Once the last plate is loaded the machine will automatically start the RNA extraction, this will typically take about 15 minutes to run to completion</t>
  </si>
  <si>
    <t xml:space="preserve">c - Run complete: Final steps </t>
  </si>
  <si>
    <t>(*) Once the run is complete a report will be displayed on the laptop connected to the king fisher</t>
  </si>
  <si>
    <t>(*) Look for any errors or problems that may have occurred during the run</t>
  </si>
  <si>
    <t xml:space="preserve">(*) If no errors have occurred then you are good to unload each plate. If there are errors contact Michael Young immediately </t>
  </si>
  <si>
    <t>(*) Unload each plate from the machine clicking the green arrow to switch between plates</t>
  </si>
  <si>
    <t>(*) The elution plate now has your final RNA extraction and should be moved into a storage plate for further use</t>
  </si>
  <si>
    <t>*** This protocol also isolates DNA, if continuing on to a library preparation or something that needs to be free of DNA then you will need to DNAse your samples post extraction</t>
  </si>
  <si>
    <t>(*) Scroll over to the maintenance screen by using the right arrow on the machine</t>
  </si>
  <si>
    <t>(*) Scroll down to the wrench icon and select by using the green check mark</t>
  </si>
  <si>
    <t>(*) Select 96 deep well tip comb check</t>
  </si>
  <si>
    <t>(*) Place your tip comb in the tip comb plate sitting on top of the machine</t>
  </si>
  <si>
    <t xml:space="preserve">(*) Load the tip comb in the plate when prompted by the machine </t>
  </si>
  <si>
    <t>(*) Machine will check the tip comb plate to make sure it is good to use for the run</t>
  </si>
  <si>
    <t>(*) Once machine is complete with the check you can unload the tip comb plate and re load when promped after starting the program</t>
  </si>
  <si>
    <t>(*) Ensure there are no plates in the machine before moving onto the next step</t>
  </si>
  <si>
    <r>
      <t xml:space="preserve">(*) </t>
    </r>
    <r>
      <rPr>
        <sz val="12"/>
        <color rgb="FFFF0000"/>
        <rFont val="Calibri (Body)"/>
      </rPr>
      <t xml:space="preserve">SAVE the elution plate </t>
    </r>
    <r>
      <rPr>
        <sz val="12"/>
        <color theme="1"/>
        <rFont val="Calibri (Body)"/>
      </rPr>
      <t xml:space="preserve">and discard of all other plates </t>
    </r>
    <r>
      <rPr>
        <sz val="12"/>
        <color theme="1"/>
        <rFont val="Calibri"/>
        <family val="2"/>
        <scheme val="minor"/>
      </rPr>
      <t>in the biohazard waste</t>
    </r>
  </si>
  <si>
    <t>Add 250uL of H2O to each of the aliquots of powdered DTT in the -20, to make 1M DTT. Use 200uL of  1M DTT for every 10mL of lysis buffer. </t>
  </si>
  <si>
    <t>A</t>
  </si>
  <si>
    <t>B</t>
  </si>
  <si>
    <t>C</t>
  </si>
  <si>
    <t>D</t>
  </si>
  <si>
    <t>E</t>
  </si>
  <si>
    <t>F</t>
  </si>
  <si>
    <t>G</t>
  </si>
  <si>
    <t>H</t>
  </si>
  <si>
    <t>*Note that this extraction protocol does not have a DNAse step</t>
  </si>
  <si>
    <t>Volume needed</t>
  </si>
  <si>
    <t>Platemap</t>
  </si>
  <si>
    <t>Penn_F_1</t>
  </si>
  <si>
    <t>Penn_F_2</t>
  </si>
  <si>
    <t>Penn_F_3</t>
  </si>
  <si>
    <t>Penn_F_4</t>
  </si>
  <si>
    <t>Penn_F_5</t>
  </si>
  <si>
    <t>Penn_F_6</t>
  </si>
  <si>
    <t>Penn_F_7</t>
  </si>
  <si>
    <t>Penn_F_8</t>
  </si>
  <si>
    <t>Penn_F_9</t>
  </si>
  <si>
    <t>Penn_F_10</t>
  </si>
  <si>
    <t>Penn_F_11</t>
  </si>
  <si>
    <t>Penn_F_12</t>
  </si>
  <si>
    <t>Penn_M_1</t>
  </si>
  <si>
    <t>Penn_M_2</t>
  </si>
  <si>
    <t>Penn_M_3</t>
  </si>
  <si>
    <t>Penn_M_4</t>
  </si>
  <si>
    <t>Penn_M_5</t>
  </si>
  <si>
    <t>Penn_M_6</t>
  </si>
  <si>
    <t>Penn_M_7</t>
  </si>
  <si>
    <t>Penn_M_8</t>
  </si>
  <si>
    <t>Penn_M_9</t>
  </si>
  <si>
    <t>Penn_M_10</t>
  </si>
  <si>
    <t>Penn_M_11</t>
  </si>
  <si>
    <t>Penn_M_12</t>
  </si>
  <si>
    <t>Penn_M_13</t>
  </si>
  <si>
    <t>Penn_M_14</t>
  </si>
  <si>
    <t>Penn_M_15</t>
  </si>
  <si>
    <t>Penn_M_16</t>
  </si>
  <si>
    <t>Penn_M_17</t>
  </si>
  <si>
    <t>Penn_M_18</t>
  </si>
  <si>
    <t>Penn_M_19</t>
  </si>
  <si>
    <t>Penn_M_20</t>
  </si>
  <si>
    <t>Ext_Ctrl</t>
  </si>
  <si>
    <t>Maine_F_1</t>
  </si>
  <si>
    <t>Maine_F_2</t>
  </si>
  <si>
    <t>Maine_F_3</t>
  </si>
  <si>
    <t>Maine_F_4</t>
  </si>
  <si>
    <t>Maine_F_5</t>
  </si>
  <si>
    <t>Maine_F_6</t>
  </si>
  <si>
    <t>Maine_F_7</t>
  </si>
  <si>
    <t>Maine_F_8</t>
  </si>
  <si>
    <t>Maine_F_9</t>
  </si>
  <si>
    <t>Maine_F_10</t>
  </si>
  <si>
    <t>Maine_F_11</t>
  </si>
  <si>
    <t>Maine_F_12</t>
  </si>
  <si>
    <t>Maine_M_1</t>
  </si>
  <si>
    <t>Maine_M_2</t>
  </si>
  <si>
    <t>Maine_M_3</t>
  </si>
  <si>
    <t>Maine_M_4</t>
  </si>
  <si>
    <t>Maine_M_5</t>
  </si>
  <si>
    <t>Maine_M_6</t>
  </si>
  <si>
    <t>Maine_M_7</t>
  </si>
  <si>
    <t>Maine_M_8</t>
  </si>
  <si>
    <t>Maine_M_9</t>
  </si>
  <si>
    <t>Maine_M_10</t>
  </si>
  <si>
    <t>Maine_M_11</t>
  </si>
  <si>
    <t>Maine_M_12</t>
  </si>
  <si>
    <t>Maine_M_13</t>
  </si>
  <si>
    <t>Maine_M_14</t>
  </si>
  <si>
    <t>Maine_M_15</t>
  </si>
  <si>
    <t>Maine_M_16</t>
  </si>
  <si>
    <t>Maine_M_17</t>
  </si>
  <si>
    <t>Maine_M_18</t>
  </si>
  <si>
    <t>Maine_M_19</t>
  </si>
  <si>
    <t>Maine_M_20</t>
  </si>
  <si>
    <t>Ohio_F_1</t>
  </si>
  <si>
    <t>Ohio_F_2</t>
  </si>
  <si>
    <t>Ohio_F_3</t>
  </si>
  <si>
    <t>Ohio_F_4</t>
  </si>
  <si>
    <t>Ohio_M_13</t>
  </si>
  <si>
    <t>Ohio_M_1</t>
  </si>
  <si>
    <t>Ohio_M_2</t>
  </si>
  <si>
    <t>Ohio_M_3</t>
  </si>
  <si>
    <t>Ohio_M_4</t>
  </si>
  <si>
    <t>Ohio_M_5</t>
  </si>
  <si>
    <t>Ohio_M_6</t>
  </si>
  <si>
    <t>Ohio_M_7</t>
  </si>
  <si>
    <t>Ohio_M_8</t>
  </si>
  <si>
    <t>Ohio_M_9</t>
  </si>
  <si>
    <t>Ohio_M_10</t>
  </si>
  <si>
    <t>Ohio_M_11</t>
  </si>
  <si>
    <t>Ohio_M_12</t>
  </si>
  <si>
    <r>
      <rPr>
        <b/>
        <sz val="14"/>
        <color theme="1"/>
        <rFont val="Calibri"/>
        <family val="2"/>
        <scheme val="minor"/>
      </rPr>
      <t xml:space="preserve">Purpose: </t>
    </r>
    <r>
      <rPr>
        <sz val="14"/>
        <color theme="1"/>
        <rFont val="Calibri"/>
        <family val="2"/>
        <scheme val="minor"/>
      </rPr>
      <t>These flies were collected by volunteers in three locations (Pennsylvania, Maine &amp; Ohio) over the summer of 2023. I will be extracting the flies on 01/02/2024. These flies will be used for my diverse collections virus sequencing.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</si>
</sst>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 (Body)"/>
    </font>
    <font>
      <sz val="12"/>
      <color theme="1"/>
      <name val="Calibri (Body)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/>
    <xf numFmtId="0" fontId="0" fillId="0" borderId="2" xfId="0" applyBorder="1" applyAlignment="1">
      <alignment horizontal="center"/>
    </xf>
    <xf numFmtId="0" fontId="0" fillId="0" borderId="2" xfId="0" applyBorder="1"/>
    <xf numFmtId="0" fontId="1" fillId="0" borderId="0" xfId="0" applyFont="1"/>
    <xf numFmtId="0" fontId="2" fillId="0" borderId="1" xfId="0" applyFont="1" applyBorder="1" applyAlignment="1">
      <alignment horizontal="center"/>
    </xf>
    <xf numFmtId="0" fontId="6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7" xfId="0" applyBorder="1"/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7" fillId="3" borderId="1" xfId="0" applyFont="1" applyFill="1" applyBorder="1"/>
    <xf numFmtId="0" fontId="7" fillId="4" borderId="1" xfId="0" applyFont="1" applyFill="1" applyBorder="1"/>
    <xf numFmtId="0" fontId="7" fillId="0" borderId="1" xfId="0" applyFont="1" applyBorder="1"/>
    <xf numFmtId="0" fontId="7" fillId="5" borderId="1" xfId="0" applyFont="1" applyFill="1" applyBorder="1"/>
    <xf numFmtId="0" fontId="7" fillId="6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CDCC3-C2DA-F94C-A546-2D906803A189}">
  <sheetPr>
    <pageSetUpPr fitToPage="1"/>
  </sheetPr>
  <dimension ref="A1:N91"/>
  <sheetViews>
    <sheetView tabSelected="1" topLeftCell="A64" workbookViewId="0">
      <selection sqref="A1:N91"/>
    </sheetView>
  </sheetViews>
  <sheetFormatPr baseColWidth="10" defaultRowHeight="16" x14ac:dyDescent="0.2"/>
  <cols>
    <col min="1" max="1" width="25.6640625" customWidth="1"/>
    <col min="2" max="2" width="25.83203125" bestFit="1" customWidth="1"/>
    <col min="3" max="3" width="17.1640625" bestFit="1" customWidth="1"/>
    <col min="4" max="4" width="15.1640625" bestFit="1" customWidth="1"/>
    <col min="5" max="5" width="14" bestFit="1" customWidth="1"/>
    <col min="6" max="9" width="13.1640625" bestFit="1" customWidth="1"/>
    <col min="10" max="10" width="12" bestFit="1" customWidth="1"/>
    <col min="11" max="13" width="13.1640625" bestFit="1" customWidth="1"/>
  </cols>
  <sheetData>
    <row r="1" spans="1:14" x14ac:dyDescent="0.2">
      <c r="A1" s="23" t="s">
        <v>169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</row>
    <row r="2" spans="1:14" x14ac:dyDescent="0.2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</row>
    <row r="3" spans="1:14" x14ac:dyDescent="0.2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</row>
    <row r="4" spans="1:14" x14ac:dyDescent="0.2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</row>
    <row r="6" spans="1:14" x14ac:dyDescent="0.2">
      <c r="A6" s="10" t="s">
        <v>86</v>
      </c>
      <c r="B6" s="17">
        <v>1</v>
      </c>
      <c r="C6" s="17">
        <v>2</v>
      </c>
      <c r="D6" s="17">
        <v>3</v>
      </c>
      <c r="E6" s="17">
        <v>4</v>
      </c>
      <c r="F6" s="17">
        <v>5</v>
      </c>
      <c r="G6" s="17">
        <v>6</v>
      </c>
      <c r="H6" s="17">
        <v>7</v>
      </c>
      <c r="I6" s="17">
        <v>8</v>
      </c>
      <c r="J6" s="17">
        <v>9</v>
      </c>
      <c r="K6" s="17">
        <v>10</v>
      </c>
      <c r="L6" s="17">
        <v>11</v>
      </c>
      <c r="M6" s="17">
        <v>12</v>
      </c>
    </row>
    <row r="7" spans="1:14" x14ac:dyDescent="0.2">
      <c r="A7" s="18" t="s">
        <v>76</v>
      </c>
      <c r="B7" s="24" t="s">
        <v>87</v>
      </c>
      <c r="C7" s="24" t="s">
        <v>88</v>
      </c>
      <c r="D7" s="24" t="s">
        <v>89</v>
      </c>
      <c r="E7" s="24" t="s">
        <v>90</v>
      </c>
      <c r="F7" s="24" t="s">
        <v>91</v>
      </c>
      <c r="G7" s="24" t="s">
        <v>92</v>
      </c>
      <c r="H7" s="24" t="s">
        <v>93</v>
      </c>
      <c r="I7" s="24" t="s">
        <v>94</v>
      </c>
      <c r="J7" s="24" t="s">
        <v>95</v>
      </c>
      <c r="K7" s="24" t="s">
        <v>96</v>
      </c>
      <c r="L7" s="24" t="s">
        <v>97</v>
      </c>
      <c r="M7" s="24" t="s">
        <v>98</v>
      </c>
    </row>
    <row r="8" spans="1:14" x14ac:dyDescent="0.2">
      <c r="A8" s="18" t="s">
        <v>77</v>
      </c>
      <c r="B8" s="24" t="s">
        <v>99</v>
      </c>
      <c r="C8" s="24" t="s">
        <v>100</v>
      </c>
      <c r="D8" s="24" t="s">
        <v>101</v>
      </c>
      <c r="E8" s="24" t="s">
        <v>102</v>
      </c>
      <c r="F8" s="24" t="s">
        <v>103</v>
      </c>
      <c r="G8" s="24" t="s">
        <v>104</v>
      </c>
      <c r="H8" s="24" t="s">
        <v>105</v>
      </c>
      <c r="I8" s="24" t="s">
        <v>106</v>
      </c>
      <c r="J8" s="24" t="s">
        <v>107</v>
      </c>
      <c r="K8" s="24" t="s">
        <v>108</v>
      </c>
      <c r="L8" s="24" t="s">
        <v>109</v>
      </c>
      <c r="M8" s="24" t="s">
        <v>110</v>
      </c>
    </row>
    <row r="9" spans="1:14" x14ac:dyDescent="0.2">
      <c r="A9" s="18" t="s">
        <v>78</v>
      </c>
      <c r="B9" s="24" t="s">
        <v>111</v>
      </c>
      <c r="C9" s="24" t="s">
        <v>112</v>
      </c>
      <c r="D9" s="24" t="s">
        <v>113</v>
      </c>
      <c r="E9" s="24" t="s">
        <v>114</v>
      </c>
      <c r="F9" s="24" t="s">
        <v>115</v>
      </c>
      <c r="G9" s="24" t="s">
        <v>116</v>
      </c>
      <c r="H9" s="24" t="s">
        <v>117</v>
      </c>
      <c r="I9" s="24" t="s">
        <v>118</v>
      </c>
      <c r="J9" s="25" t="s">
        <v>119</v>
      </c>
      <c r="K9" s="26"/>
      <c r="L9" s="26"/>
      <c r="M9" s="26"/>
    </row>
    <row r="10" spans="1:14" x14ac:dyDescent="0.2">
      <c r="A10" s="18" t="s">
        <v>79</v>
      </c>
      <c r="B10" s="27" t="s">
        <v>120</v>
      </c>
      <c r="C10" s="27" t="s">
        <v>121</v>
      </c>
      <c r="D10" s="27" t="s">
        <v>122</v>
      </c>
      <c r="E10" s="27" t="s">
        <v>123</v>
      </c>
      <c r="F10" s="27" t="s">
        <v>124</v>
      </c>
      <c r="G10" s="27" t="s">
        <v>125</v>
      </c>
      <c r="H10" s="27" t="s">
        <v>126</v>
      </c>
      <c r="I10" s="27" t="s">
        <v>127</v>
      </c>
      <c r="J10" s="27" t="s">
        <v>128</v>
      </c>
      <c r="K10" s="27" t="s">
        <v>129</v>
      </c>
      <c r="L10" s="27" t="s">
        <v>130</v>
      </c>
      <c r="M10" s="27" t="s">
        <v>131</v>
      </c>
    </row>
    <row r="11" spans="1:14" x14ac:dyDescent="0.2">
      <c r="A11" s="18" t="s">
        <v>80</v>
      </c>
      <c r="B11" s="27" t="s">
        <v>132</v>
      </c>
      <c r="C11" s="27" t="s">
        <v>133</v>
      </c>
      <c r="D11" s="27" t="s">
        <v>134</v>
      </c>
      <c r="E11" s="27" t="s">
        <v>135</v>
      </c>
      <c r="F11" s="27" t="s">
        <v>136</v>
      </c>
      <c r="G11" s="27" t="s">
        <v>137</v>
      </c>
      <c r="H11" s="27" t="s">
        <v>138</v>
      </c>
      <c r="I11" s="27" t="s">
        <v>139</v>
      </c>
      <c r="J11" s="27" t="s">
        <v>140</v>
      </c>
      <c r="K11" s="27" t="s">
        <v>141</v>
      </c>
      <c r="L11" s="27" t="s">
        <v>142</v>
      </c>
      <c r="M11" s="27" t="s">
        <v>143</v>
      </c>
      <c r="N11" s="7"/>
    </row>
    <row r="12" spans="1:14" x14ac:dyDescent="0.2">
      <c r="A12" s="18" t="s">
        <v>81</v>
      </c>
      <c r="B12" s="27" t="s">
        <v>144</v>
      </c>
      <c r="C12" s="27" t="s">
        <v>145</v>
      </c>
      <c r="D12" s="27" t="s">
        <v>146</v>
      </c>
      <c r="E12" s="27" t="s">
        <v>147</v>
      </c>
      <c r="F12" s="27" t="s">
        <v>148</v>
      </c>
      <c r="G12" s="27" t="s">
        <v>149</v>
      </c>
      <c r="H12" s="27" t="s">
        <v>150</v>
      </c>
      <c r="I12" s="27" t="s">
        <v>151</v>
      </c>
      <c r="J12" s="26"/>
      <c r="K12" s="26"/>
      <c r="L12" s="26"/>
      <c r="M12" s="26"/>
    </row>
    <row r="13" spans="1:14" x14ac:dyDescent="0.2">
      <c r="A13" s="18" t="s">
        <v>82</v>
      </c>
      <c r="B13" s="28" t="s">
        <v>152</v>
      </c>
      <c r="C13" s="28" t="s">
        <v>153</v>
      </c>
      <c r="D13" s="28" t="s">
        <v>154</v>
      </c>
      <c r="E13" s="28" t="s">
        <v>155</v>
      </c>
      <c r="F13" s="28" t="s">
        <v>156</v>
      </c>
      <c r="G13" s="26"/>
      <c r="H13" s="26"/>
      <c r="I13" s="26"/>
      <c r="J13" s="26"/>
      <c r="K13" s="26"/>
      <c r="L13" s="26"/>
      <c r="M13" s="26"/>
    </row>
    <row r="14" spans="1:14" x14ac:dyDescent="0.2">
      <c r="A14" s="18" t="s">
        <v>83</v>
      </c>
      <c r="B14" s="28" t="s">
        <v>157</v>
      </c>
      <c r="C14" s="28" t="s">
        <v>158</v>
      </c>
      <c r="D14" s="28" t="s">
        <v>159</v>
      </c>
      <c r="E14" s="28" t="s">
        <v>160</v>
      </c>
      <c r="F14" s="28" t="s">
        <v>161</v>
      </c>
      <c r="G14" s="28" t="s">
        <v>162</v>
      </c>
      <c r="H14" s="28" t="s">
        <v>163</v>
      </c>
      <c r="I14" s="28" t="s">
        <v>164</v>
      </c>
      <c r="J14" s="28" t="s">
        <v>165</v>
      </c>
      <c r="K14" s="28" t="s">
        <v>166</v>
      </c>
      <c r="L14" s="28" t="s">
        <v>167</v>
      </c>
      <c r="M14" s="28" t="s">
        <v>168</v>
      </c>
      <c r="N14" s="19"/>
    </row>
    <row r="18" spans="1:5" ht="19" x14ac:dyDescent="0.25">
      <c r="A18" s="15" t="s">
        <v>0</v>
      </c>
    </row>
    <row r="19" spans="1:5" x14ac:dyDescent="0.2">
      <c r="A19" s="13" t="s">
        <v>84</v>
      </c>
    </row>
    <row r="20" spans="1:5" x14ac:dyDescent="0.2">
      <c r="A20" s="14" t="s">
        <v>3</v>
      </c>
      <c r="B20" s="14" t="s">
        <v>4</v>
      </c>
      <c r="C20" s="14" t="s">
        <v>5</v>
      </c>
      <c r="D20" s="14" t="s">
        <v>6</v>
      </c>
      <c r="E20" s="14" t="s">
        <v>85</v>
      </c>
    </row>
    <row r="21" spans="1:5" x14ac:dyDescent="0.2">
      <c r="A21" s="2" t="s">
        <v>1</v>
      </c>
      <c r="B21" s="2" t="s">
        <v>10</v>
      </c>
      <c r="C21" s="2" t="s">
        <v>14</v>
      </c>
      <c r="D21" s="2" t="s">
        <v>13</v>
      </c>
      <c r="E21" s="2"/>
    </row>
    <row r="22" spans="1:5" x14ac:dyDescent="0.2">
      <c r="A22" s="2" t="s">
        <v>7</v>
      </c>
      <c r="B22" s="2" t="s">
        <v>11</v>
      </c>
      <c r="C22" s="2" t="s">
        <v>15</v>
      </c>
      <c r="D22" s="2" t="s">
        <v>19</v>
      </c>
      <c r="E22" s="2">
        <f>D29*150*1.05</f>
        <v>13230</v>
      </c>
    </row>
    <row r="23" spans="1:5" x14ac:dyDescent="0.2">
      <c r="A23" s="2" t="s">
        <v>2</v>
      </c>
      <c r="B23" s="2" t="s">
        <v>11</v>
      </c>
      <c r="C23" s="2" t="s">
        <v>16</v>
      </c>
      <c r="D23" s="2" t="s">
        <v>19</v>
      </c>
      <c r="E23" s="2">
        <f>D29*150*1.05</f>
        <v>13230</v>
      </c>
    </row>
    <row r="24" spans="1:5" x14ac:dyDescent="0.2">
      <c r="A24" s="2" t="s">
        <v>8</v>
      </c>
      <c r="B24" s="2" t="s">
        <v>11</v>
      </c>
      <c r="C24" s="2" t="s">
        <v>17</v>
      </c>
      <c r="D24" s="2" t="s">
        <v>18</v>
      </c>
      <c r="E24" s="2">
        <f>D29*50*1.05</f>
        <v>4410</v>
      </c>
    </row>
    <row r="25" spans="1:5" x14ac:dyDescent="0.2">
      <c r="A25" s="2" t="s">
        <v>9</v>
      </c>
      <c r="B25" s="2" t="s">
        <v>12</v>
      </c>
      <c r="C25" s="2" t="s">
        <v>20</v>
      </c>
      <c r="D25" s="2" t="s">
        <v>20</v>
      </c>
      <c r="E25" s="2"/>
    </row>
    <row r="26" spans="1:5" x14ac:dyDescent="0.2">
      <c r="A26" s="1"/>
      <c r="B26" s="1"/>
      <c r="C26" s="1"/>
      <c r="D26" s="1"/>
      <c r="E26" s="1"/>
    </row>
    <row r="27" spans="1:5" x14ac:dyDescent="0.2">
      <c r="A27" s="1"/>
      <c r="B27" s="1"/>
      <c r="C27" s="1"/>
      <c r="D27" s="1"/>
      <c r="E27" s="1"/>
    </row>
    <row r="28" spans="1:5" x14ac:dyDescent="0.2">
      <c r="A28" s="16" t="s">
        <v>14</v>
      </c>
      <c r="B28" s="1"/>
      <c r="C28" s="1"/>
      <c r="D28" s="1" t="s">
        <v>26</v>
      </c>
    </row>
    <row r="29" spans="1:5" x14ac:dyDescent="0.2">
      <c r="A29" s="7"/>
      <c r="B29" s="1"/>
      <c r="C29" s="1"/>
      <c r="D29" s="4">
        <v>84</v>
      </c>
    </row>
    <row r="30" spans="1:5" x14ac:dyDescent="0.2">
      <c r="A30" s="2" t="s">
        <v>37</v>
      </c>
      <c r="B30" s="9" t="s">
        <v>24</v>
      </c>
      <c r="C30" s="9"/>
      <c r="D30" s="9" t="str">
        <f>D29&amp; " rxns"</f>
        <v>84 rxns</v>
      </c>
    </row>
    <row r="31" spans="1:5" x14ac:dyDescent="0.2">
      <c r="A31" s="3" t="s">
        <v>21</v>
      </c>
      <c r="B31" s="6">
        <v>10</v>
      </c>
      <c r="C31" s="6" t="s">
        <v>25</v>
      </c>
      <c r="D31" s="6">
        <f>D29*B31*1.05</f>
        <v>882</v>
      </c>
      <c r="E31" s="7"/>
    </row>
    <row r="32" spans="1:5" x14ac:dyDescent="0.2">
      <c r="A32" s="3" t="s">
        <v>22</v>
      </c>
      <c r="B32" s="6">
        <v>90</v>
      </c>
      <c r="C32" s="6" t="s">
        <v>25</v>
      </c>
      <c r="D32" s="6">
        <f>D29*B32*1.05</f>
        <v>7938</v>
      </c>
      <c r="E32" s="7"/>
    </row>
    <row r="33" spans="1:9" x14ac:dyDescent="0.2">
      <c r="A33" s="5" t="s">
        <v>23</v>
      </c>
      <c r="B33" s="8">
        <v>60</v>
      </c>
      <c r="C33" s="8" t="s">
        <v>25</v>
      </c>
      <c r="D33" s="8">
        <f>D29*B33*1.05</f>
        <v>5292</v>
      </c>
      <c r="E33" s="7"/>
    </row>
    <row r="34" spans="1:9" x14ac:dyDescent="0.2">
      <c r="A34" s="2" t="s">
        <v>28</v>
      </c>
      <c r="B34" s="6">
        <v>100</v>
      </c>
      <c r="C34" s="6" t="s">
        <v>25</v>
      </c>
      <c r="D34" s="6" t="s">
        <v>29</v>
      </c>
      <c r="E34" s="6"/>
    </row>
    <row r="35" spans="1:9" x14ac:dyDescent="0.2">
      <c r="B35" s="6">
        <f>B31+B32+B33+B34</f>
        <v>260</v>
      </c>
      <c r="C35" s="6" t="s">
        <v>27</v>
      </c>
      <c r="D35" s="6">
        <f>B31+B32+B33</f>
        <v>160</v>
      </c>
      <c r="E35" s="6" t="s">
        <v>27</v>
      </c>
    </row>
    <row r="36" spans="1:9" x14ac:dyDescent="0.2">
      <c r="B36" s="7"/>
      <c r="C36" s="7"/>
      <c r="D36" s="7"/>
      <c r="E36" s="7"/>
    </row>
    <row r="37" spans="1:9" x14ac:dyDescent="0.2">
      <c r="A37" s="2" t="s">
        <v>34</v>
      </c>
    </row>
    <row r="38" spans="1:9" x14ac:dyDescent="0.2">
      <c r="A38" s="11" t="s">
        <v>30</v>
      </c>
      <c r="B38" s="8">
        <v>100</v>
      </c>
      <c r="C38" s="8" t="s">
        <v>25</v>
      </c>
      <c r="D38" s="8">
        <f>D29*B38</f>
        <v>8400</v>
      </c>
      <c r="E38" s="12" t="s">
        <v>27</v>
      </c>
    </row>
    <row r="39" spans="1:9" x14ac:dyDescent="0.2">
      <c r="A39" s="2" t="s">
        <v>33</v>
      </c>
      <c r="B39" s="20" t="s">
        <v>75</v>
      </c>
      <c r="C39" s="21"/>
      <c r="D39" s="21"/>
      <c r="E39" s="21"/>
      <c r="F39" s="21"/>
      <c r="G39" s="21"/>
      <c r="H39" s="21"/>
      <c r="I39" s="22"/>
    </row>
    <row r="41" spans="1:9" x14ac:dyDescent="0.2">
      <c r="A41" s="10" t="s">
        <v>31</v>
      </c>
    </row>
    <row r="43" spans="1:9" x14ac:dyDescent="0.2">
      <c r="A43" s="10" t="s">
        <v>36</v>
      </c>
    </row>
    <row r="44" spans="1:9" x14ac:dyDescent="0.2">
      <c r="A44" t="s">
        <v>32</v>
      </c>
    </row>
    <row r="45" spans="1:9" x14ac:dyDescent="0.2">
      <c r="A45" t="s">
        <v>43</v>
      </c>
    </row>
    <row r="46" spans="1:9" x14ac:dyDescent="0.2">
      <c r="A46" t="s">
        <v>35</v>
      </c>
    </row>
    <row r="48" spans="1:9" x14ac:dyDescent="0.2">
      <c r="A48" t="s">
        <v>38</v>
      </c>
    </row>
    <row r="49" spans="1:1" x14ac:dyDescent="0.2">
      <c r="A49" t="s">
        <v>39</v>
      </c>
    </row>
    <row r="50" spans="1:1" x14ac:dyDescent="0.2">
      <c r="A50" t="s">
        <v>40</v>
      </c>
    </row>
    <row r="52" spans="1:1" x14ac:dyDescent="0.2">
      <c r="A52" t="s">
        <v>41</v>
      </c>
    </row>
    <row r="54" spans="1:1" x14ac:dyDescent="0.2">
      <c r="A54" s="10" t="s">
        <v>42</v>
      </c>
    </row>
    <row r="55" spans="1:1" x14ac:dyDescent="0.2">
      <c r="A55" t="s">
        <v>44</v>
      </c>
    </row>
    <row r="56" spans="1:1" x14ac:dyDescent="0.2">
      <c r="A56" t="s">
        <v>45</v>
      </c>
    </row>
    <row r="57" spans="1:1" x14ac:dyDescent="0.2">
      <c r="A57" t="s">
        <v>46</v>
      </c>
    </row>
    <row r="58" spans="1:1" x14ac:dyDescent="0.2">
      <c r="A58" t="s">
        <v>47</v>
      </c>
    </row>
    <row r="60" spans="1:1" x14ac:dyDescent="0.2">
      <c r="A60" t="s">
        <v>48</v>
      </c>
    </row>
    <row r="62" spans="1:1" x14ac:dyDescent="0.2">
      <c r="A62" s="10" t="s">
        <v>49</v>
      </c>
    </row>
    <row r="63" spans="1:1" x14ac:dyDescent="0.2">
      <c r="A63" s="13" t="s">
        <v>50</v>
      </c>
    </row>
    <row r="65" spans="1:1" x14ac:dyDescent="0.2">
      <c r="A65" s="10" t="s">
        <v>51</v>
      </c>
    </row>
    <row r="66" spans="1:1" x14ac:dyDescent="0.2">
      <c r="A66" t="s">
        <v>66</v>
      </c>
    </row>
    <row r="67" spans="1:1" x14ac:dyDescent="0.2">
      <c r="A67" t="s">
        <v>67</v>
      </c>
    </row>
    <row r="68" spans="1:1" x14ac:dyDescent="0.2">
      <c r="A68" t="s">
        <v>68</v>
      </c>
    </row>
    <row r="69" spans="1:1" x14ac:dyDescent="0.2">
      <c r="A69" t="s">
        <v>69</v>
      </c>
    </row>
    <row r="70" spans="1:1" x14ac:dyDescent="0.2">
      <c r="A70" t="s">
        <v>70</v>
      </c>
    </row>
    <row r="71" spans="1:1" x14ac:dyDescent="0.2">
      <c r="A71" t="s">
        <v>71</v>
      </c>
    </row>
    <row r="72" spans="1:1" x14ac:dyDescent="0.2">
      <c r="A72" t="s">
        <v>72</v>
      </c>
    </row>
    <row r="73" spans="1:1" x14ac:dyDescent="0.2">
      <c r="A73" t="s">
        <v>73</v>
      </c>
    </row>
    <row r="75" spans="1:1" x14ac:dyDescent="0.2">
      <c r="A75" s="10" t="s">
        <v>52</v>
      </c>
    </row>
    <row r="76" spans="1:1" x14ac:dyDescent="0.2">
      <c r="A76" t="s">
        <v>53</v>
      </c>
    </row>
    <row r="77" spans="1:1" x14ac:dyDescent="0.2">
      <c r="A77" t="s">
        <v>54</v>
      </c>
    </row>
    <row r="78" spans="1:1" x14ac:dyDescent="0.2">
      <c r="A78" t="s">
        <v>55</v>
      </c>
    </row>
    <row r="79" spans="1:1" x14ac:dyDescent="0.2">
      <c r="A79" t="s">
        <v>56</v>
      </c>
    </row>
    <row r="80" spans="1:1" x14ac:dyDescent="0.2">
      <c r="A80" t="s">
        <v>57</v>
      </c>
    </row>
    <row r="81" spans="1:1" x14ac:dyDescent="0.2">
      <c r="A81" t="s">
        <v>58</v>
      </c>
    </row>
    <row r="83" spans="1:1" x14ac:dyDescent="0.2">
      <c r="A83" s="10" t="s">
        <v>59</v>
      </c>
    </row>
    <row r="84" spans="1:1" x14ac:dyDescent="0.2">
      <c r="A84" t="s">
        <v>60</v>
      </c>
    </row>
    <row r="85" spans="1:1" x14ac:dyDescent="0.2">
      <c r="A85" t="s">
        <v>61</v>
      </c>
    </row>
    <row r="86" spans="1:1" x14ac:dyDescent="0.2">
      <c r="A86" t="s">
        <v>62</v>
      </c>
    </row>
    <row r="87" spans="1:1" x14ac:dyDescent="0.2">
      <c r="A87" t="s">
        <v>63</v>
      </c>
    </row>
    <row r="88" spans="1:1" x14ac:dyDescent="0.2">
      <c r="A88" t="s">
        <v>74</v>
      </c>
    </row>
    <row r="89" spans="1:1" x14ac:dyDescent="0.2">
      <c r="A89" t="s">
        <v>64</v>
      </c>
    </row>
    <row r="91" spans="1:1" x14ac:dyDescent="0.2">
      <c r="A91" t="s">
        <v>65</v>
      </c>
    </row>
  </sheetData>
  <mergeCells count="2">
    <mergeCell ref="A1:N4"/>
    <mergeCell ref="B39:I39"/>
  </mergeCells>
  <phoneticPr fontId="9" type="noConversion"/>
  <pageMargins left="0.7" right="0.7" top="0.75" bottom="0.75" header="0.3" footer="0.3"/>
  <pageSetup scale="54" fitToHeight="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Keene,Lexi</cp:lastModifiedBy>
  <cp:lastPrinted>2024-01-02T17:35:30Z</cp:lastPrinted>
  <dcterms:created xsi:type="dcterms:W3CDTF">2022-04-19T18:10:37Z</dcterms:created>
  <dcterms:modified xsi:type="dcterms:W3CDTF">2024-01-02T17:37:58Z</dcterms:modified>
</cp:coreProperties>
</file>