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metadata/"/>
    </mc:Choice>
  </mc:AlternateContent>
  <xr:revisionPtr revIDLastSave="0" documentId="13_ncr:1_{30447F7F-4EAE-E649-8C29-C37EAE8FD63E}" xr6:coauthVersionLast="47" xr6:coauthVersionMax="47" xr10:uidLastSave="{00000000-0000-0000-0000-000000000000}"/>
  <bookViews>
    <workbookView xWindow="32560" yWindow="520" windowWidth="38020" windowHeight="23500" xr2:uid="{11356379-1822-8248-BC5D-5ADEBFACB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G29" i="1"/>
  <c r="H24" i="1"/>
  <c r="J13" i="1"/>
  <c r="H13" i="1"/>
  <c r="G13" i="1"/>
  <c r="J12" i="1"/>
  <c r="H12" i="1"/>
  <c r="G12" i="1"/>
  <c r="J8" i="1"/>
  <c r="G8" i="1"/>
</calcChain>
</file>

<file path=xl/sharedStrings.xml><?xml version="1.0" encoding="utf-8"?>
<sst xmlns="http://schemas.openxmlformats.org/spreadsheetml/2006/main" count="261" uniqueCount="74">
  <si>
    <t>year</t>
  </si>
  <si>
    <t>Drosophila_species</t>
  </si>
  <si>
    <t>sample_id</t>
  </si>
  <si>
    <t>sample_location</t>
  </si>
  <si>
    <t>virus_name</t>
  </si>
  <si>
    <t>percent_covered</t>
  </si>
  <si>
    <t>depth</t>
  </si>
  <si>
    <t>closest_relative</t>
  </si>
  <si>
    <t>percent_nucleotide_similarity</t>
  </si>
  <si>
    <t>melanogaster</t>
  </si>
  <si>
    <t>Illinois</t>
  </si>
  <si>
    <t>Drosophila melanogaster sigmavirus</t>
  </si>
  <si>
    <t>Tobacco mosaic virus</t>
  </si>
  <si>
    <t>Vera virus</t>
  </si>
  <si>
    <t>Galbut virus</t>
  </si>
  <si>
    <t>Chaq-like virus</t>
  </si>
  <si>
    <t>Craigies Hill virus</t>
  </si>
  <si>
    <t>Chaq virus</t>
  </si>
  <si>
    <t>Albany1927</t>
  </si>
  <si>
    <t>New York</t>
  </si>
  <si>
    <t>simulans</t>
  </si>
  <si>
    <t>BBDIV1550</t>
  </si>
  <si>
    <t>California</t>
  </si>
  <si>
    <t>Davidson2006_1</t>
  </si>
  <si>
    <t>North Carolina</t>
  </si>
  <si>
    <t>Drosophila C virus</t>
  </si>
  <si>
    <t>Davidson2006_2</t>
  </si>
  <si>
    <t>Bloomfield virus</t>
  </si>
  <si>
    <t>Frost_03071963</t>
  </si>
  <si>
    <t>Pennsylvania</t>
  </si>
  <si>
    <t>Frost03211963</t>
  </si>
  <si>
    <t>Nora virus</t>
  </si>
  <si>
    <t>Hawai'i</t>
  </si>
  <si>
    <t>Kilauea1953</t>
  </si>
  <si>
    <t>Ontario, CAN</t>
  </si>
  <si>
    <t>La Jolla virus</t>
  </si>
  <si>
    <t>SB_2000_sim</t>
  </si>
  <si>
    <t>StPaul1919_3</t>
  </si>
  <si>
    <t>Minnesota</t>
  </si>
  <si>
    <t>Dansoman virus</t>
  </si>
  <si>
    <t>New Jersey</t>
  </si>
  <si>
    <t>Known</t>
  </si>
  <si>
    <t>Unknow</t>
  </si>
  <si>
    <t>unconfirmed</t>
  </si>
  <si>
    <t>Frost_4908</t>
  </si>
  <si>
    <t>Drosophila-associated sobemo-like virus</t>
  </si>
  <si>
    <t>reference_accession</t>
  </si>
  <si>
    <t>MW310351.1</t>
  </si>
  <si>
    <t>PHDIP1072</t>
  </si>
  <si>
    <t>Puslinch virus</t>
  </si>
  <si>
    <t>SB_2000_sim_2</t>
  </si>
  <si>
    <t>SB_2000_sim_3</t>
  </si>
  <si>
    <t>SB_2000_sim_4</t>
  </si>
  <si>
    <t>Kauai1953</t>
  </si>
  <si>
    <t>region</t>
  </si>
  <si>
    <t>Partial genome</t>
  </si>
  <si>
    <t>MH384277</t>
  </si>
  <si>
    <t>Complete polyprotein</t>
  </si>
  <si>
    <t>NC_001367.1</t>
  </si>
  <si>
    <t>MT742171, MT42172</t>
  </si>
  <si>
    <t>MT742164, MT742161, MT742162</t>
  </si>
  <si>
    <t>MT742163</t>
  </si>
  <si>
    <t>MT742173</t>
  </si>
  <si>
    <t>MH384349, MH384350</t>
  </si>
  <si>
    <t>MT742172</t>
  </si>
  <si>
    <t>NC_038281</t>
  </si>
  <si>
    <t>OK188767</t>
  </si>
  <si>
    <t>MF416371, KP714091, KP714093, KP714094</t>
  </si>
  <si>
    <t>NC_007919.3</t>
  </si>
  <si>
    <t>KP714073</t>
  </si>
  <si>
    <t>MH384295, MH384296</t>
  </si>
  <si>
    <t>Zeugodacus cucurbitae sobemovirus isolate CQ-Zc-V3</t>
  </si>
  <si>
    <t xml:space="preserve">NC_078564.1, MK896628.1, </t>
  </si>
  <si>
    <t>Lakamha virus (L) , Barranqueras virus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</si>
</sst>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nucleotide/MW310351.1?report=genbank&amp;log$=nucltop&amp;blast_rank=1&amp;RID=NTR7DZT9016" TargetMode="External"/><Relationship Id="rId2" Type="http://schemas.openxmlformats.org/officeDocument/2006/relationships/hyperlink" Target="https://blast.ncbi.nlm.nih.gov/Blast.cgi" TargetMode="External"/><Relationship Id="rId1" Type="http://schemas.openxmlformats.org/officeDocument/2006/relationships/hyperlink" Target="https://blast.ncbi.nlm.nih.gov/Blast.cgi" TargetMode="External"/><Relationship Id="rId4" Type="http://schemas.openxmlformats.org/officeDocument/2006/relationships/hyperlink" Target="https://www.ncbi.nlm.nih.gov/nucleotide/NC_078564.1?report=genbank&amp;log$=nucltop&amp;blast_rank=1&amp;RID=NTS3WKMV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1005-D69C-DB4E-B57B-5407D28A94D4}">
  <dimension ref="A1:Q34"/>
  <sheetViews>
    <sheetView tabSelected="1" topLeftCell="B1" workbookViewId="0">
      <selection activeCell="J42" sqref="J42"/>
    </sheetView>
  </sheetViews>
  <sheetFormatPr baseColWidth="10" defaultRowHeight="16" x14ac:dyDescent="0.2"/>
  <cols>
    <col min="6" max="6" width="31.5" bestFit="1" customWidth="1"/>
    <col min="7" max="8" width="12.6640625" bestFit="1" customWidth="1"/>
    <col min="9" max="9" width="31.5" bestFit="1" customWidth="1"/>
    <col min="10" max="10" width="25.83203125" bestFit="1" customWidth="1"/>
    <col min="11" max="11" width="18.83203125" bestFit="1" customWidth="1"/>
    <col min="12" max="12" width="37.6640625" bestFit="1" customWidth="1"/>
    <col min="16" max="16" width="18.832031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</v>
      </c>
      <c r="L1" t="s">
        <v>46</v>
      </c>
    </row>
    <row r="2" spans="1:17" s="3" customFormat="1" x14ac:dyDescent="0.2">
      <c r="A2" s="3" t="s">
        <v>41</v>
      </c>
      <c r="B2" s="4">
        <v>1908</v>
      </c>
      <c r="C2" s="4" t="s">
        <v>9</v>
      </c>
      <c r="D2" s="5">
        <v>1004277</v>
      </c>
      <c r="E2" s="4" t="s">
        <v>10</v>
      </c>
      <c r="F2" s="5" t="s">
        <v>11</v>
      </c>
      <c r="G2" s="6">
        <v>72.900000000000006</v>
      </c>
      <c r="H2" s="6">
        <v>1.7</v>
      </c>
      <c r="I2" s="5" t="s">
        <v>11</v>
      </c>
      <c r="J2" s="6">
        <v>99.4</v>
      </c>
      <c r="K2" t="s">
        <v>55</v>
      </c>
      <c r="L2" t="s">
        <v>56</v>
      </c>
      <c r="N2"/>
      <c r="O2"/>
      <c r="P2"/>
      <c r="Q2"/>
    </row>
    <row r="3" spans="1:17" s="3" customFormat="1" x14ac:dyDescent="0.2">
      <c r="A3" s="3" t="s">
        <v>41</v>
      </c>
      <c r="B3" s="4">
        <v>1908</v>
      </c>
      <c r="C3" s="4" t="s">
        <v>9</v>
      </c>
      <c r="D3" s="5">
        <v>1004277</v>
      </c>
      <c r="E3" s="4" t="s">
        <v>10</v>
      </c>
      <c r="F3" s="5" t="s">
        <v>12</v>
      </c>
      <c r="G3" s="6">
        <v>100</v>
      </c>
      <c r="H3" s="6">
        <v>849.9</v>
      </c>
      <c r="I3" s="5" t="s">
        <v>12</v>
      </c>
      <c r="J3" s="6">
        <v>98.9</v>
      </c>
      <c r="K3" t="s">
        <v>57</v>
      </c>
      <c r="L3" t="s">
        <v>58</v>
      </c>
      <c r="N3"/>
      <c r="O3"/>
      <c r="P3"/>
      <c r="Q3"/>
    </row>
    <row r="4" spans="1:17" s="3" customFormat="1" x14ac:dyDescent="0.2">
      <c r="A4" s="3" t="s">
        <v>41</v>
      </c>
      <c r="B4" s="4">
        <v>1908</v>
      </c>
      <c r="C4" s="4" t="s">
        <v>9</v>
      </c>
      <c r="D4" s="5">
        <v>1004277</v>
      </c>
      <c r="E4" s="4" t="s">
        <v>10</v>
      </c>
      <c r="F4" s="5" t="s">
        <v>13</v>
      </c>
      <c r="G4" s="6">
        <v>100</v>
      </c>
      <c r="H4" s="6">
        <v>21.6</v>
      </c>
      <c r="I4" s="5" t="s">
        <v>13</v>
      </c>
      <c r="J4" s="6">
        <v>99.25</v>
      </c>
      <c r="K4" t="s">
        <v>57</v>
      </c>
      <c r="L4" t="s">
        <v>59</v>
      </c>
      <c r="N4"/>
      <c r="O4"/>
      <c r="P4"/>
      <c r="Q4"/>
    </row>
    <row r="5" spans="1:17" s="3" customFormat="1" x14ac:dyDescent="0.2">
      <c r="A5" s="3" t="s">
        <v>41</v>
      </c>
      <c r="B5" s="4">
        <v>1908</v>
      </c>
      <c r="C5" s="4" t="s">
        <v>9</v>
      </c>
      <c r="D5" s="5">
        <v>1004277</v>
      </c>
      <c r="E5" s="4" t="s">
        <v>10</v>
      </c>
      <c r="F5" s="5" t="s">
        <v>14</v>
      </c>
      <c r="G5" s="6">
        <v>99.8</v>
      </c>
      <c r="H5" s="6">
        <v>9.3000000000000007</v>
      </c>
      <c r="I5" s="5" t="s">
        <v>14</v>
      </c>
      <c r="J5" s="6">
        <v>99</v>
      </c>
      <c r="K5" t="s">
        <v>57</v>
      </c>
      <c r="L5" t="s">
        <v>60</v>
      </c>
      <c r="N5"/>
      <c r="O5"/>
      <c r="P5"/>
      <c r="Q5"/>
    </row>
    <row r="6" spans="1:17" s="3" customFormat="1" x14ac:dyDescent="0.2">
      <c r="A6" s="3" t="s">
        <v>41</v>
      </c>
      <c r="B6" s="4">
        <v>1908</v>
      </c>
      <c r="C6" s="4" t="s">
        <v>9</v>
      </c>
      <c r="D6" s="5">
        <v>1004277</v>
      </c>
      <c r="E6" s="4" t="s">
        <v>10</v>
      </c>
      <c r="F6" s="5" t="s">
        <v>15</v>
      </c>
      <c r="G6" s="6">
        <v>100</v>
      </c>
      <c r="H6" s="6">
        <v>17.5</v>
      </c>
      <c r="I6" s="5" t="s">
        <v>15</v>
      </c>
      <c r="J6" s="6">
        <v>99.3</v>
      </c>
      <c r="K6" t="s">
        <v>57</v>
      </c>
      <c r="L6" t="s">
        <v>62</v>
      </c>
      <c r="N6"/>
      <c r="O6"/>
      <c r="P6"/>
      <c r="Q6"/>
    </row>
    <row r="7" spans="1:17" s="3" customFormat="1" x14ac:dyDescent="0.2">
      <c r="A7" s="3" t="s">
        <v>41</v>
      </c>
      <c r="B7" s="4">
        <v>1942</v>
      </c>
      <c r="C7" s="4" t="s">
        <v>9</v>
      </c>
      <c r="D7" s="5">
        <v>1004278</v>
      </c>
      <c r="E7" s="4" t="s">
        <v>40</v>
      </c>
      <c r="F7" s="5" t="s">
        <v>16</v>
      </c>
      <c r="G7" s="6">
        <v>100</v>
      </c>
      <c r="H7" s="6">
        <v>30.6</v>
      </c>
      <c r="I7" s="5" t="s">
        <v>16</v>
      </c>
      <c r="J7" s="6">
        <v>66.2</v>
      </c>
      <c r="K7" t="s">
        <v>57</v>
      </c>
      <c r="L7" t="s">
        <v>63</v>
      </c>
      <c r="N7"/>
      <c r="O7"/>
      <c r="P7"/>
      <c r="Q7"/>
    </row>
    <row r="8" spans="1:17" s="3" customFormat="1" x14ac:dyDescent="0.2">
      <c r="A8" s="3" t="s">
        <v>41</v>
      </c>
      <c r="B8" s="4">
        <v>1942</v>
      </c>
      <c r="C8" s="4" t="s">
        <v>9</v>
      </c>
      <c r="D8" s="5">
        <v>1004278</v>
      </c>
      <c r="E8" s="4" t="s">
        <v>40</v>
      </c>
      <c r="F8" s="5" t="s">
        <v>14</v>
      </c>
      <c r="G8" s="6">
        <f>(14.7+32.2+8.1)/3</f>
        <v>18.333333333333336</v>
      </c>
      <c r="H8" s="6">
        <v>17.399999999999999</v>
      </c>
      <c r="I8" s="5" t="s">
        <v>14</v>
      </c>
      <c r="J8" s="6">
        <f>(96.8+99.4+95.2)/3</f>
        <v>97.133333333333326</v>
      </c>
      <c r="K8" t="s">
        <v>55</v>
      </c>
      <c r="L8" t="s">
        <v>60</v>
      </c>
      <c r="N8"/>
      <c r="O8"/>
      <c r="P8"/>
      <c r="Q8"/>
    </row>
    <row r="9" spans="1:17" s="3" customFormat="1" x14ac:dyDescent="0.2">
      <c r="A9" s="3" t="s">
        <v>41</v>
      </c>
      <c r="B9" s="4">
        <v>1942</v>
      </c>
      <c r="C9" s="4" t="s">
        <v>9</v>
      </c>
      <c r="D9" s="5">
        <v>1004278</v>
      </c>
      <c r="E9" s="4" t="s">
        <v>40</v>
      </c>
      <c r="F9" s="5" t="s">
        <v>15</v>
      </c>
      <c r="G9" s="6">
        <v>100</v>
      </c>
      <c r="H9" s="6">
        <v>490.1</v>
      </c>
      <c r="I9" s="5" t="s">
        <v>15</v>
      </c>
      <c r="J9" s="6">
        <v>99.6</v>
      </c>
      <c r="K9" t="s">
        <v>57</v>
      </c>
      <c r="L9" t="s">
        <v>62</v>
      </c>
      <c r="N9"/>
      <c r="O9"/>
      <c r="P9"/>
      <c r="Q9"/>
    </row>
    <row r="10" spans="1:17" s="3" customFormat="1" x14ac:dyDescent="0.2">
      <c r="A10" s="3" t="s">
        <v>41</v>
      </c>
      <c r="B10" s="4">
        <v>1942</v>
      </c>
      <c r="C10" s="4" t="s">
        <v>9</v>
      </c>
      <c r="D10" s="5">
        <v>1004278</v>
      </c>
      <c r="E10" s="4" t="s">
        <v>40</v>
      </c>
      <c r="F10" s="5" t="s">
        <v>13</v>
      </c>
      <c r="G10" s="6">
        <v>100</v>
      </c>
      <c r="H10" s="6">
        <v>574.35</v>
      </c>
      <c r="I10" s="5" t="s">
        <v>13</v>
      </c>
      <c r="J10" s="6">
        <v>99.6</v>
      </c>
      <c r="K10" t="s">
        <v>57</v>
      </c>
      <c r="L10" t="s">
        <v>64</v>
      </c>
      <c r="N10"/>
      <c r="O10"/>
      <c r="P10"/>
      <c r="Q10"/>
    </row>
    <row r="11" spans="1:17" s="3" customFormat="1" x14ac:dyDescent="0.2">
      <c r="A11" s="3" t="s">
        <v>41</v>
      </c>
      <c r="B11" s="4">
        <v>1942</v>
      </c>
      <c r="C11" s="4" t="s">
        <v>9</v>
      </c>
      <c r="D11" s="5">
        <v>1004278</v>
      </c>
      <c r="E11" s="4" t="s">
        <v>40</v>
      </c>
      <c r="F11" s="5" t="s">
        <v>11</v>
      </c>
      <c r="G11" s="6">
        <v>100</v>
      </c>
      <c r="H11" s="6">
        <v>46.2</v>
      </c>
      <c r="I11" s="5" t="s">
        <v>11</v>
      </c>
      <c r="J11" s="6">
        <v>99.6</v>
      </c>
      <c r="K11" t="s">
        <v>57</v>
      </c>
      <c r="L11" t="s">
        <v>65</v>
      </c>
      <c r="N11"/>
      <c r="O11"/>
      <c r="P11"/>
      <c r="Q11"/>
    </row>
    <row r="12" spans="1:17" s="3" customFormat="1" ht="18" customHeight="1" x14ac:dyDescent="0.2">
      <c r="A12" s="3" t="s">
        <v>41</v>
      </c>
      <c r="B12" s="4">
        <v>1915</v>
      </c>
      <c r="C12" s="4" t="s">
        <v>9</v>
      </c>
      <c r="D12" s="5">
        <v>1004279</v>
      </c>
      <c r="E12" s="4" t="s">
        <v>10</v>
      </c>
      <c r="F12" s="5" t="s">
        <v>14</v>
      </c>
      <c r="G12" s="6">
        <f>(23.2+64.4+24.5)/3</f>
        <v>37.366666666666667</v>
      </c>
      <c r="H12" s="6">
        <f>(6.26+1.7)/2</f>
        <v>3.98</v>
      </c>
      <c r="I12" s="5" t="s">
        <v>14</v>
      </c>
      <c r="J12" s="6">
        <f>(95.3+96.2+96.7)/3</f>
        <v>96.066666666666663</v>
      </c>
      <c r="K12" t="s">
        <v>55</v>
      </c>
      <c r="L12" t="s">
        <v>60</v>
      </c>
      <c r="N12"/>
      <c r="O12"/>
      <c r="P12"/>
      <c r="Q12"/>
    </row>
    <row r="13" spans="1:17" s="3" customFormat="1" x14ac:dyDescent="0.2">
      <c r="A13" s="3" t="s">
        <v>41</v>
      </c>
      <c r="B13" s="4">
        <v>1915</v>
      </c>
      <c r="C13" s="4" t="s">
        <v>9</v>
      </c>
      <c r="D13" s="5">
        <v>1004281</v>
      </c>
      <c r="E13" s="4" t="s">
        <v>10</v>
      </c>
      <c r="F13" s="5" t="s">
        <v>14</v>
      </c>
      <c r="G13" s="6">
        <f>(25.3+71.1+19.4)/3</f>
        <v>38.599999999999994</v>
      </c>
      <c r="H13" s="6">
        <f>(0.54+0.84+2.26)/3</f>
        <v>1.2133333333333332</v>
      </c>
      <c r="I13" s="5" t="s">
        <v>14</v>
      </c>
      <c r="J13" s="6">
        <f>(94.5+97.8+97.3)/3</f>
        <v>96.533333333333346</v>
      </c>
      <c r="K13" t="s">
        <v>55</v>
      </c>
      <c r="L13" t="s">
        <v>60</v>
      </c>
      <c r="N13"/>
      <c r="O13"/>
      <c r="P13"/>
      <c r="Q13"/>
    </row>
    <row r="14" spans="1:17" s="3" customFormat="1" x14ac:dyDescent="0.2">
      <c r="A14" s="3" t="s">
        <v>41</v>
      </c>
      <c r="B14" s="4">
        <v>1930</v>
      </c>
      <c r="C14" s="4" t="s">
        <v>9</v>
      </c>
      <c r="D14" s="5">
        <v>1004283</v>
      </c>
      <c r="E14" s="4" t="s">
        <v>10</v>
      </c>
      <c r="F14" s="5" t="s">
        <v>17</v>
      </c>
      <c r="G14" s="6">
        <v>100</v>
      </c>
      <c r="H14" s="6">
        <v>31.5</v>
      </c>
      <c r="I14" s="5" t="s">
        <v>17</v>
      </c>
      <c r="J14" s="6">
        <v>98.1</v>
      </c>
      <c r="K14" t="s">
        <v>57</v>
      </c>
      <c r="L14" t="s">
        <v>61</v>
      </c>
      <c r="N14"/>
      <c r="O14"/>
      <c r="P14"/>
      <c r="Q14"/>
    </row>
    <row r="15" spans="1:17" s="3" customFormat="1" x14ac:dyDescent="0.2">
      <c r="A15" s="3" t="s">
        <v>41</v>
      </c>
      <c r="B15" s="4">
        <v>1930</v>
      </c>
      <c r="C15" s="4" t="s">
        <v>9</v>
      </c>
      <c r="D15" s="5">
        <v>1004283</v>
      </c>
      <c r="E15" s="4" t="s">
        <v>10</v>
      </c>
      <c r="F15" s="5" t="s">
        <v>14</v>
      </c>
      <c r="G15" s="6">
        <v>100</v>
      </c>
      <c r="H15" s="6">
        <v>36.799999999999997</v>
      </c>
      <c r="I15" s="5" t="s">
        <v>14</v>
      </c>
      <c r="J15" s="6">
        <v>98.2</v>
      </c>
      <c r="K15" t="s">
        <v>57</v>
      </c>
      <c r="L15" t="s">
        <v>60</v>
      </c>
      <c r="N15"/>
      <c r="O15"/>
      <c r="P15"/>
      <c r="Q15"/>
    </row>
    <row r="16" spans="1:17" s="3" customFormat="1" x14ac:dyDescent="0.2">
      <c r="A16" s="3" t="s">
        <v>41</v>
      </c>
      <c r="B16" s="4">
        <v>1927</v>
      </c>
      <c r="C16" s="4" t="s">
        <v>9</v>
      </c>
      <c r="D16" s="5" t="s">
        <v>18</v>
      </c>
      <c r="E16" s="4" t="s">
        <v>19</v>
      </c>
      <c r="F16" s="5" t="s">
        <v>11</v>
      </c>
      <c r="G16" s="6">
        <v>26.1</v>
      </c>
      <c r="H16" s="6">
        <v>1.5</v>
      </c>
      <c r="I16" s="5" t="s">
        <v>11</v>
      </c>
      <c r="J16" s="6">
        <v>99.2</v>
      </c>
      <c r="K16" t="s">
        <v>55</v>
      </c>
      <c r="L16" t="s">
        <v>65</v>
      </c>
      <c r="N16"/>
      <c r="O16"/>
      <c r="P16"/>
      <c r="Q16"/>
    </row>
    <row r="17" spans="1:17" s="3" customFormat="1" x14ac:dyDescent="0.2">
      <c r="A17" s="3" t="s">
        <v>41</v>
      </c>
      <c r="B17" s="4">
        <v>2011</v>
      </c>
      <c r="C17" s="4" t="s">
        <v>20</v>
      </c>
      <c r="D17" s="5" t="s">
        <v>21</v>
      </c>
      <c r="E17" s="4" t="s">
        <v>22</v>
      </c>
      <c r="F17" s="5" t="s">
        <v>14</v>
      </c>
      <c r="G17" s="6">
        <v>100</v>
      </c>
      <c r="H17" s="6">
        <v>16.8</v>
      </c>
      <c r="I17" s="5" t="s">
        <v>14</v>
      </c>
      <c r="J17" s="6">
        <v>99.5</v>
      </c>
      <c r="K17" t="s">
        <v>57</v>
      </c>
      <c r="L17" t="s">
        <v>60</v>
      </c>
      <c r="N17"/>
      <c r="O17"/>
      <c r="P17"/>
      <c r="Q17"/>
    </row>
    <row r="18" spans="1:17" s="3" customFormat="1" x14ac:dyDescent="0.2">
      <c r="A18" s="3" t="s">
        <v>41</v>
      </c>
      <c r="B18" s="4">
        <v>2006</v>
      </c>
      <c r="C18" s="4" t="s">
        <v>9</v>
      </c>
      <c r="D18" s="5" t="s">
        <v>23</v>
      </c>
      <c r="E18" s="4" t="s">
        <v>24</v>
      </c>
      <c r="F18" s="5" t="s">
        <v>25</v>
      </c>
      <c r="G18" s="6">
        <v>100</v>
      </c>
      <c r="H18" s="6">
        <v>263.89999999999998</v>
      </c>
      <c r="I18" s="5" t="s">
        <v>25</v>
      </c>
      <c r="J18" s="6">
        <v>99.7</v>
      </c>
      <c r="K18" t="s">
        <v>57</v>
      </c>
      <c r="L18" t="s">
        <v>66</v>
      </c>
      <c r="N18"/>
      <c r="O18"/>
      <c r="P18"/>
      <c r="Q18"/>
    </row>
    <row r="19" spans="1:17" s="3" customFormat="1" x14ac:dyDescent="0.2">
      <c r="A19" s="3" t="s">
        <v>41</v>
      </c>
      <c r="B19" s="4">
        <v>2006</v>
      </c>
      <c r="C19" s="4" t="s">
        <v>9</v>
      </c>
      <c r="D19" s="5" t="s">
        <v>26</v>
      </c>
      <c r="E19" s="4" t="s">
        <v>24</v>
      </c>
      <c r="F19" s="5" t="s">
        <v>27</v>
      </c>
      <c r="G19" s="6">
        <v>50.4</v>
      </c>
      <c r="H19" s="6">
        <v>1.4</v>
      </c>
      <c r="I19" s="5" t="s">
        <v>27</v>
      </c>
      <c r="J19" s="6">
        <v>99.75</v>
      </c>
      <c r="K19" t="s">
        <v>55</v>
      </c>
      <c r="L19" t="s">
        <v>67</v>
      </c>
      <c r="N19"/>
      <c r="O19"/>
      <c r="P19"/>
      <c r="Q19"/>
    </row>
    <row r="20" spans="1:17" s="3" customFormat="1" x14ac:dyDescent="0.2">
      <c r="A20" s="3" t="s">
        <v>41</v>
      </c>
      <c r="B20" s="4">
        <v>1963</v>
      </c>
      <c r="C20" s="4" t="s">
        <v>9</v>
      </c>
      <c r="D20" s="5" t="s">
        <v>28</v>
      </c>
      <c r="E20" s="4" t="s">
        <v>29</v>
      </c>
      <c r="F20" s="5" t="s">
        <v>13</v>
      </c>
      <c r="G20" s="6">
        <v>100</v>
      </c>
      <c r="H20" s="6">
        <v>2619.4</v>
      </c>
      <c r="I20" s="5" t="s">
        <v>13</v>
      </c>
      <c r="J20" s="6">
        <v>99.7</v>
      </c>
      <c r="K20" t="s">
        <v>57</v>
      </c>
      <c r="L20" t="s">
        <v>59</v>
      </c>
      <c r="N20"/>
      <c r="O20"/>
      <c r="P20"/>
      <c r="Q20"/>
    </row>
    <row r="21" spans="1:17" s="3" customFormat="1" x14ac:dyDescent="0.2">
      <c r="A21" s="3" t="s">
        <v>41</v>
      </c>
      <c r="B21" s="4">
        <v>1963</v>
      </c>
      <c r="C21" s="4" t="s">
        <v>9</v>
      </c>
      <c r="D21" s="5" t="s">
        <v>28</v>
      </c>
      <c r="E21" s="4" t="s">
        <v>29</v>
      </c>
      <c r="F21" s="5" t="s">
        <v>15</v>
      </c>
      <c r="G21" s="6">
        <v>100</v>
      </c>
      <c r="H21" s="6">
        <v>5323</v>
      </c>
      <c r="I21" s="5" t="s">
        <v>15</v>
      </c>
      <c r="J21" s="6">
        <v>99.6</v>
      </c>
      <c r="K21" t="s">
        <v>57</v>
      </c>
      <c r="L21" t="s">
        <v>62</v>
      </c>
      <c r="N21"/>
      <c r="O21"/>
      <c r="P21"/>
      <c r="Q21"/>
    </row>
    <row r="22" spans="1:17" s="3" customFormat="1" x14ac:dyDescent="0.2">
      <c r="A22" s="3" t="s">
        <v>41</v>
      </c>
      <c r="B22" s="4">
        <v>1963</v>
      </c>
      <c r="C22" s="4" t="s">
        <v>9</v>
      </c>
      <c r="D22" s="5" t="s">
        <v>30</v>
      </c>
      <c r="E22" s="4" t="s">
        <v>29</v>
      </c>
      <c r="F22" s="5" t="s">
        <v>14</v>
      </c>
      <c r="G22" s="6">
        <v>99.6</v>
      </c>
      <c r="H22" s="6">
        <v>41.9</v>
      </c>
      <c r="I22" s="5" t="s">
        <v>14</v>
      </c>
      <c r="J22" s="6">
        <v>98.6</v>
      </c>
      <c r="K22" t="s">
        <v>57</v>
      </c>
      <c r="L22" t="s">
        <v>60</v>
      </c>
      <c r="N22"/>
      <c r="O22"/>
      <c r="P22"/>
      <c r="Q22"/>
    </row>
    <row r="23" spans="1:17" s="3" customFormat="1" x14ac:dyDescent="0.2">
      <c r="A23" s="3" t="s">
        <v>41</v>
      </c>
      <c r="B23" s="4">
        <v>1963</v>
      </c>
      <c r="C23" s="4" t="s">
        <v>9</v>
      </c>
      <c r="D23" s="5" t="s">
        <v>30</v>
      </c>
      <c r="E23" s="4" t="s">
        <v>29</v>
      </c>
      <c r="F23" s="5" t="s">
        <v>31</v>
      </c>
      <c r="G23" s="6">
        <v>100</v>
      </c>
      <c r="H23" s="6">
        <v>15.5</v>
      </c>
      <c r="I23" s="5" t="s">
        <v>31</v>
      </c>
      <c r="J23" s="6">
        <v>98.6</v>
      </c>
      <c r="K23" t="s">
        <v>57</v>
      </c>
      <c r="L23" t="s">
        <v>68</v>
      </c>
      <c r="N23"/>
      <c r="O23"/>
      <c r="P23"/>
      <c r="Q23"/>
    </row>
    <row r="24" spans="1:17" s="3" customFormat="1" x14ac:dyDescent="0.2">
      <c r="A24" s="3" t="s">
        <v>41</v>
      </c>
      <c r="B24" s="4">
        <v>1953</v>
      </c>
      <c r="C24" s="4" t="s">
        <v>9</v>
      </c>
      <c r="D24" s="5" t="s">
        <v>53</v>
      </c>
      <c r="E24" s="4" t="s">
        <v>32</v>
      </c>
      <c r="F24" s="5" t="s">
        <v>14</v>
      </c>
      <c r="G24" s="6">
        <v>64.5</v>
      </c>
      <c r="H24" s="6">
        <f>(1.2+3.2+3.6)/3</f>
        <v>2.6666666666666665</v>
      </c>
      <c r="I24" s="5" t="s">
        <v>14</v>
      </c>
      <c r="J24" s="6">
        <v>92.4</v>
      </c>
      <c r="K24" t="s">
        <v>55</v>
      </c>
      <c r="L24" t="s">
        <v>60</v>
      </c>
      <c r="N24"/>
      <c r="O24"/>
      <c r="P24"/>
      <c r="Q24"/>
    </row>
    <row r="25" spans="1:17" s="3" customFormat="1" x14ac:dyDescent="0.2">
      <c r="A25" s="3" t="s">
        <v>41</v>
      </c>
      <c r="B25" s="4">
        <v>1953</v>
      </c>
      <c r="C25" s="4" t="s">
        <v>9</v>
      </c>
      <c r="D25" s="5" t="s">
        <v>33</v>
      </c>
      <c r="E25" s="4" t="s">
        <v>32</v>
      </c>
      <c r="F25" s="5" t="s">
        <v>14</v>
      </c>
      <c r="G25" s="6">
        <v>62.9</v>
      </c>
      <c r="H25" s="6">
        <v>3.4</v>
      </c>
      <c r="I25" s="5" t="s">
        <v>14</v>
      </c>
      <c r="J25" s="6">
        <v>99.7</v>
      </c>
      <c r="K25" t="s">
        <v>55</v>
      </c>
      <c r="L25" t="s">
        <v>60</v>
      </c>
      <c r="N25"/>
      <c r="O25"/>
      <c r="P25"/>
      <c r="Q25"/>
    </row>
    <row r="26" spans="1:17" s="3" customFormat="1" x14ac:dyDescent="0.2">
      <c r="A26" s="3" t="s">
        <v>41</v>
      </c>
      <c r="B26" s="4">
        <v>2000</v>
      </c>
      <c r="C26" s="4" t="s">
        <v>20</v>
      </c>
      <c r="D26" s="5" t="s">
        <v>50</v>
      </c>
      <c r="E26" s="4" t="s">
        <v>22</v>
      </c>
      <c r="F26" s="5" t="s">
        <v>35</v>
      </c>
      <c r="G26" s="6">
        <v>97.3</v>
      </c>
      <c r="H26" s="6">
        <v>10.8</v>
      </c>
      <c r="I26" s="5" t="s">
        <v>35</v>
      </c>
      <c r="J26" s="6">
        <v>98.8</v>
      </c>
      <c r="K26" t="s">
        <v>55</v>
      </c>
      <c r="L26" t="s">
        <v>69</v>
      </c>
      <c r="N26"/>
      <c r="O26"/>
      <c r="P26"/>
      <c r="Q26"/>
    </row>
    <row r="27" spans="1:17" s="3" customFormat="1" x14ac:dyDescent="0.2">
      <c r="A27" s="3" t="s">
        <v>41</v>
      </c>
      <c r="B27" s="4">
        <v>2000</v>
      </c>
      <c r="C27" s="4" t="s">
        <v>20</v>
      </c>
      <c r="D27" s="5" t="s">
        <v>51</v>
      </c>
      <c r="E27" s="4" t="s">
        <v>22</v>
      </c>
      <c r="F27" s="5" t="s">
        <v>17</v>
      </c>
      <c r="G27" s="6">
        <v>100</v>
      </c>
      <c r="H27" s="6">
        <v>61.6</v>
      </c>
      <c r="I27" s="5" t="s">
        <v>17</v>
      </c>
      <c r="J27" s="6">
        <v>98.8</v>
      </c>
      <c r="K27" t="s">
        <v>57</v>
      </c>
      <c r="L27" t="s">
        <v>61</v>
      </c>
      <c r="N27"/>
      <c r="O27"/>
      <c r="P27"/>
      <c r="Q27"/>
    </row>
    <row r="28" spans="1:17" s="3" customFormat="1" x14ac:dyDescent="0.2">
      <c r="A28" s="3" t="s">
        <v>41</v>
      </c>
      <c r="B28" s="4">
        <v>2000</v>
      </c>
      <c r="C28" s="4" t="s">
        <v>20</v>
      </c>
      <c r="D28" s="5" t="s">
        <v>52</v>
      </c>
      <c r="E28" s="4" t="s">
        <v>22</v>
      </c>
      <c r="F28" s="5" t="s">
        <v>14</v>
      </c>
      <c r="G28" s="6">
        <v>100</v>
      </c>
      <c r="H28" s="6">
        <v>224.8</v>
      </c>
      <c r="I28" s="5" t="s">
        <v>14</v>
      </c>
      <c r="J28" s="6">
        <v>98.7</v>
      </c>
      <c r="K28" t="s">
        <v>57</v>
      </c>
      <c r="L28" t="s">
        <v>60</v>
      </c>
      <c r="N28"/>
      <c r="O28"/>
      <c r="P28"/>
      <c r="Q28"/>
    </row>
    <row r="29" spans="1:17" s="3" customFormat="1" x14ac:dyDescent="0.2">
      <c r="A29" s="3" t="s">
        <v>41</v>
      </c>
      <c r="B29" s="4">
        <v>2000</v>
      </c>
      <c r="C29" s="4" t="s">
        <v>20</v>
      </c>
      <c r="D29" s="5" t="s">
        <v>36</v>
      </c>
      <c r="E29" s="4" t="s">
        <v>22</v>
      </c>
      <c r="F29" s="5" t="s">
        <v>14</v>
      </c>
      <c r="G29" s="6">
        <f>(23.3+67.6+20.2)/3</f>
        <v>37.033333333333331</v>
      </c>
      <c r="H29" s="6">
        <v>1.67</v>
      </c>
      <c r="I29" s="5" t="s">
        <v>14</v>
      </c>
      <c r="J29" s="6">
        <f>(95.8+92+97.2)/3</f>
        <v>95</v>
      </c>
      <c r="K29" t="s">
        <v>55</v>
      </c>
      <c r="L29" t="s">
        <v>60</v>
      </c>
      <c r="N29"/>
      <c r="O29"/>
      <c r="P29"/>
      <c r="Q29"/>
    </row>
    <row r="30" spans="1:17" s="3" customFormat="1" x14ac:dyDescent="0.2">
      <c r="A30" s="3" t="s">
        <v>41</v>
      </c>
      <c r="B30" s="4">
        <v>1919</v>
      </c>
      <c r="C30" s="4" t="s">
        <v>9</v>
      </c>
      <c r="D30" s="5" t="s">
        <v>37</v>
      </c>
      <c r="E30" s="4" t="s">
        <v>38</v>
      </c>
      <c r="F30" s="5" t="s">
        <v>39</v>
      </c>
      <c r="G30" s="6">
        <v>100</v>
      </c>
      <c r="H30" s="6">
        <v>43.4</v>
      </c>
      <c r="I30" s="5" t="s">
        <v>39</v>
      </c>
      <c r="J30" s="6">
        <v>98.3</v>
      </c>
      <c r="K30" t="s">
        <v>57</v>
      </c>
      <c r="L30" t="s">
        <v>70</v>
      </c>
      <c r="N30"/>
      <c r="O30"/>
      <c r="P30"/>
      <c r="Q30"/>
    </row>
    <row r="31" spans="1:17" s="3" customFormat="1" x14ac:dyDescent="0.2">
      <c r="A31" s="3" t="s">
        <v>41</v>
      </c>
      <c r="B31" s="4">
        <v>1919</v>
      </c>
      <c r="C31" s="4" t="s">
        <v>9</v>
      </c>
      <c r="D31" s="5" t="s">
        <v>37</v>
      </c>
      <c r="E31" s="4" t="s">
        <v>38</v>
      </c>
      <c r="F31" s="5" t="s">
        <v>17</v>
      </c>
      <c r="G31" s="6">
        <v>100</v>
      </c>
      <c r="H31" s="6">
        <v>316.60000000000002</v>
      </c>
      <c r="I31" s="5" t="s">
        <v>17</v>
      </c>
      <c r="J31" s="6">
        <v>99.2</v>
      </c>
      <c r="K31" t="s">
        <v>57</v>
      </c>
      <c r="L31" t="s">
        <v>61</v>
      </c>
      <c r="N31"/>
      <c r="O31"/>
      <c r="P31"/>
      <c r="Q31"/>
    </row>
    <row r="32" spans="1:17" s="3" customFormat="1" x14ac:dyDescent="0.2">
      <c r="A32" s="3" t="s">
        <v>41</v>
      </c>
      <c r="B32" s="4">
        <v>1919</v>
      </c>
      <c r="C32" s="4" t="s">
        <v>9</v>
      </c>
      <c r="D32" s="5" t="s">
        <v>37</v>
      </c>
      <c r="E32" s="4" t="s">
        <v>38</v>
      </c>
      <c r="F32" s="5" t="s">
        <v>14</v>
      </c>
      <c r="G32" s="6">
        <v>100</v>
      </c>
      <c r="H32" s="6">
        <v>345.8</v>
      </c>
      <c r="I32" s="5" t="s">
        <v>14</v>
      </c>
      <c r="J32" s="6">
        <v>99</v>
      </c>
      <c r="K32" t="s">
        <v>57</v>
      </c>
      <c r="L32" t="s">
        <v>60</v>
      </c>
      <c r="N32"/>
      <c r="O32"/>
      <c r="P32"/>
      <c r="Q32"/>
    </row>
    <row r="33" spans="1:17" s="3" customFormat="1" x14ac:dyDescent="0.2">
      <c r="A33" s="3" t="s">
        <v>42</v>
      </c>
      <c r="B33" s="4">
        <v>2003</v>
      </c>
      <c r="C33" s="4" t="s">
        <v>43</v>
      </c>
      <c r="D33" s="5" t="s">
        <v>44</v>
      </c>
      <c r="E33" s="4" t="s">
        <v>29</v>
      </c>
      <c r="F33" s="5" t="s">
        <v>45</v>
      </c>
      <c r="G33" s="6">
        <v>54</v>
      </c>
      <c r="H33" s="4">
        <v>109.85</v>
      </c>
      <c r="I33" s="7" t="s">
        <v>71</v>
      </c>
      <c r="J33" s="4">
        <v>68.64</v>
      </c>
      <c r="K33" t="s">
        <v>57</v>
      </c>
      <c r="L33" s="2" t="s">
        <v>47</v>
      </c>
      <c r="N33"/>
      <c r="O33"/>
      <c r="P33"/>
      <c r="Q33"/>
    </row>
    <row r="34" spans="1:17" s="3" customFormat="1" x14ac:dyDescent="0.2">
      <c r="A34" s="3" t="s">
        <v>42</v>
      </c>
      <c r="B34" s="4">
        <v>2010</v>
      </c>
      <c r="C34" s="4" t="s">
        <v>9</v>
      </c>
      <c r="D34" s="4" t="s">
        <v>48</v>
      </c>
      <c r="E34" s="4" t="s">
        <v>34</v>
      </c>
      <c r="F34" s="4" t="s">
        <v>49</v>
      </c>
      <c r="G34" s="6">
        <v>8.5</v>
      </c>
      <c r="H34" s="4">
        <v>123.3</v>
      </c>
      <c r="I34" s="7" t="s">
        <v>73</v>
      </c>
      <c r="J34" s="4">
        <v>71.099999999999994</v>
      </c>
      <c r="K34" t="s">
        <v>57</v>
      </c>
      <c r="L34" s="2" t="s">
        <v>72</v>
      </c>
      <c r="N34"/>
      <c r="O34"/>
      <c r="P34"/>
      <c r="Q34"/>
    </row>
  </sheetData>
  <phoneticPr fontId="3" type="noConversion"/>
  <hyperlinks>
    <hyperlink ref="I33" r:id="rId1" location="alnHdr_2232977650" tooltip="Go to alignment for Zeugodacus cucurbitae sobemovirus isolate CQ-Zc-V3, complete genome" display="https://blast.ncbi.nlm.nih.gov/Blast.cgi - alnHdr_2232977650" xr:uid="{F8266579-EB1F-4148-9570-4C768FCB7033}"/>
    <hyperlink ref="I34" r:id="rId2" location="alnHdr_2500668966" tooltip="Go to alignment for Lakamha virus strain Palenque-C559-MX-2008 segment large, complete sequence &gt;gb|MN092355.1| Lakamha virus strain Palenque-C559-MX-2008 segment large, complete sequence" display="https://blast.ncbi.nlm.nih.gov/Blast.cgi - alnHdr_2500668966" xr:uid="{9FE43F6D-C211-7C48-AC92-EB45B8536848}"/>
    <hyperlink ref="L33" r:id="rId3" tooltip="Show report for MW310351.1" display="https://www.ncbi.nlm.nih.gov/nucleotide/MW310351.1?report=genbank&amp;log$=nucltop&amp;blast_rank=1&amp;RID=NTR7DZT9016" xr:uid="{B62256E0-9E24-2D4A-9611-00835B41A00C}"/>
    <hyperlink ref="L34" r:id="rId4" tooltip="Show report for NC_078564.1" display="https://www.ncbi.nlm.nih.gov/nucleotide/NC_078564.1?report=genbank&amp;log$=nucltop&amp;blast_rank=1&amp;RID=NTS3WKMV013" xr:uid="{403ABB8A-721A-DA41-9009-AC281BD62D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Keene,Lexi</cp:lastModifiedBy>
  <dcterms:created xsi:type="dcterms:W3CDTF">2023-03-27T20:25:52Z</dcterms:created>
  <dcterms:modified xsi:type="dcterms:W3CDTF">2023-11-21T18:32:14Z</dcterms:modified>
</cp:coreProperties>
</file>