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46" documentId="11_AD4DB114E44117BA4C33AC715191D634693EDF37" xr6:coauthVersionLast="37" xr6:coauthVersionMax="37" xr10:uidLastSave="{8F76EDEB-E990-43B2-831B-466D39F79FD4}"/>
  <bookViews>
    <workbookView xWindow="0" yWindow="0" windowWidth="22260" windowHeight="12645" xr2:uid="{00000000-000D-0000-FFFF-FFFF00000000}"/>
  </bookViews>
  <sheets>
    <sheet name="Date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16" i="1"/>
  <c r="J5" i="1"/>
  <c r="J6" i="1"/>
  <c r="J7" i="1"/>
  <c r="J8" i="1"/>
  <c r="J9" i="1"/>
  <c r="J10" i="1"/>
  <c r="J11" i="1"/>
  <c r="J4" i="1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<sst xmlns="http://schemas.openxmlformats.org/spreadsheetml/2006/main" count="8" uniqueCount="6">
  <si>
    <t>kW</t>
  </si>
  <si>
    <t>EUR/kW</t>
  </si>
  <si>
    <t>kEUR</t>
  </si>
  <si>
    <t>Bundesministerium</t>
  </si>
  <si>
    <t>IUTA Preisatlas</t>
  </si>
  <si>
    <t>Investitionskostenfunktionen 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</si>
</sst>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Bundesministerium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Daten!$A$4:$A$10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500</c:v>
                </c:pt>
              </c:numCache>
            </c:numRef>
          </c:xVal>
          <c:yVal>
            <c:numRef>
              <c:f>Daten!$C$4:$C$10</c:f>
              <c:numCache>
                <c:formatCode>General</c:formatCode>
                <c:ptCount val="7"/>
                <c:pt idx="0">
                  <c:v>6</c:v>
                </c:pt>
                <c:pt idx="1">
                  <c:v>10</c:v>
                </c:pt>
                <c:pt idx="2">
                  <c:v>13.5</c:v>
                </c:pt>
                <c:pt idx="3">
                  <c:v>18</c:v>
                </c:pt>
                <c:pt idx="4">
                  <c:v>20</c:v>
                </c:pt>
                <c:pt idx="5">
                  <c:v>18</c:v>
                </c:pt>
                <c:pt idx="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1-4B0C-AEDD-E5C9A170E7D0}"/>
            </c:ext>
          </c:extLst>
        </c:ser>
        <c:ser>
          <c:idx val="1"/>
          <c:order val="1"/>
          <c:tx>
            <c:v>Europ. Studie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Daten!$E$4:$E$7</c:f>
              <c:numCache>
                <c:formatCode>General</c:formatCode>
                <c:ptCount val="4"/>
              </c:numCache>
            </c:numRef>
          </c:xVal>
          <c:yVal>
            <c:numRef>
              <c:f>Daten!$G$4:$G$7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1-4B0C-AEDD-E5C9A170E7D0}"/>
            </c:ext>
          </c:extLst>
        </c:ser>
        <c:ser>
          <c:idx val="2"/>
          <c:order val="2"/>
          <c:tx>
            <c:v>IUTA Preisatlas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Daten!$I$4:$I$13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</c:numCache>
            </c:numRef>
          </c:xVal>
          <c:yVal>
            <c:numRef>
              <c:f>Daten!$J$4:$J$13</c:f>
              <c:numCache>
                <c:formatCode>0.00</c:formatCode>
                <c:ptCount val="10"/>
                <c:pt idx="0">
                  <c:v>14.074079506085383</c:v>
                </c:pt>
                <c:pt idx="1">
                  <c:v>22.494150942233574</c:v>
                </c:pt>
                <c:pt idx="2">
                  <c:v>28.634029465294255</c:v>
                </c:pt>
                <c:pt idx="3">
                  <c:v>33.783955694014857</c:v>
                </c:pt>
                <c:pt idx="4">
                  <c:v>38.335918398430763</c:v>
                </c:pt>
                <c:pt idx="5">
                  <c:v>42.473935966112123</c:v>
                </c:pt>
                <c:pt idx="6">
                  <c:v>46.302442560692441</c:v>
                </c:pt>
                <c:pt idx="7">
                  <c:v>49.887664545625164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1-4B0C-AEDD-E5C9A170E7D0}"/>
            </c:ext>
          </c:extLst>
        </c:ser>
        <c:ser>
          <c:idx val="3"/>
          <c:order val="3"/>
          <c:tx>
            <c:v>0-500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(Daten!$A$4:$A$10,Daten!$I$4:$I$6,Daten!$A$15:$A$20)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500</c:v>
                </c:pt>
                <c:pt idx="7">
                  <c:v>100</c:v>
                </c:pt>
                <c:pt idx="8">
                  <c:v>300</c:v>
                </c:pt>
                <c:pt idx="9">
                  <c:v>500</c:v>
                </c:pt>
                <c:pt idx="10">
                  <c:v>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</c:numCache>
            </c:numRef>
          </c:xVal>
          <c:yVal>
            <c:numRef>
              <c:f>(Daten!$C$4:$C$10,Daten!$J$4:$J$6,Daten!$B$15:$B$20)</c:f>
              <c:numCache>
                <c:formatCode>General</c:formatCode>
                <c:ptCount val="16"/>
                <c:pt idx="0">
                  <c:v>6</c:v>
                </c:pt>
                <c:pt idx="1">
                  <c:v>10</c:v>
                </c:pt>
                <c:pt idx="2">
                  <c:v>13.5</c:v>
                </c:pt>
                <c:pt idx="3">
                  <c:v>18</c:v>
                </c:pt>
                <c:pt idx="4">
                  <c:v>20</c:v>
                </c:pt>
                <c:pt idx="5">
                  <c:v>18</c:v>
                </c:pt>
                <c:pt idx="6">
                  <c:v>30</c:v>
                </c:pt>
                <c:pt idx="7" formatCode="0.00">
                  <c:v>14.074079506085383</c:v>
                </c:pt>
                <c:pt idx="8" formatCode="0.00">
                  <c:v>22.494150942233574</c:v>
                </c:pt>
                <c:pt idx="9" formatCode="0.00">
                  <c:v>28.634029465294255</c:v>
                </c:pt>
                <c:pt idx="10">
                  <c:v>0</c:v>
                </c:pt>
                <c:pt idx="11">
                  <c:v>11.730470011121776</c:v>
                </c:pt>
                <c:pt idx="12">
                  <c:v>17.906220037042921</c:v>
                </c:pt>
                <c:pt idx="13">
                  <c:v>22.932679588678656</c:v>
                </c:pt>
                <c:pt idx="14">
                  <c:v>27.333322169614885</c:v>
                </c:pt>
                <c:pt idx="15">
                  <c:v>31.320371897662696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1-4B0C-AEDD-E5C9A170E7D0}"/>
            </c:ext>
          </c:extLst>
        </c:ser>
        <c:ser>
          <c:idx val="4"/>
          <c:order val="4"/>
          <c:tx>
            <c:v>500-1500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500"/>
            <c:intercept val="26.7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(Daten!$I$6:$I$11,Daten!$A$20)</c:f>
              <c:numCache>
                <c:formatCode>General</c:formatCode>
                <c:ptCount val="7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  <c:pt idx="6">
                  <c:v>500</c:v>
                </c:pt>
              </c:numCache>
            </c:numRef>
          </c:xVal>
          <c:yVal>
            <c:numRef>
              <c:f>(Daten!$J$6:$J$11,Daten!$B$20)</c:f>
              <c:numCache>
                <c:formatCode>0.00</c:formatCode>
                <c:ptCount val="7"/>
                <c:pt idx="0">
                  <c:v>28.634029465294255</c:v>
                </c:pt>
                <c:pt idx="1">
                  <c:v>33.783955694014857</c:v>
                </c:pt>
                <c:pt idx="2">
                  <c:v>38.335918398430763</c:v>
                </c:pt>
                <c:pt idx="3">
                  <c:v>42.473935966112123</c:v>
                </c:pt>
                <c:pt idx="4">
                  <c:v>46.302442560692441</c:v>
                </c:pt>
                <c:pt idx="5">
                  <c:v>49.887664545625164</c:v>
                </c:pt>
                <c:pt idx="6" formatCode="General">
                  <c:v>31.320371897662696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21-4B0C-AEDD-E5C9A170E7D0}"/>
            </c:ext>
          </c:extLst>
        </c:ser>
        <c:ser>
          <c:idx val="5"/>
          <c:order val="5"/>
          <c:tx>
            <c:v>TGA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Daten!$A$16:$A$20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Daten!$B$16:$B$20</c:f>
              <c:numCache>
                <c:formatCode>General</c:formatCode>
                <c:ptCount val="5"/>
                <c:pt idx="0">
                  <c:v>11.730470011121776</c:v>
                </c:pt>
                <c:pt idx="1">
                  <c:v>17.906220037042921</c:v>
                </c:pt>
                <c:pt idx="2">
                  <c:v>22.932679588678656</c:v>
                </c:pt>
                <c:pt idx="3">
                  <c:v>27.333322169614885</c:v>
                </c:pt>
                <c:pt idx="4">
                  <c:v>31.320371897662696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821-4B0C-AEDD-E5C9A170E7D0}"/>
            </c:ext>
          </c:extLst>
        </c:ser>
        <c:ser>
          <c:idx val="6"/>
          <c:order val="6"/>
          <c:tx>
            <c:v>&gt;1500kW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Daten!$F$15:$F$19</c:f>
              <c:numCache>
                <c:formatCode>General</c:formatCode>
                <c:ptCount val="5"/>
              </c:numCache>
            </c:numRef>
          </c:xVal>
          <c:yVal>
            <c:numRef>
              <c:f>Daten!$G$15:$G$19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821-4B0C-AEDD-E5C9A170E7D0}"/>
            </c:ext>
          </c:extLst>
        </c:ser>
        <c:ser>
          <c:idx val="7"/>
          <c:order val="7"/>
          <c:tx>
            <c:v>1500-3000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-12"/>
            <c:dispRSqr val="0"/>
            <c:dispEq val="0"/>
          </c:trendline>
          <c:xVal>
            <c:numRef>
              <c:f>(Daten!$I$11,Daten!$F$15,Daten!$F$16,Daten!$F$17)</c:f>
              <c:numCache>
                <c:formatCode>General</c:formatCode>
                <c:ptCount val="4"/>
                <c:pt idx="0">
                  <c:v>1500</c:v>
                </c:pt>
              </c:numCache>
            </c:numRef>
          </c:xVal>
          <c:yVal>
            <c:numRef>
              <c:f>(Daten!$J$11,Daten!$G$15,Daten!$G$16,Daten!$G$17)</c:f>
              <c:numCache>
                <c:formatCode>0.00</c:formatCode>
                <c:ptCount val="4"/>
                <c:pt idx="0">
                  <c:v>49.887664545625164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821-4B0C-AEDD-E5C9A170E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144560"/>
        <c:axId val="1962439152"/>
      </c:scatterChart>
      <c:valAx>
        <c:axId val="2058144560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439152"/>
        <c:crosses val="autoZero"/>
        <c:crossBetween val="midCat"/>
      </c:valAx>
      <c:valAx>
        <c:axId val="19624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14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21021</xdr:colOff>
      <xdr:row>11</xdr:row>
      <xdr:rowOff>133842</xdr:rowOff>
    </xdr:from>
    <xdr:to>
      <xdr:col>11</xdr:col>
      <xdr:colOff>327134</xdr:colOff>
      <xdr:row>26</xdr:row>
      <xdr:rowOff>19542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A3797A-7E1B-4269-88B4-728BE7AC3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zoomScale="145" zoomScaleNormal="145" workbookViewId="0">
      <selection activeCell="A14" sqref="A14"/>
    </sheetView>
  </sheetViews>
  <sheetFormatPr baseColWidth="10" defaultColWidth="9.140625" defaultRowHeight="15" x14ac:dyDescent="0.25"/>
  <sheetData>
    <row r="2" spans="1:10" x14ac:dyDescent="0.25">
      <c r="A2" t="s">
        <v>3</v>
      </c>
      <c r="I2" t="s">
        <v>4</v>
      </c>
    </row>
    <row r="3" spans="1:10" x14ac:dyDescent="0.25">
      <c r="A3" t="s">
        <v>0</v>
      </c>
      <c r="B3" t="s">
        <v>1</v>
      </c>
      <c r="C3" t="s">
        <v>2</v>
      </c>
      <c r="I3" t="s">
        <v>0</v>
      </c>
      <c r="J3" t="s">
        <v>2</v>
      </c>
    </row>
    <row r="4" spans="1:10" x14ac:dyDescent="0.25">
      <c r="A4">
        <v>50</v>
      </c>
      <c r="B4">
        <v>120</v>
      </c>
      <c r="C4">
        <f>A4*B4/1000</f>
        <v>6</v>
      </c>
      <c r="I4">
        <v>100</v>
      </c>
      <c r="J4" s="1">
        <f>(4521.33+675.3492*I4^0.5753)/1000</f>
        <v>14.074079506085383</v>
      </c>
    </row>
    <row r="5" spans="1:10" x14ac:dyDescent="0.25">
      <c r="A5">
        <v>100</v>
      </c>
      <c r="B5">
        <v>100</v>
      </c>
      <c r="C5">
        <f t="shared" ref="C5:C10" si="0">A5*B5/1000</f>
        <v>10</v>
      </c>
      <c r="I5">
        <v>300</v>
      </c>
      <c r="J5" s="1">
        <f>(4521.33+675.3492*I5^0.5753)/1000</f>
        <v>22.494150942233574</v>
      </c>
    </row>
    <row r="6" spans="1:10" x14ac:dyDescent="0.25">
      <c r="A6">
        <v>150</v>
      </c>
      <c r="B6">
        <v>90</v>
      </c>
      <c r="C6">
        <f t="shared" si="0"/>
        <v>13.5</v>
      </c>
      <c r="I6">
        <v>500</v>
      </c>
      <c r="J6" s="1">
        <f>(4521.33+675.3492*I6^0.5753)/1000</f>
        <v>28.634029465294255</v>
      </c>
    </row>
    <row r="7" spans="1:10" x14ac:dyDescent="0.25">
      <c r="A7">
        <v>200</v>
      </c>
      <c r="B7">
        <v>90</v>
      </c>
      <c r="C7">
        <f t="shared" si="0"/>
        <v>18</v>
      </c>
      <c r="I7">
        <v>700</v>
      </c>
      <c r="J7" s="1">
        <f>(4521.33+675.3492*I7^0.5753)/1000</f>
        <v>33.783955694014857</v>
      </c>
    </row>
    <row r="8" spans="1:10" x14ac:dyDescent="0.25">
      <c r="A8">
        <v>250</v>
      </c>
      <c r="B8">
        <v>80</v>
      </c>
      <c r="C8">
        <f t="shared" si="0"/>
        <v>20</v>
      </c>
      <c r="I8">
        <v>900</v>
      </c>
      <c r="J8" s="1">
        <f>(4521.33+675.3492*I8^0.5753)/1000</f>
        <v>38.335918398430763</v>
      </c>
    </row>
    <row r="9" spans="1:10" x14ac:dyDescent="0.25">
      <c r="A9">
        <v>300</v>
      </c>
      <c r="B9">
        <v>60</v>
      </c>
      <c r="C9">
        <f t="shared" si="0"/>
        <v>18</v>
      </c>
      <c r="I9">
        <v>1100</v>
      </c>
      <c r="J9" s="1">
        <f>(4521.33+675.3492*I9^0.5753)/1000</f>
        <v>42.473935966112123</v>
      </c>
    </row>
    <row r="10" spans="1:10" x14ac:dyDescent="0.25">
      <c r="A10">
        <v>500</v>
      </c>
      <c r="B10">
        <v>60</v>
      </c>
      <c r="C10">
        <f t="shared" si="0"/>
        <v>30</v>
      </c>
      <c r="I10">
        <v>1300</v>
      </c>
      <c r="J10" s="1">
        <f>(4521.33+675.3492*I10^0.5753)/1000</f>
        <v>46.302442560692441</v>
      </c>
    </row>
    <row r="11" spans="1:10" x14ac:dyDescent="0.25">
      <c r="I11">
        <v>1500</v>
      </c>
      <c r="J11" s="1">
        <f>(4521.33+675.3492*I11^0.5753)/1000</f>
        <v>49.887664545625164</v>
      </c>
    </row>
    <row r="12" spans="1:10" x14ac:dyDescent="0.25">
      <c r="J12" s="1"/>
    </row>
    <row r="13" spans="1:10" x14ac:dyDescent="0.25">
      <c r="J13" s="1"/>
    </row>
    <row r="14" spans="1:10" x14ac:dyDescent="0.25">
      <c r="A14" t="s">
        <v>5</v>
      </c>
    </row>
    <row r="15" spans="1:10" x14ac:dyDescent="0.25">
      <c r="A15">
        <v>0</v>
      </c>
      <c r="B15">
        <v>0</v>
      </c>
      <c r="G15" s="1"/>
    </row>
    <row r="16" spans="1:10" x14ac:dyDescent="0.25">
      <c r="A16">
        <v>100</v>
      </c>
      <c r="B16">
        <f>706.18*A16^(-0.3898)*A16/1000</f>
        <v>11.730470011121776</v>
      </c>
    </row>
    <row r="17" spans="1:2" x14ac:dyDescent="0.25">
      <c r="A17">
        <v>200</v>
      </c>
      <c r="B17">
        <f t="shared" ref="B17:B22" si="1">706.18*A17^(-0.3898)*A17/1000</f>
        <v>17.906220037042921</v>
      </c>
    </row>
    <row r="18" spans="1:2" x14ac:dyDescent="0.25">
      <c r="A18">
        <v>300</v>
      </c>
      <c r="B18">
        <f t="shared" si="1"/>
        <v>22.932679588678656</v>
      </c>
    </row>
    <row r="19" spans="1:2" x14ac:dyDescent="0.25">
      <c r="A19">
        <v>400</v>
      </c>
      <c r="B19">
        <f t="shared" si="1"/>
        <v>27.333322169614885</v>
      </c>
    </row>
    <row r="20" spans="1:2" x14ac:dyDescent="0.25">
      <c r="A20">
        <v>500</v>
      </c>
      <c r="B20">
        <f t="shared" si="1"/>
        <v>31.320371897662696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2018-10-24T23:36:45Z</dcterms:modified>
</cp:coreProperties>
</file>