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2260" windowHeight="12645"/>
  </bookViews>
  <sheets>
    <sheet name="Diagramm1" sheetId="2" r:id="rId1"/>
    <sheet name="Daten" sheetId="1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5" i="1"/>
  <c r="D36"/>
  <c r="D37"/>
  <c r="D38"/>
  <c r="D39"/>
  <c r="D40"/>
  <c r="D41"/>
  <c r="D42"/>
  <c r="D43"/>
  <c r="D44"/>
  <c r="D35"/>
  <c r="F5"/>
  <c r="F6"/>
  <c r="F7"/>
  <c r="F8"/>
  <c r="F9"/>
  <c r="F10"/>
  <c r="F11"/>
  <c r="F12"/>
  <c r="F13"/>
  <c r="F14"/>
  <c r="F4"/>
  <c r="D26" l="1"/>
  <c r="B45" l="1"/>
  <c r="C45"/>
  <c r="E45" s="1"/>
  <c r="E35"/>
  <c r="C35"/>
  <c r="B35"/>
  <c r="C37"/>
  <c r="C38"/>
  <c r="C39"/>
  <c r="C40"/>
  <c r="C41"/>
  <c r="C42"/>
  <c r="C43"/>
  <c r="C44"/>
  <c r="C36"/>
  <c r="B37" l="1"/>
  <c r="E37" s="1"/>
  <c r="B38"/>
  <c r="E38" s="1"/>
  <c r="B39"/>
  <c r="E39" s="1"/>
  <c r="B40"/>
  <c r="E40" s="1"/>
  <c r="B41"/>
  <c r="E41" s="1"/>
  <c r="B42"/>
  <c r="E42" s="1"/>
  <c r="B43"/>
  <c r="E43" s="1"/>
  <c r="B44"/>
  <c r="E44" s="1"/>
  <c r="B36"/>
  <c r="E36" s="1"/>
  <c r="D22"/>
  <c r="D23"/>
  <c r="D24"/>
  <c r="D25"/>
  <c r="D27"/>
  <c r="D28"/>
  <c r="D21"/>
  <c r="C21"/>
  <c r="C22"/>
  <c r="C23"/>
  <c r="C24"/>
  <c r="C25"/>
  <c r="C20"/>
  <c r="B23"/>
  <c r="B19"/>
  <c r="B20"/>
  <c r="B21"/>
  <c r="B22"/>
  <c r="B18"/>
  <c r="E5"/>
  <c r="E6"/>
  <c r="E7"/>
  <c r="E8"/>
  <c r="E9"/>
  <c r="E10"/>
  <c r="E11"/>
  <c r="E12"/>
  <c r="E13"/>
  <c r="E14"/>
  <c r="E4"/>
</calcChain>
</file>

<file path=xl/sharedStrings.xml><?xml version="1.0" encoding="utf-8"?>
<sst xmlns="http://schemas.openxmlformats.org/spreadsheetml/2006/main" count="20" uniqueCount="16">
  <si>
    <t>Leistung kW</t>
  </si>
  <si>
    <t>Kolbenverdichter kEUR</t>
  </si>
  <si>
    <t>Schraubenverdichter kEUR</t>
  </si>
  <si>
    <t>Turboverdichter kEUR</t>
  </si>
  <si>
    <t>Bundesministerium Kaltwassersatz ohne Rückkühlung</t>
  </si>
  <si>
    <t>Rückkühler</t>
  </si>
  <si>
    <t>Rückkühler (s.Excel-Datei Kosten Kühlturm)</t>
  </si>
  <si>
    <t>Leistungszahl</t>
  </si>
  <si>
    <t>kW Abwärme</t>
  </si>
  <si>
    <t>kEUR</t>
  </si>
  <si>
    <t>kEUR gesamt</t>
  </si>
  <si>
    <t>Preisatlas Wasserkühlsatz</t>
  </si>
  <si>
    <t>kW Kälte</t>
  </si>
  <si>
    <t>kW Wärme</t>
  </si>
  <si>
    <t>kEUR RK</t>
  </si>
  <si>
    <t>Gesamt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</si>
</sst>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v>BMVBS Kolbenverdichter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Daten!$A$18:$A$23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</c:numCache>
            </c:numRef>
          </c:xVal>
          <c:yVal>
            <c:numRef>
              <c:f>Daten!$B$18:$B$23</c:f>
              <c:numCache>
                <c:formatCode>General</c:formatCode>
                <c:ptCount val="6"/>
                <c:pt idx="0">
                  <c:v>31.7515</c:v>
                </c:pt>
                <c:pt idx="1">
                  <c:v>47.356499999999997</c:v>
                </c:pt>
                <c:pt idx="2">
                  <c:v>78.566499999999991</c:v>
                </c:pt>
                <c:pt idx="3">
                  <c:v>99.776499999999999</c:v>
                </c:pt>
                <c:pt idx="4">
                  <c:v>120.98650000000001</c:v>
                </c:pt>
                <c:pt idx="5">
                  <c:v>149.69650000000001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A5F0-4819-AB47-C9B99A6C40A7}"/>
            </c:ext>
          </c:extLst>
        </c:ser>
        <c:ser>
          <c:idx val="1"/>
          <c:order val="1"/>
          <c:tx>
            <c:v>BMVBS Schraubenverdichter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Daten!$A$20:$A$25</c:f>
              <c:numCache>
                <c:formatCode>General</c:formatCode>
                <c:ptCount val="6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  <c:pt idx="4">
                  <c:v>1500</c:v>
                </c:pt>
                <c:pt idx="5">
                  <c:v>1750</c:v>
                </c:pt>
              </c:numCache>
            </c:numRef>
          </c:xVal>
          <c:yVal>
            <c:numRef>
              <c:f>Daten!$C$20:$C$25</c:f>
              <c:numCache>
                <c:formatCode>General</c:formatCode>
                <c:ptCount val="6"/>
                <c:pt idx="0">
                  <c:v>73.566499999999991</c:v>
                </c:pt>
                <c:pt idx="1">
                  <c:v>92.276499999999999</c:v>
                </c:pt>
                <c:pt idx="2">
                  <c:v>110.98650000000001</c:v>
                </c:pt>
                <c:pt idx="3">
                  <c:v>124.6965</c:v>
                </c:pt>
                <c:pt idx="4">
                  <c:v>133.40649999999999</c:v>
                </c:pt>
                <c:pt idx="5">
                  <c:v>137.1165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A5F0-4819-AB47-C9B99A6C40A7}"/>
            </c:ext>
          </c:extLst>
        </c:ser>
        <c:ser>
          <c:idx val="2"/>
          <c:order val="2"/>
          <c:tx>
            <c:v>BMVBS Turboverdichter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Daten!$A$21:$A$28</c:f>
              <c:numCache>
                <c:formatCode>General</c:formatCode>
                <c:ptCount val="8"/>
                <c:pt idx="0">
                  <c:v>750</c:v>
                </c:pt>
                <c:pt idx="1">
                  <c:v>1000</c:v>
                </c:pt>
                <c:pt idx="2">
                  <c:v>1250</c:v>
                </c:pt>
                <c:pt idx="3">
                  <c:v>1500</c:v>
                </c:pt>
                <c:pt idx="4">
                  <c:v>1750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Daten!$D$21:$D$28</c:f>
              <c:numCache>
                <c:formatCode>0.00</c:formatCode>
                <c:ptCount val="8"/>
                <c:pt idx="0">
                  <c:v>107.2765</c:v>
                </c:pt>
                <c:pt idx="1">
                  <c:v>130.98650000000001</c:v>
                </c:pt>
                <c:pt idx="2">
                  <c:v>162.19650000000001</c:v>
                </c:pt>
                <c:pt idx="3">
                  <c:v>178.40649999999999</c:v>
                </c:pt>
                <c:pt idx="4">
                  <c:v>207.1165</c:v>
                </c:pt>
                <c:pt idx="5">
                  <c:v>215.82650000000001</c:v>
                </c:pt>
                <c:pt idx="6">
                  <c:v>320.66649999999998</c:v>
                </c:pt>
                <c:pt idx="7">
                  <c:v>385.50650000000002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A5F0-4819-AB47-C9B99A6C40A7}"/>
            </c:ext>
          </c:extLst>
        </c:ser>
        <c:ser>
          <c:idx val="3"/>
          <c:order val="3"/>
          <c:tx>
            <c:v>0-500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backward val="50"/>
            <c:intercept val="0"/>
          </c:trendline>
          <c:xVal>
            <c:numRef>
              <c:f>(Daten!$A$18,Daten!$A$19,Daten!$A$20,Daten!$A$20,Daten!$A$35:$A$40)</c:f>
              <c:numCache>
                <c:formatCode>General</c:formatCode>
                <c:ptCount val="10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500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</c:numCache>
            </c:numRef>
          </c:xVal>
          <c:yVal>
            <c:numRef>
              <c:f>(Daten!$B$18:$B$20,Daten!$C$20,Daten!$E$35:$E$40)</c:f>
              <c:numCache>
                <c:formatCode>General</c:formatCode>
                <c:ptCount val="10"/>
                <c:pt idx="0">
                  <c:v>31.7515</c:v>
                </c:pt>
                <c:pt idx="1">
                  <c:v>47.356499999999997</c:v>
                </c:pt>
                <c:pt idx="2">
                  <c:v>78.566499999999991</c:v>
                </c:pt>
                <c:pt idx="3">
                  <c:v>73.566499999999991</c:v>
                </c:pt>
                <c:pt idx="4">
                  <c:v>26.031755024742594</c:v>
                </c:pt>
                <c:pt idx="5">
                  <c:v>35.360881044538736</c:v>
                </c:pt>
                <c:pt idx="6">
                  <c:v>51.918741152101667</c:v>
                </c:pt>
                <c:pt idx="7">
                  <c:v>67.45429749865616</c:v>
                </c:pt>
                <c:pt idx="8">
                  <c:v>82.516146703667772</c:v>
                </c:pt>
                <c:pt idx="9">
                  <c:v>97.296579019124096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4-A5F0-4819-AB47-C9B99A6C40A7}"/>
            </c:ext>
          </c:extLst>
        </c:ser>
        <c:ser>
          <c:idx val="4"/>
          <c:order val="4"/>
          <c:tx>
            <c:v>IUTA Preisatlas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Daten!$A$35:$A$46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3000</c:v>
                </c:pt>
              </c:numCache>
            </c:numRef>
          </c:xVal>
          <c:yVal>
            <c:numRef>
              <c:f>Daten!$E$35:$E$46</c:f>
              <c:numCache>
                <c:formatCode>General</c:formatCode>
                <c:ptCount val="12"/>
                <c:pt idx="0">
                  <c:v>26.031755024742594</c:v>
                </c:pt>
                <c:pt idx="1">
                  <c:v>35.360881044538736</c:v>
                </c:pt>
                <c:pt idx="2">
                  <c:v>51.918741152101667</c:v>
                </c:pt>
                <c:pt idx="3">
                  <c:v>67.45429749865616</c:v>
                </c:pt>
                <c:pt idx="4">
                  <c:v>82.516146703667772</c:v>
                </c:pt>
                <c:pt idx="5">
                  <c:v>97.296579019124096</c:v>
                </c:pt>
                <c:pt idx="6">
                  <c:v>133.52829534881931</c:v>
                </c:pt>
                <c:pt idx="7">
                  <c:v>169.15788117834344</c:v>
                </c:pt>
                <c:pt idx="8">
                  <c:v>239.46117310494634</c:v>
                </c:pt>
                <c:pt idx="9">
                  <c:v>309.04252640436539</c:v>
                </c:pt>
                <c:pt idx="10">
                  <c:v>447.05915835393984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5-A5F0-4819-AB47-C9B99A6C40A7}"/>
            </c:ext>
          </c:extLst>
        </c:ser>
        <c:ser>
          <c:idx val="5"/>
          <c:order val="5"/>
          <c:tx>
            <c:v>500-4000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Regression</c:nam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intercept val="45"/>
          </c:trendline>
          <c:xVal>
            <c:numRef>
              <c:f>(Daten!$A$20,Daten!$A$20,Daten!$A$21,Daten!$A$21,Daten!$A$21,Daten!$A$22,Daten!$A$22,Daten!$A$22,Daten!$A$23,Daten!$A$23,Daten!$A$23,Daten!$A$24,Daten!$A$24,Daten!$A$25,Daten!$A$25,Daten!$A$26,Daten!$A$40:$A$44,Daten!$A$27,Daten!$A$28,Daten!$A$45)</c:f>
              <c:numCache>
                <c:formatCode>General</c:formatCode>
                <c:ptCount val="24"/>
                <c:pt idx="0">
                  <c:v>500</c:v>
                </c:pt>
                <c:pt idx="1">
                  <c:v>500</c:v>
                </c:pt>
                <c:pt idx="2">
                  <c:v>750</c:v>
                </c:pt>
                <c:pt idx="3">
                  <c:v>750</c:v>
                </c:pt>
                <c:pt idx="4">
                  <c:v>750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1250</c:v>
                </c:pt>
                <c:pt idx="9">
                  <c:v>1250</c:v>
                </c:pt>
                <c:pt idx="10">
                  <c:v>1250</c:v>
                </c:pt>
                <c:pt idx="11">
                  <c:v>1500</c:v>
                </c:pt>
                <c:pt idx="12">
                  <c:v>1500</c:v>
                </c:pt>
                <c:pt idx="13">
                  <c:v>1750</c:v>
                </c:pt>
                <c:pt idx="14">
                  <c:v>1750</c:v>
                </c:pt>
                <c:pt idx="15">
                  <c:v>2000</c:v>
                </c:pt>
                <c:pt idx="16">
                  <c:v>500</c:v>
                </c:pt>
                <c:pt idx="17">
                  <c:v>750</c:v>
                </c:pt>
                <c:pt idx="18">
                  <c:v>1000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4000</c:v>
                </c:pt>
                <c:pt idx="23">
                  <c:v>3000</c:v>
                </c:pt>
              </c:numCache>
            </c:numRef>
          </c:xVal>
          <c:yVal>
            <c:numRef>
              <c:f>(Daten!$B$20:$C$20,Daten!$B$21:$D$21,Daten!$B$22:$D$22,Daten!$B$23:$D$23,Daten!$C$24:$D$24,Daten!$C$25:$D$25,Daten!$D$26,Daten!$E$40:$E$44,Daten!$D$27,Daten!$D$28,Daten!$E$45)</c:f>
              <c:numCache>
                <c:formatCode>General</c:formatCode>
                <c:ptCount val="24"/>
                <c:pt idx="0">
                  <c:v>78.566499999999991</c:v>
                </c:pt>
                <c:pt idx="1">
                  <c:v>73.566499999999991</c:v>
                </c:pt>
                <c:pt idx="2">
                  <c:v>99.776499999999999</c:v>
                </c:pt>
                <c:pt idx="3">
                  <c:v>92.276499999999999</c:v>
                </c:pt>
                <c:pt idx="4" formatCode="0.00">
                  <c:v>107.2765</c:v>
                </c:pt>
                <c:pt idx="5">
                  <c:v>120.98650000000001</c:v>
                </c:pt>
                <c:pt idx="6">
                  <c:v>110.98650000000001</c:v>
                </c:pt>
                <c:pt idx="7" formatCode="0.00">
                  <c:v>130.98650000000001</c:v>
                </c:pt>
                <c:pt idx="8">
                  <c:v>149.69650000000001</c:v>
                </c:pt>
                <c:pt idx="9">
                  <c:v>124.6965</c:v>
                </c:pt>
                <c:pt idx="10" formatCode="0.00">
                  <c:v>162.19650000000001</c:v>
                </c:pt>
                <c:pt idx="11">
                  <c:v>133.40649999999999</c:v>
                </c:pt>
                <c:pt idx="12" formatCode="0.00">
                  <c:v>178.40649999999999</c:v>
                </c:pt>
                <c:pt idx="13">
                  <c:v>137.1165</c:v>
                </c:pt>
                <c:pt idx="14" formatCode="0.00">
                  <c:v>207.1165</c:v>
                </c:pt>
                <c:pt idx="15" formatCode="0.00">
                  <c:v>215.82650000000001</c:v>
                </c:pt>
                <c:pt idx="16">
                  <c:v>97.296579019124096</c:v>
                </c:pt>
                <c:pt idx="17">
                  <c:v>133.52829534881931</c:v>
                </c:pt>
                <c:pt idx="18">
                  <c:v>169.15788117834344</c:v>
                </c:pt>
                <c:pt idx="19">
                  <c:v>239.46117310494634</c:v>
                </c:pt>
                <c:pt idx="20">
                  <c:v>309.04252640436539</c:v>
                </c:pt>
                <c:pt idx="21" formatCode="0.00">
                  <c:v>320.66649999999998</c:v>
                </c:pt>
                <c:pt idx="22" formatCode="0.00">
                  <c:v>385.50650000000002</c:v>
                </c:pt>
                <c:pt idx="23">
                  <c:v>447.05915835393984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7-A5F0-4819-AB47-C9B99A6C40A7}"/>
            </c:ext>
          </c:extLst>
        </c:ser>
        <c:dLbls/>
        <c:axId val="52442240"/>
        <c:axId val="52444544"/>
      </c:scatterChart>
      <c:valAx>
        <c:axId val="52442240"/>
        <c:scaling>
          <c:orientation val="minMax"/>
          <c:max val="400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 b="1">
                    <a:solidFill>
                      <a:sysClr val="windowText" lastClr="000000"/>
                    </a:solidFill>
                  </a:rPr>
                  <a:t>Nennkälteleistung [MW]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0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444544"/>
        <c:crosses val="autoZero"/>
        <c:crossBetween val="midCat"/>
        <c:dispUnits>
          <c:builtInUnit val="thousands"/>
        </c:dispUnits>
      </c:valAx>
      <c:valAx>
        <c:axId val="524445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>
                    <a:solidFill>
                      <a:sysClr val="windowText" lastClr="000000"/>
                    </a:solidFill>
                  </a:rPr>
                  <a:t> Investitionskosten [Tsd.</a:t>
                </a:r>
                <a:r>
                  <a:rPr lang="en-US" sz="1500" b="1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1500" b="1">
                    <a:solidFill>
                      <a:sysClr val="windowText" lastClr="000000"/>
                    </a:solidFill>
                  </a:rPr>
                  <a:t>€]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442240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14243885796615974"/>
          <c:y val="8.758122937083021E-2"/>
          <c:w val="0.26423842874297826"/>
          <c:h val="0.24252885056034668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/>
  </sheetViews>
  <pageMargins left="0.7" right="0.7" top="0.78740157499999996" bottom="0.78740157499999996" header="0.3" footer="0.3"/>
  <pageSetup paperSize="9" orientation="landscape" horizontalDpi="4294967293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0075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0B9924BC-ECF7-4051-ADB4-C1A733B0CA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G45"/>
  <sheetViews>
    <sheetView zoomScale="85" zoomScaleNormal="85" workbookViewId="0">
      <selection activeCell="G34" sqref="G34"/>
    </sheetView>
  </sheetViews>
  <sheetFormatPr baseColWidth="10" defaultColWidth="9.140625" defaultRowHeight="15"/>
  <cols>
    <col min="1" max="1" width="13.28515625" customWidth="1"/>
    <col min="2" max="2" width="25" bestFit="1" customWidth="1"/>
    <col min="3" max="3" width="28.140625" bestFit="1" customWidth="1"/>
    <col min="4" max="4" width="23.85546875" bestFit="1" customWidth="1"/>
    <col min="5" max="5" width="13.5703125" customWidth="1"/>
    <col min="6" max="6" width="14.42578125" customWidth="1"/>
  </cols>
  <sheetData>
    <row r="1" spans="1:7">
      <c r="E1" t="s">
        <v>7</v>
      </c>
      <c r="F1">
        <v>5</v>
      </c>
    </row>
    <row r="2" spans="1:7">
      <c r="A2" t="s">
        <v>4</v>
      </c>
      <c r="E2" t="s">
        <v>6</v>
      </c>
    </row>
    <row r="3" spans="1:7">
      <c r="A3" t="s">
        <v>0</v>
      </c>
      <c r="B3" t="s">
        <v>1</v>
      </c>
      <c r="C3" t="s">
        <v>2</v>
      </c>
      <c r="D3" t="s">
        <v>3</v>
      </c>
      <c r="E3" t="s">
        <v>8</v>
      </c>
      <c r="F3" t="s">
        <v>9</v>
      </c>
      <c r="G3" t="s">
        <v>10</v>
      </c>
    </row>
    <row r="4" spans="1:7">
      <c r="A4">
        <v>125</v>
      </c>
      <c r="B4">
        <v>22.5</v>
      </c>
      <c r="E4">
        <f t="shared" ref="E4:E14" si="0">A4*(1+1/$F$1)</f>
        <v>150</v>
      </c>
      <c r="F4">
        <f>0.0207*E4+6.1465</f>
        <v>9.2515000000000001</v>
      </c>
    </row>
    <row r="5" spans="1:7">
      <c r="A5">
        <v>250</v>
      </c>
      <c r="B5">
        <v>35</v>
      </c>
      <c r="E5">
        <f t="shared" si="0"/>
        <v>300</v>
      </c>
      <c r="F5">
        <f t="shared" ref="F5:F14" si="1">0.0207*E5+6.1465</f>
        <v>12.3565</v>
      </c>
    </row>
    <row r="6" spans="1:7">
      <c r="A6">
        <v>500</v>
      </c>
      <c r="B6">
        <v>60</v>
      </c>
      <c r="C6">
        <v>55</v>
      </c>
      <c r="E6">
        <f t="shared" si="0"/>
        <v>600</v>
      </c>
      <c r="F6">
        <f t="shared" si="1"/>
        <v>18.566499999999998</v>
      </c>
    </row>
    <row r="7" spans="1:7">
      <c r="A7">
        <v>750</v>
      </c>
      <c r="B7">
        <v>75</v>
      </c>
      <c r="C7">
        <v>67.5</v>
      </c>
      <c r="D7">
        <v>82.5</v>
      </c>
      <c r="E7">
        <f t="shared" si="0"/>
        <v>900</v>
      </c>
      <c r="F7">
        <f t="shared" si="1"/>
        <v>24.776499999999999</v>
      </c>
    </row>
    <row r="8" spans="1:7">
      <c r="A8">
        <v>1000</v>
      </c>
      <c r="B8">
        <v>90</v>
      </c>
      <c r="C8">
        <v>80</v>
      </c>
      <c r="D8">
        <v>100</v>
      </c>
      <c r="E8">
        <f t="shared" si="0"/>
        <v>1200</v>
      </c>
      <c r="F8">
        <f t="shared" si="1"/>
        <v>30.986499999999999</v>
      </c>
    </row>
    <row r="9" spans="1:7">
      <c r="A9">
        <v>1250</v>
      </c>
      <c r="B9">
        <v>112.5</v>
      </c>
      <c r="C9">
        <v>87.5</v>
      </c>
      <c r="D9">
        <v>125</v>
      </c>
      <c r="E9">
        <f t="shared" si="0"/>
        <v>1500</v>
      </c>
      <c r="F9">
        <f t="shared" si="1"/>
        <v>37.1965</v>
      </c>
    </row>
    <row r="10" spans="1:7">
      <c r="A10">
        <v>1500</v>
      </c>
      <c r="C10">
        <v>90</v>
      </c>
      <c r="D10">
        <v>135</v>
      </c>
      <c r="E10">
        <f t="shared" si="0"/>
        <v>1800</v>
      </c>
      <c r="F10">
        <f t="shared" si="1"/>
        <v>43.406499999999994</v>
      </c>
    </row>
    <row r="11" spans="1:7">
      <c r="A11">
        <v>1750</v>
      </c>
      <c r="C11">
        <v>87.5</v>
      </c>
      <c r="D11">
        <v>157.5</v>
      </c>
      <c r="E11">
        <f t="shared" si="0"/>
        <v>2100</v>
      </c>
      <c r="F11">
        <f t="shared" si="1"/>
        <v>49.616500000000002</v>
      </c>
    </row>
    <row r="12" spans="1:7">
      <c r="A12">
        <v>2000</v>
      </c>
      <c r="D12">
        <v>160</v>
      </c>
      <c r="E12">
        <f t="shared" si="0"/>
        <v>2400</v>
      </c>
      <c r="F12">
        <f t="shared" si="1"/>
        <v>55.826499999999996</v>
      </c>
    </row>
    <row r="13" spans="1:7">
      <c r="A13">
        <v>3000</v>
      </c>
      <c r="D13">
        <v>240</v>
      </c>
      <c r="E13">
        <f t="shared" si="0"/>
        <v>3600</v>
      </c>
      <c r="F13">
        <f t="shared" si="1"/>
        <v>80.666499999999999</v>
      </c>
    </row>
    <row r="14" spans="1:7">
      <c r="A14">
        <v>4000</v>
      </c>
      <c r="D14">
        <v>280</v>
      </c>
      <c r="E14">
        <f t="shared" si="0"/>
        <v>4800</v>
      </c>
      <c r="F14">
        <f t="shared" si="1"/>
        <v>105.5065</v>
      </c>
    </row>
    <row r="17" spans="1:4">
      <c r="A17" t="s">
        <v>0</v>
      </c>
      <c r="B17" t="s">
        <v>10</v>
      </c>
    </row>
    <row r="18" spans="1:4">
      <c r="A18">
        <v>125</v>
      </c>
      <c r="B18">
        <f>B4+F4</f>
        <v>31.7515</v>
      </c>
    </row>
    <row r="19" spans="1:4">
      <c r="A19">
        <v>250</v>
      </c>
      <c r="B19">
        <f t="shared" ref="B19:B22" si="2">B5+F5</f>
        <v>47.356499999999997</v>
      </c>
      <c r="D19" s="1"/>
    </row>
    <row r="20" spans="1:4">
      <c r="A20">
        <v>500</v>
      </c>
      <c r="B20">
        <f t="shared" si="2"/>
        <v>78.566499999999991</v>
      </c>
      <c r="C20">
        <f>C6+F6</f>
        <v>73.566499999999991</v>
      </c>
      <c r="D20" s="1"/>
    </row>
    <row r="21" spans="1:4">
      <c r="A21">
        <v>750</v>
      </c>
      <c r="B21">
        <f t="shared" si="2"/>
        <v>99.776499999999999</v>
      </c>
      <c r="C21">
        <f t="shared" ref="C21:C25" si="3">C7+F7</f>
        <v>92.276499999999999</v>
      </c>
      <c r="D21" s="1">
        <f>D7+F7</f>
        <v>107.2765</v>
      </c>
    </row>
    <row r="22" spans="1:4">
      <c r="A22">
        <v>1000</v>
      </c>
      <c r="B22">
        <f t="shared" si="2"/>
        <v>120.98650000000001</v>
      </c>
      <c r="C22">
        <f t="shared" si="3"/>
        <v>110.98650000000001</v>
      </c>
      <c r="D22" s="1">
        <f t="shared" ref="D22:D28" si="4">D8+F8</f>
        <v>130.98650000000001</v>
      </c>
    </row>
    <row r="23" spans="1:4">
      <c r="A23">
        <v>1250</v>
      </c>
      <c r="B23">
        <f>B9+F9</f>
        <v>149.69650000000001</v>
      </c>
      <c r="C23">
        <f t="shared" si="3"/>
        <v>124.6965</v>
      </c>
      <c r="D23" s="1">
        <f t="shared" si="4"/>
        <v>162.19650000000001</v>
      </c>
    </row>
    <row r="24" spans="1:4">
      <c r="A24">
        <v>1500</v>
      </c>
      <c r="C24">
        <f t="shared" si="3"/>
        <v>133.40649999999999</v>
      </c>
      <c r="D24" s="1">
        <f t="shared" si="4"/>
        <v>178.40649999999999</v>
      </c>
    </row>
    <row r="25" spans="1:4">
      <c r="A25">
        <v>1750</v>
      </c>
      <c r="C25">
        <f t="shared" si="3"/>
        <v>137.1165</v>
      </c>
      <c r="D25" s="1">
        <f t="shared" si="4"/>
        <v>207.1165</v>
      </c>
    </row>
    <row r="26" spans="1:4">
      <c r="A26">
        <v>2000</v>
      </c>
      <c r="D26" s="1">
        <f>D12+F12</f>
        <v>215.82650000000001</v>
      </c>
    </row>
    <row r="27" spans="1:4">
      <c r="A27">
        <v>3000</v>
      </c>
      <c r="D27" s="1">
        <f t="shared" si="4"/>
        <v>320.66649999999998</v>
      </c>
    </row>
    <row r="28" spans="1:4">
      <c r="A28">
        <v>4000</v>
      </c>
      <c r="D28" s="1">
        <f t="shared" si="4"/>
        <v>385.50650000000002</v>
      </c>
    </row>
    <row r="29" spans="1:4">
      <c r="D29" s="1"/>
    </row>
    <row r="30" spans="1:4">
      <c r="D30" s="1"/>
    </row>
    <row r="31" spans="1:4">
      <c r="B31" s="1"/>
    </row>
    <row r="33" spans="1:5">
      <c r="A33" s="3" t="s">
        <v>11</v>
      </c>
      <c r="B33" s="2"/>
      <c r="C33" s="3" t="s">
        <v>5</v>
      </c>
      <c r="D33" s="2"/>
      <c r="E33" s="3" t="s">
        <v>15</v>
      </c>
    </row>
    <row r="34" spans="1:5">
      <c r="A34" s="4" t="s">
        <v>12</v>
      </c>
      <c r="B34" s="5" t="s">
        <v>9</v>
      </c>
      <c r="C34" s="4" t="s">
        <v>13</v>
      </c>
      <c r="D34" s="5" t="s">
        <v>14</v>
      </c>
      <c r="E34" s="4" t="s">
        <v>10</v>
      </c>
    </row>
    <row r="35" spans="1:5">
      <c r="A35">
        <v>50</v>
      </c>
      <c r="B35" s="6">
        <f t="shared" ref="B35:B45" si="5">(4732.2487*A35^(-0.7382)+109.3)*A35/1000</f>
        <v>18.643255024742594</v>
      </c>
      <c r="C35">
        <f t="shared" ref="C35:C45" si="6">A35*(1+1/$F$1)</f>
        <v>60</v>
      </c>
      <c r="D35">
        <f>0.0207*C35+6.1465</f>
        <v>7.3884999999999996</v>
      </c>
      <c r="E35">
        <f t="shared" ref="E35:E45" si="7">B35+D35</f>
        <v>26.031755024742594</v>
      </c>
    </row>
    <row r="36" spans="1:5">
      <c r="A36">
        <v>100</v>
      </c>
      <c r="B36" s="2">
        <f t="shared" si="5"/>
        <v>26.730381044538735</v>
      </c>
      <c r="C36">
        <f t="shared" si="6"/>
        <v>120</v>
      </c>
      <c r="D36">
        <f t="shared" ref="D36:D45" si="8">0.0207*C36+6.1465</f>
        <v>8.6304999999999996</v>
      </c>
      <c r="E36">
        <f t="shared" si="7"/>
        <v>35.360881044538736</v>
      </c>
    </row>
    <row r="37" spans="1:5">
      <c r="A37">
        <v>200</v>
      </c>
      <c r="B37" s="2">
        <f t="shared" si="5"/>
        <v>40.804241152101667</v>
      </c>
      <c r="C37">
        <f t="shared" si="6"/>
        <v>240</v>
      </c>
      <c r="D37">
        <f t="shared" si="8"/>
        <v>11.1145</v>
      </c>
      <c r="E37">
        <f t="shared" si="7"/>
        <v>51.918741152101667</v>
      </c>
    </row>
    <row r="38" spans="1:5">
      <c r="A38">
        <v>300</v>
      </c>
      <c r="B38" s="2">
        <f t="shared" si="5"/>
        <v>53.855797498656166</v>
      </c>
      <c r="C38">
        <f t="shared" si="6"/>
        <v>360</v>
      </c>
      <c r="D38">
        <f t="shared" si="8"/>
        <v>13.5985</v>
      </c>
      <c r="E38">
        <f t="shared" si="7"/>
        <v>67.45429749865616</v>
      </c>
    </row>
    <row r="39" spans="1:5">
      <c r="A39">
        <v>400</v>
      </c>
      <c r="B39" s="2">
        <f t="shared" si="5"/>
        <v>66.433646703667776</v>
      </c>
      <c r="C39">
        <f t="shared" si="6"/>
        <v>480</v>
      </c>
      <c r="D39">
        <f t="shared" si="8"/>
        <v>16.0825</v>
      </c>
      <c r="E39">
        <f t="shared" si="7"/>
        <v>82.516146703667772</v>
      </c>
    </row>
    <row r="40" spans="1:5">
      <c r="A40">
        <v>500</v>
      </c>
      <c r="B40" s="2">
        <f t="shared" si="5"/>
        <v>78.730079019124091</v>
      </c>
      <c r="C40">
        <f t="shared" si="6"/>
        <v>600</v>
      </c>
      <c r="D40">
        <f t="shared" si="8"/>
        <v>18.566499999999998</v>
      </c>
      <c r="E40">
        <f t="shared" si="7"/>
        <v>97.296579019124096</v>
      </c>
    </row>
    <row r="41" spans="1:5">
      <c r="A41">
        <v>750</v>
      </c>
      <c r="B41" s="2">
        <f t="shared" si="5"/>
        <v>108.7517953488193</v>
      </c>
      <c r="C41">
        <f t="shared" si="6"/>
        <v>900</v>
      </c>
      <c r="D41">
        <f t="shared" si="8"/>
        <v>24.776499999999999</v>
      </c>
      <c r="E41">
        <f t="shared" si="7"/>
        <v>133.52829534881931</v>
      </c>
    </row>
    <row r="42" spans="1:5">
      <c r="A42">
        <v>1000</v>
      </c>
      <c r="B42" s="2">
        <f t="shared" si="5"/>
        <v>138.17138117834344</v>
      </c>
      <c r="C42">
        <f t="shared" si="6"/>
        <v>1200</v>
      </c>
      <c r="D42">
        <f t="shared" si="8"/>
        <v>30.986499999999999</v>
      </c>
      <c r="E42">
        <f t="shared" si="7"/>
        <v>169.15788117834344</v>
      </c>
    </row>
    <row r="43" spans="1:5">
      <c r="A43">
        <v>1500</v>
      </c>
      <c r="B43" s="2">
        <f t="shared" si="5"/>
        <v>196.05467310494635</v>
      </c>
      <c r="C43">
        <f t="shared" si="6"/>
        <v>1800</v>
      </c>
      <c r="D43">
        <f t="shared" si="8"/>
        <v>43.406499999999994</v>
      </c>
      <c r="E43">
        <f t="shared" si="7"/>
        <v>239.46117310494634</v>
      </c>
    </row>
    <row r="44" spans="1:5">
      <c r="A44">
        <v>2000</v>
      </c>
      <c r="B44" s="2">
        <f t="shared" si="5"/>
        <v>253.21602640436541</v>
      </c>
      <c r="C44">
        <f t="shared" si="6"/>
        <v>2400</v>
      </c>
      <c r="D44">
        <f t="shared" si="8"/>
        <v>55.826499999999996</v>
      </c>
      <c r="E44">
        <f t="shared" si="7"/>
        <v>309.04252640436539</v>
      </c>
    </row>
    <row r="45" spans="1:5">
      <c r="A45">
        <v>3000</v>
      </c>
      <c r="B45" s="2">
        <f t="shared" si="5"/>
        <v>366.39265835393985</v>
      </c>
      <c r="C45">
        <f t="shared" si="6"/>
        <v>3600</v>
      </c>
      <c r="D45">
        <f>0.0207*C45+6.1465</f>
        <v>80.666499999999999</v>
      </c>
      <c r="E45">
        <f t="shared" si="7"/>
        <v>447.05915835393984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Daten</vt:lpstr>
      <vt:lpstr>Diagramm1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2018-11-07T10:00:27Z</dcterms:modified>
</cp:coreProperties>
</file>