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/>
  </bookViews>
  <sheets>
    <sheet name="Dia 250 kW" sheetId="3" r:id="rId1"/>
    <sheet name="Tabelle1" sheetId="1" r:id="rId2"/>
  </sheets>
  <definedNames>
    <definedName name="solver_adj" localSheetId="1" hidden="1">Tabelle1!$H$3:$H$4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Tabelle1!$H$28</definedName>
    <definedName name="solver_lhs10" localSheetId="1" hidden="1">Tabelle1!$G$94</definedName>
    <definedName name="solver_lhs11" localSheetId="1" hidden="1">Tabelle1!$G$118</definedName>
    <definedName name="solver_lhs12" localSheetId="1" hidden="1">Tabelle1!$G$118</definedName>
    <definedName name="solver_lhs13" localSheetId="1" hidden="1">Tabelle1!$G$140</definedName>
    <definedName name="solver_lhs2" localSheetId="1" hidden="1">Tabelle1!$H$28</definedName>
    <definedName name="solver_lhs3" localSheetId="1" hidden="1">Tabelle1!$G$78</definedName>
    <definedName name="solver_lhs4" localSheetId="1" hidden="1">Tabelle1!$G$78</definedName>
    <definedName name="solver_lhs5" localSheetId="1" hidden="1">Tabelle1!$G$73</definedName>
    <definedName name="solver_lhs6" localSheetId="1" hidden="1">Tabelle1!$G$73</definedName>
    <definedName name="solver_lhs7" localSheetId="1" hidden="1">Tabelle1!$H$28</definedName>
    <definedName name="solver_lhs8" localSheetId="1" hidden="1">Tabelle1!$G$50</definedName>
    <definedName name="solver_lhs9" localSheetId="1" hidden="1">Tabelle1!$G$73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Tabelle1!$G$140</definedName>
    <definedName name="solver_pre" localSheetId="1" hidden="1">0.000001</definedName>
    <definedName name="solver_rel1" localSheetId="1" hidden="1">2</definedName>
    <definedName name="solver_rel10" localSheetId="1" hidden="1">2</definedName>
    <definedName name="solver_rel11" localSheetId="1" hidden="1">2</definedName>
    <definedName name="solver_rel12" localSheetId="1" hidden="1">2</definedName>
    <definedName name="solver_rel13" localSheetId="1" hidden="1">2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0</definedName>
    <definedName name="solver_rhs10" localSheetId="1" hidden="1">0</definedName>
    <definedName name="solver_rhs11" localSheetId="1" hidden="1">0</definedName>
    <definedName name="solver_rhs12" localSheetId="1" hidden="1">0</definedName>
    <definedName name="solver_rhs13" localSheetId="1" hidden="1">0</definedName>
    <definedName name="solver_rhs2" localSheetId="1" hidden="1">0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0</definedName>
    <definedName name="solver_rhs8" localSheetId="1" hidden="1">0</definedName>
    <definedName name="solver_rhs9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9" i="1"/>
  <c r="I80"/>
  <c r="I81"/>
  <c r="I82"/>
  <c r="I83"/>
  <c r="I84"/>
  <c r="I85"/>
  <c r="I86"/>
  <c r="I87"/>
  <c r="I88"/>
  <c r="I89"/>
  <c r="I90"/>
  <c r="I91"/>
  <c r="I92"/>
  <c r="I93"/>
  <c r="I94"/>
  <c r="I78"/>
  <c r="F140"/>
  <c r="G140" s="1"/>
  <c r="D125"/>
  <c r="D126"/>
  <c r="D127"/>
  <c r="D128"/>
  <c r="D129"/>
  <c r="D130"/>
  <c r="D131"/>
  <c r="D132"/>
  <c r="D133"/>
  <c r="D134"/>
  <c r="D135"/>
  <c r="D136"/>
  <c r="D137"/>
  <c r="D138"/>
  <c r="D139"/>
  <c r="D140"/>
  <c r="D124"/>
  <c r="D103"/>
  <c r="D104"/>
  <c r="D105"/>
  <c r="D106"/>
  <c r="D107"/>
  <c r="D108"/>
  <c r="D109"/>
  <c r="D110"/>
  <c r="D111"/>
  <c r="D112"/>
  <c r="D113"/>
  <c r="D114"/>
  <c r="D115"/>
  <c r="D116"/>
  <c r="D117"/>
  <c r="D118"/>
  <c r="D102"/>
  <c r="D79"/>
  <c r="D80"/>
  <c r="D81"/>
  <c r="D82"/>
  <c r="D83"/>
  <c r="D84"/>
  <c r="D85"/>
  <c r="D86"/>
  <c r="D87"/>
  <c r="D88"/>
  <c r="D89"/>
  <c r="D90"/>
  <c r="D91"/>
  <c r="D92"/>
  <c r="D93"/>
  <c r="D94"/>
  <c r="D78"/>
  <c r="D35"/>
  <c r="D36"/>
  <c r="D37"/>
  <c r="D38"/>
  <c r="D39"/>
  <c r="D40"/>
  <c r="D41"/>
  <c r="D42"/>
  <c r="D43"/>
  <c r="D44"/>
  <c r="D45"/>
  <c r="D46"/>
  <c r="D47"/>
  <c r="D48"/>
  <c r="D49"/>
  <c r="D50"/>
  <c r="E35"/>
  <c r="E36"/>
  <c r="E37"/>
  <c r="E38"/>
  <c r="E39"/>
  <c r="E40"/>
  <c r="E41"/>
  <c r="E42"/>
  <c r="E43"/>
  <c r="E44"/>
  <c r="E45"/>
  <c r="E46"/>
  <c r="E47"/>
  <c r="E48"/>
  <c r="E49"/>
  <c r="E50"/>
  <c r="D34"/>
  <c r="E34" s="1"/>
  <c r="D13"/>
  <c r="D14"/>
  <c r="D15"/>
  <c r="D16"/>
  <c r="D17"/>
  <c r="D18"/>
  <c r="D19"/>
  <c r="D20"/>
  <c r="D21"/>
  <c r="D22"/>
  <c r="D23"/>
  <c r="D24"/>
  <c r="D25"/>
  <c r="D26"/>
  <c r="D27"/>
  <c r="D28"/>
  <c r="D12"/>
  <c r="E22"/>
  <c r="E12"/>
  <c r="E13"/>
  <c r="E14"/>
  <c r="E15"/>
  <c r="E16"/>
  <c r="E17"/>
  <c r="E18"/>
  <c r="E19"/>
  <c r="E20"/>
  <c r="E21"/>
  <c r="E23"/>
  <c r="E24"/>
  <c r="E25"/>
  <c r="E26"/>
  <c r="E27"/>
  <c r="E28"/>
  <c r="E78"/>
  <c r="E79"/>
  <c r="E80"/>
  <c r="E81"/>
  <c r="E82"/>
  <c r="E83"/>
  <c r="E84"/>
  <c r="E85"/>
  <c r="E86"/>
  <c r="E87"/>
  <c r="E88"/>
  <c r="E89"/>
  <c r="E90"/>
  <c r="E91"/>
  <c r="E92"/>
  <c r="E93"/>
  <c r="E94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F130"/>
  <c r="F107"/>
  <c r="F87"/>
  <c r="F43"/>
  <c r="F23"/>
  <c r="C140"/>
  <c r="E140"/>
  <c r="C139"/>
  <c r="E139"/>
  <c r="F139"/>
  <c r="I139" s="1"/>
  <c r="C138"/>
  <c r="E138"/>
  <c r="F138"/>
  <c r="G138" s="1"/>
  <c r="C137"/>
  <c r="E137"/>
  <c r="F137"/>
  <c r="I137" s="1"/>
  <c r="C136"/>
  <c r="E136"/>
  <c r="F136"/>
  <c r="G136" s="1"/>
  <c r="C135"/>
  <c r="E135"/>
  <c r="F135"/>
  <c r="G135" s="1"/>
  <c r="C134"/>
  <c r="E134"/>
  <c r="F134"/>
  <c r="I134" s="1"/>
  <c r="C118"/>
  <c r="F118"/>
  <c r="C117"/>
  <c r="F117"/>
  <c r="C116"/>
  <c r="F116"/>
  <c r="C115"/>
  <c r="F115"/>
  <c r="G115" s="1"/>
  <c r="C114"/>
  <c r="F114"/>
  <c r="C113"/>
  <c r="F113"/>
  <c r="C112"/>
  <c r="F112"/>
  <c r="C94"/>
  <c r="F94"/>
  <c r="C93"/>
  <c r="F93"/>
  <c r="C92"/>
  <c r="F92"/>
  <c r="C91"/>
  <c r="F91"/>
  <c r="C90"/>
  <c r="F90"/>
  <c r="C89"/>
  <c r="F89"/>
  <c r="C88"/>
  <c r="F88"/>
  <c r="C73"/>
  <c r="F73" s="1"/>
  <c r="I73" s="1"/>
  <c r="C72"/>
  <c r="D72" s="1"/>
  <c r="E72" s="1"/>
  <c r="C71"/>
  <c r="F71" s="1"/>
  <c r="I71" s="1"/>
  <c r="C70"/>
  <c r="D70" s="1"/>
  <c r="E70" s="1"/>
  <c r="C69"/>
  <c r="F69" s="1"/>
  <c r="I69" s="1"/>
  <c r="C68"/>
  <c r="D68" s="1"/>
  <c r="E68" s="1"/>
  <c r="C67"/>
  <c r="F67" s="1"/>
  <c r="I67" s="1"/>
  <c r="C50"/>
  <c r="F50"/>
  <c r="C49"/>
  <c r="F49"/>
  <c r="C48"/>
  <c r="F48"/>
  <c r="C47"/>
  <c r="F47"/>
  <c r="C46"/>
  <c r="F46"/>
  <c r="C45"/>
  <c r="F45"/>
  <c r="C44"/>
  <c r="F44"/>
  <c r="D73" l="1"/>
  <c r="E73" s="1"/>
  <c r="D71"/>
  <c r="E71" s="1"/>
  <c r="D69"/>
  <c r="E69" s="1"/>
  <c r="D67"/>
  <c r="E67" s="1"/>
  <c r="F68"/>
  <c r="I68" s="1"/>
  <c r="F70"/>
  <c r="I70" s="1"/>
  <c r="F72"/>
  <c r="I72" s="1"/>
  <c r="I140"/>
  <c r="I135"/>
  <c r="I136"/>
  <c r="I138"/>
  <c r="G139"/>
  <c r="G137"/>
  <c r="G134"/>
  <c r="G118"/>
  <c r="G117"/>
  <c r="G116"/>
  <c r="G114"/>
  <c r="G113"/>
  <c r="G112"/>
  <c r="G94"/>
  <c r="G93"/>
  <c r="G92"/>
  <c r="G91"/>
  <c r="G90"/>
  <c r="G89"/>
  <c r="G88"/>
  <c r="G72"/>
  <c r="G71"/>
  <c r="G70"/>
  <c r="G68"/>
  <c r="G67"/>
  <c r="G44"/>
  <c r="G50"/>
  <c r="G49"/>
  <c r="G48"/>
  <c r="G47"/>
  <c r="G46"/>
  <c r="G45"/>
  <c r="G69" l="1"/>
  <c r="G73"/>
  <c r="B22"/>
  <c r="C22" s="1"/>
  <c r="F22" s="1"/>
  <c r="B23" l="1"/>
  <c r="C34"/>
  <c r="B24" l="1"/>
  <c r="C23"/>
  <c r="G22"/>
  <c r="F34"/>
  <c r="G34" s="1"/>
  <c r="C125"/>
  <c r="E125" s="1"/>
  <c r="C126"/>
  <c r="C127"/>
  <c r="C128"/>
  <c r="F128" s="1"/>
  <c r="C129"/>
  <c r="E129" s="1"/>
  <c r="C130"/>
  <c r="C131"/>
  <c r="E131" s="1"/>
  <c r="C132"/>
  <c r="F132" s="1"/>
  <c r="C133"/>
  <c r="C124"/>
  <c r="C103"/>
  <c r="C104"/>
  <c r="C105"/>
  <c r="C106"/>
  <c r="C107"/>
  <c r="C108"/>
  <c r="C109"/>
  <c r="C110"/>
  <c r="C111"/>
  <c r="C102"/>
  <c r="C81"/>
  <c r="C38"/>
  <c r="C83"/>
  <c r="C60"/>
  <c r="D60" s="1"/>
  <c r="E60" s="1"/>
  <c r="E133"/>
  <c r="E127"/>
  <c r="E124"/>
  <c r="C79"/>
  <c r="C80"/>
  <c r="C82"/>
  <c r="C84"/>
  <c r="C85"/>
  <c r="F85" s="1"/>
  <c r="C86"/>
  <c r="C87"/>
  <c r="C78"/>
  <c r="C58"/>
  <c r="C59"/>
  <c r="D59" s="1"/>
  <c r="E59" s="1"/>
  <c r="C61"/>
  <c r="D61" s="1"/>
  <c r="E61" s="1"/>
  <c r="C62"/>
  <c r="C63"/>
  <c r="C64"/>
  <c r="C65"/>
  <c r="D65" s="1"/>
  <c r="E65" s="1"/>
  <c r="C66"/>
  <c r="C57"/>
  <c r="C40"/>
  <c r="C35"/>
  <c r="C36"/>
  <c r="C37"/>
  <c r="C39"/>
  <c r="F39" s="1"/>
  <c r="C41"/>
  <c r="C42"/>
  <c r="C43"/>
  <c r="C12"/>
  <c r="F12" s="1"/>
  <c r="C13"/>
  <c r="C14"/>
  <c r="F14" s="1"/>
  <c r="C15"/>
  <c r="C16"/>
  <c r="C17"/>
  <c r="C18"/>
  <c r="C19"/>
  <c r="C20"/>
  <c r="C21"/>
  <c r="F57" l="1"/>
  <c r="D57"/>
  <c r="E57" s="1"/>
  <c r="F63"/>
  <c r="D63"/>
  <c r="E63" s="1"/>
  <c r="F58"/>
  <c r="D58"/>
  <c r="E58" s="1"/>
  <c r="F66"/>
  <c r="D66"/>
  <c r="E66" s="1"/>
  <c r="D64"/>
  <c r="E64" s="1"/>
  <c r="F64"/>
  <c r="F62"/>
  <c r="D62"/>
  <c r="E62" s="1"/>
  <c r="B25"/>
  <c r="C24"/>
  <c r="F24" s="1"/>
  <c r="F17"/>
  <c r="G17" s="1"/>
  <c r="F42"/>
  <c r="G42" s="1"/>
  <c r="F59"/>
  <c r="I59" s="1"/>
  <c r="F86"/>
  <c r="G86" s="1"/>
  <c r="F81"/>
  <c r="G81" s="1"/>
  <c r="F19"/>
  <c r="F21"/>
  <c r="G21" s="1"/>
  <c r="F36"/>
  <c r="G36" s="1"/>
  <c r="I128"/>
  <c r="I132"/>
  <c r="G12"/>
  <c r="I57"/>
  <c r="F82"/>
  <c r="G82" s="1"/>
  <c r="F108"/>
  <c r="G108" s="1"/>
  <c r="F104"/>
  <c r="G104" s="1"/>
  <c r="F20"/>
  <c r="G20" s="1"/>
  <c r="F15"/>
  <c r="G15" s="1"/>
  <c r="F41"/>
  <c r="F35"/>
  <c r="G35" s="1"/>
  <c r="I66"/>
  <c r="I62"/>
  <c r="I58"/>
  <c r="F111"/>
  <c r="G111" s="1"/>
  <c r="G107"/>
  <c r="F103"/>
  <c r="G103" s="1"/>
  <c r="F131"/>
  <c r="F127"/>
  <c r="E130"/>
  <c r="E126"/>
  <c r="F37"/>
  <c r="G37" s="1"/>
  <c r="F65"/>
  <c r="F61"/>
  <c r="F78"/>
  <c r="G78" s="1"/>
  <c r="F84"/>
  <c r="G84" s="1"/>
  <c r="F80"/>
  <c r="G80" s="1"/>
  <c r="F110"/>
  <c r="G110" s="1"/>
  <c r="F106"/>
  <c r="G106" s="1"/>
  <c r="F124"/>
  <c r="F126"/>
  <c r="F16"/>
  <c r="G132"/>
  <c r="E128"/>
  <c r="G63"/>
  <c r="I63"/>
  <c r="G59"/>
  <c r="F102"/>
  <c r="G102" s="1"/>
  <c r="G39"/>
  <c r="G62"/>
  <c r="F18"/>
  <c r="G18" s="1"/>
  <c r="F13"/>
  <c r="G13" s="1"/>
  <c r="G43"/>
  <c r="F38"/>
  <c r="G38" s="1"/>
  <c r="F40"/>
  <c r="G40" s="1"/>
  <c r="F60"/>
  <c r="G87"/>
  <c r="F83"/>
  <c r="G83" s="1"/>
  <c r="F79"/>
  <c r="G79" s="1"/>
  <c r="F109"/>
  <c r="G109" s="1"/>
  <c r="F105"/>
  <c r="G105" s="1"/>
  <c r="F133"/>
  <c r="F129"/>
  <c r="F125"/>
  <c r="G23" l="1"/>
  <c r="B26"/>
  <c r="C25"/>
  <c r="F25" s="1"/>
  <c r="G66"/>
  <c r="E132"/>
  <c r="G125"/>
  <c r="I125"/>
  <c r="G60"/>
  <c r="I60"/>
  <c r="G58"/>
  <c r="G57"/>
  <c r="G64"/>
  <c r="I64"/>
  <c r="G124"/>
  <c r="I124"/>
  <c r="G128"/>
  <c r="G133"/>
  <c r="I133"/>
  <c r="G16"/>
  <c r="G131"/>
  <c r="I131"/>
  <c r="G85"/>
  <c r="G41"/>
  <c r="G14"/>
  <c r="G130"/>
  <c r="I130"/>
  <c r="G65"/>
  <c r="I65"/>
  <c r="G129"/>
  <c r="I129"/>
  <c r="G127"/>
  <c r="I127"/>
  <c r="G126"/>
  <c r="I126"/>
  <c r="G61"/>
  <c r="I61"/>
  <c r="G19"/>
  <c r="G24" l="1"/>
  <c r="B27"/>
  <c r="C26"/>
  <c r="F26" s="1"/>
  <c r="C27" l="1"/>
  <c r="F27" s="1"/>
  <c r="B28"/>
  <c r="G25"/>
  <c r="G26" l="1"/>
  <c r="C28"/>
  <c r="F28" s="1"/>
  <c r="G27"/>
  <c r="G28" l="1"/>
  <c r="H5" s="1"/>
</calcChain>
</file>

<file path=xl/sharedStrings.xml><?xml version="1.0" encoding="utf-8"?>
<sst xmlns="http://schemas.openxmlformats.org/spreadsheetml/2006/main" count="39" uniqueCount="13">
  <si>
    <t>EUR/kW</t>
  </si>
  <si>
    <t>ct/kWh</t>
  </si>
  <si>
    <t>&lt; 2500h</t>
  </si>
  <si>
    <t>&gt;=2500</t>
  </si>
  <si>
    <t>t_v h</t>
  </si>
  <si>
    <t>P_el (maximale Einspeisung kW)</t>
  </si>
  <si>
    <t>W_el</t>
  </si>
  <si>
    <t>EUR</t>
  </si>
  <si>
    <t>a*P_el+b*W_el</t>
  </si>
  <si>
    <t>a EUR/kW</t>
  </si>
  <si>
    <t>b ct/kWh</t>
  </si>
  <si>
    <t>Fehlerquadrat</t>
  </si>
  <si>
    <t>Summe Fehler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</si>
</sst>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v>250 kW</c:v>
          </c:tx>
          <c:spPr>
            <a:ln w="19050">
              <a:noFill/>
            </a:ln>
          </c:spPr>
          <c:xVal>
            <c:numRef>
              <c:f>Tabelle1!$B$56:$B$73</c:f>
              <c:numCache>
                <c:formatCode>General</c:formatCode>
                <c:ptCount val="1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(Tabelle1!$B$56,Tabelle1!$D$57:$D$73)</c:f>
              <c:numCache>
                <c:formatCode>General</c:formatCode>
                <c:ptCount val="18"/>
                <c:pt idx="0">
                  <c:v>0</c:v>
                </c:pt>
                <c:pt idx="1">
                  <c:v>12191.25</c:v>
                </c:pt>
                <c:pt idx="2">
                  <c:v>21687.5</c:v>
                </c:pt>
                <c:pt idx="3">
                  <c:v>31183.75</c:v>
                </c:pt>
                <c:pt idx="4">
                  <c:v>40680</c:v>
                </c:pt>
                <c:pt idx="5">
                  <c:v>50176.25</c:v>
                </c:pt>
                <c:pt idx="6">
                  <c:v>56497.5</c:v>
                </c:pt>
                <c:pt idx="7">
                  <c:v>62818.75</c:v>
                </c:pt>
                <c:pt idx="8">
                  <c:v>69140</c:v>
                </c:pt>
                <c:pt idx="9">
                  <c:v>75461.25</c:v>
                </c:pt>
                <c:pt idx="10">
                  <c:v>81782.5</c:v>
                </c:pt>
                <c:pt idx="11">
                  <c:v>88103.75</c:v>
                </c:pt>
                <c:pt idx="12">
                  <c:v>94425</c:v>
                </c:pt>
                <c:pt idx="13">
                  <c:v>100746.25</c:v>
                </c:pt>
                <c:pt idx="14">
                  <c:v>107067.5</c:v>
                </c:pt>
                <c:pt idx="15">
                  <c:v>113388.75</c:v>
                </c:pt>
                <c:pt idx="16">
                  <c:v>119710</c:v>
                </c:pt>
                <c:pt idx="17">
                  <c:v>126031.25</c:v>
                </c:pt>
              </c:numCache>
            </c:numRef>
          </c:yVal>
        </c:ser>
        <c:ser>
          <c:idx val="1"/>
          <c:order val="1"/>
          <c:tx>
            <c:v>Gerade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Tabelle1!$B$56:$B$73</c:f>
              <c:numCache>
                <c:formatCode>General</c:formatCode>
                <c:ptCount val="1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</c:numCache>
            </c:numRef>
          </c:xVal>
          <c:yVal>
            <c:numRef>
              <c:f>Tabelle1!$I$56:$I$73</c:f>
              <c:numCache>
                <c:formatCode>General</c:formatCode>
                <c:ptCount val="18"/>
                <c:pt idx="0">
                  <c:v>0</c:v>
                </c:pt>
                <c:pt idx="1">
                  <c:v>7413.75</c:v>
                </c:pt>
                <c:pt idx="2">
                  <c:v>14827.5</c:v>
                </c:pt>
                <c:pt idx="3">
                  <c:v>22241.25</c:v>
                </c:pt>
                <c:pt idx="4">
                  <c:v>29655</c:v>
                </c:pt>
                <c:pt idx="5">
                  <c:v>37068.75</c:v>
                </c:pt>
                <c:pt idx="6">
                  <c:v>44482.5</c:v>
                </c:pt>
                <c:pt idx="7">
                  <c:v>51896.25</c:v>
                </c:pt>
                <c:pt idx="8">
                  <c:v>59310</c:v>
                </c:pt>
                <c:pt idx="9">
                  <c:v>66723.75</c:v>
                </c:pt>
                <c:pt idx="10">
                  <c:v>74137.5</c:v>
                </c:pt>
                <c:pt idx="11">
                  <c:v>81551.25</c:v>
                </c:pt>
                <c:pt idx="12">
                  <c:v>88965</c:v>
                </c:pt>
                <c:pt idx="13">
                  <c:v>96378.75</c:v>
                </c:pt>
                <c:pt idx="14">
                  <c:v>103792.5</c:v>
                </c:pt>
                <c:pt idx="15">
                  <c:v>111206.25</c:v>
                </c:pt>
                <c:pt idx="16">
                  <c:v>118620</c:v>
                </c:pt>
                <c:pt idx="17">
                  <c:v>126033.75</c:v>
                </c:pt>
              </c:numCache>
            </c:numRef>
          </c:yVal>
        </c:ser>
        <c:axId val="71662592"/>
        <c:axId val="74289920"/>
      </c:scatterChart>
      <c:valAx>
        <c:axId val="71662592"/>
        <c:scaling>
          <c:orientation val="minMax"/>
        </c:scaling>
        <c:axPos val="b"/>
        <c:numFmt formatCode="General" sourceLinked="1"/>
        <c:tickLblPos val="nextTo"/>
        <c:crossAx val="74289920"/>
        <c:crosses val="autoZero"/>
        <c:crossBetween val="midCat"/>
      </c:valAx>
      <c:valAx>
        <c:axId val="74289920"/>
        <c:scaling>
          <c:orientation val="minMax"/>
        </c:scaling>
        <c:axPos val="l"/>
        <c:majorGridlines/>
        <c:numFmt formatCode="General" sourceLinked="1"/>
        <c:tickLblPos val="nextTo"/>
        <c:crossAx val="71662592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val>
            <c:numRef>
              <c:f>Tabelle1!$D$12:$D$28</c:f>
              <c:numCache>
                <c:formatCode>General</c:formatCode>
                <c:ptCount val="17"/>
                <c:pt idx="0">
                  <c:v>2438.25</c:v>
                </c:pt>
                <c:pt idx="1">
                  <c:v>4337.5</c:v>
                </c:pt>
                <c:pt idx="2">
                  <c:v>6236.75</c:v>
                </c:pt>
                <c:pt idx="3">
                  <c:v>8136</c:v>
                </c:pt>
                <c:pt idx="4">
                  <c:v>10035.25</c:v>
                </c:pt>
                <c:pt idx="5">
                  <c:v>11299.5</c:v>
                </c:pt>
                <c:pt idx="6">
                  <c:v>12563.75</c:v>
                </c:pt>
                <c:pt idx="7">
                  <c:v>13828</c:v>
                </c:pt>
                <c:pt idx="8">
                  <c:v>15092.25</c:v>
                </c:pt>
                <c:pt idx="9">
                  <c:v>16356.5</c:v>
                </c:pt>
                <c:pt idx="10">
                  <c:v>17620.75</c:v>
                </c:pt>
                <c:pt idx="11">
                  <c:v>18885</c:v>
                </c:pt>
                <c:pt idx="12">
                  <c:v>20149.25</c:v>
                </c:pt>
                <c:pt idx="13">
                  <c:v>21413.5</c:v>
                </c:pt>
                <c:pt idx="14">
                  <c:v>22677.75</c:v>
                </c:pt>
                <c:pt idx="15">
                  <c:v>23942</c:v>
                </c:pt>
                <c:pt idx="16">
                  <c:v>25206.25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69-4729-901F-A287B57021E5}"/>
            </c:ext>
          </c:extLst>
        </c:ser>
        <c:ser>
          <c:idx val="1"/>
          <c:order val="1"/>
          <c:val>
            <c:numRef>
              <c:f>Tabelle1!$D$34:$D$43</c:f>
              <c:numCache>
                <c:formatCode>General</c:formatCode>
                <c:ptCount val="10"/>
                <c:pt idx="0">
                  <c:v>4876.5</c:v>
                </c:pt>
                <c:pt idx="1">
                  <c:v>8675</c:v>
                </c:pt>
                <c:pt idx="2">
                  <c:v>12473.5</c:v>
                </c:pt>
                <c:pt idx="3">
                  <c:v>16272</c:v>
                </c:pt>
                <c:pt idx="4">
                  <c:v>20070.5</c:v>
                </c:pt>
                <c:pt idx="5">
                  <c:v>22599</c:v>
                </c:pt>
                <c:pt idx="6">
                  <c:v>25127.5</c:v>
                </c:pt>
                <c:pt idx="7">
                  <c:v>27656</c:v>
                </c:pt>
                <c:pt idx="8">
                  <c:v>30184.5</c:v>
                </c:pt>
                <c:pt idx="9">
                  <c:v>32713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E69-4729-901F-A287B57021E5}"/>
            </c:ext>
          </c:extLst>
        </c:ser>
        <c:ser>
          <c:idx val="2"/>
          <c:order val="2"/>
          <c:val>
            <c:numRef>
              <c:f>Tabelle1!$D$57:$D$66</c:f>
              <c:numCache>
                <c:formatCode>General</c:formatCode>
                <c:ptCount val="10"/>
                <c:pt idx="0">
                  <c:v>12191.25</c:v>
                </c:pt>
                <c:pt idx="1">
                  <c:v>21687.5</c:v>
                </c:pt>
                <c:pt idx="2">
                  <c:v>31183.75</c:v>
                </c:pt>
                <c:pt idx="3">
                  <c:v>40680</c:v>
                </c:pt>
                <c:pt idx="4">
                  <c:v>50176.25</c:v>
                </c:pt>
                <c:pt idx="5">
                  <c:v>56497.5</c:v>
                </c:pt>
                <c:pt idx="6">
                  <c:v>62818.75</c:v>
                </c:pt>
                <c:pt idx="7">
                  <c:v>69140</c:v>
                </c:pt>
                <c:pt idx="8">
                  <c:v>75461.25</c:v>
                </c:pt>
                <c:pt idx="9">
                  <c:v>81782.5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E69-4729-901F-A287B57021E5}"/>
            </c:ext>
          </c:extLst>
        </c:ser>
        <c:ser>
          <c:idx val="3"/>
          <c:order val="3"/>
          <c:val>
            <c:numRef>
              <c:f>Tabelle1!$D$78:$D$87</c:f>
              <c:numCache>
                <c:formatCode>General</c:formatCode>
                <c:ptCount val="10"/>
                <c:pt idx="0">
                  <c:v>24382.5</c:v>
                </c:pt>
                <c:pt idx="1">
                  <c:v>43375</c:v>
                </c:pt>
                <c:pt idx="2">
                  <c:v>62367.5</c:v>
                </c:pt>
                <c:pt idx="3">
                  <c:v>81360</c:v>
                </c:pt>
                <c:pt idx="4">
                  <c:v>100352.5</c:v>
                </c:pt>
                <c:pt idx="5">
                  <c:v>112995</c:v>
                </c:pt>
                <c:pt idx="6">
                  <c:v>125637.5</c:v>
                </c:pt>
                <c:pt idx="7">
                  <c:v>138280</c:v>
                </c:pt>
                <c:pt idx="8">
                  <c:v>150922.5</c:v>
                </c:pt>
                <c:pt idx="9">
                  <c:v>163565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E69-4729-901F-A287B57021E5}"/>
            </c:ext>
          </c:extLst>
        </c:ser>
        <c:ser>
          <c:idx val="4"/>
          <c:order val="4"/>
          <c:val>
            <c:numRef>
              <c:f>Tabelle1!$D$102:$D$111</c:f>
              <c:numCache>
                <c:formatCode>General</c:formatCode>
                <c:ptCount val="10"/>
                <c:pt idx="0">
                  <c:v>36573.75</c:v>
                </c:pt>
                <c:pt idx="1">
                  <c:v>65062.5</c:v>
                </c:pt>
                <c:pt idx="2">
                  <c:v>93551.25</c:v>
                </c:pt>
                <c:pt idx="3">
                  <c:v>122040</c:v>
                </c:pt>
                <c:pt idx="4">
                  <c:v>150528.75</c:v>
                </c:pt>
                <c:pt idx="5">
                  <c:v>169492.5</c:v>
                </c:pt>
                <c:pt idx="6">
                  <c:v>188456.25</c:v>
                </c:pt>
                <c:pt idx="7">
                  <c:v>207420</c:v>
                </c:pt>
                <c:pt idx="8">
                  <c:v>226383.75</c:v>
                </c:pt>
                <c:pt idx="9">
                  <c:v>245347.5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E69-4729-901F-A287B57021E5}"/>
            </c:ext>
          </c:extLst>
        </c:ser>
        <c:ser>
          <c:idx val="5"/>
          <c:order val="5"/>
          <c:val>
            <c:numRef>
              <c:f>Tabelle1!$D$124:$D$140</c:f>
              <c:numCache>
                <c:formatCode>General</c:formatCode>
                <c:ptCount val="17"/>
                <c:pt idx="0">
                  <c:v>48765</c:v>
                </c:pt>
                <c:pt idx="1">
                  <c:v>86750</c:v>
                </c:pt>
                <c:pt idx="2">
                  <c:v>124735</c:v>
                </c:pt>
                <c:pt idx="3">
                  <c:v>162720</c:v>
                </c:pt>
                <c:pt idx="4">
                  <c:v>200705</c:v>
                </c:pt>
                <c:pt idx="5">
                  <c:v>225990</c:v>
                </c:pt>
                <c:pt idx="6">
                  <c:v>251275</c:v>
                </c:pt>
                <c:pt idx="7">
                  <c:v>276560</c:v>
                </c:pt>
                <c:pt idx="8">
                  <c:v>301845</c:v>
                </c:pt>
                <c:pt idx="9">
                  <c:v>327130</c:v>
                </c:pt>
                <c:pt idx="10">
                  <c:v>352415</c:v>
                </c:pt>
                <c:pt idx="11">
                  <c:v>377700</c:v>
                </c:pt>
                <c:pt idx="12">
                  <c:v>402985</c:v>
                </c:pt>
                <c:pt idx="13">
                  <c:v>428270</c:v>
                </c:pt>
                <c:pt idx="14">
                  <c:v>453555</c:v>
                </c:pt>
                <c:pt idx="15">
                  <c:v>478840</c:v>
                </c:pt>
                <c:pt idx="16">
                  <c:v>504125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E69-4729-901F-A287B57021E5}"/>
            </c:ext>
          </c:extLst>
        </c:ser>
        <c:ser>
          <c:idx val="6"/>
          <c:order val="6"/>
          <c:val>
            <c:numRef>
              <c:f>Tabelle1!$I$57:$I$73</c:f>
              <c:numCache>
                <c:formatCode>General</c:formatCode>
                <c:ptCount val="17"/>
                <c:pt idx="0">
                  <c:v>7413.75</c:v>
                </c:pt>
                <c:pt idx="1">
                  <c:v>14827.5</c:v>
                </c:pt>
                <c:pt idx="2">
                  <c:v>22241.25</c:v>
                </c:pt>
                <c:pt idx="3">
                  <c:v>29655</c:v>
                </c:pt>
                <c:pt idx="4">
                  <c:v>37068.75</c:v>
                </c:pt>
                <c:pt idx="5">
                  <c:v>44482.5</c:v>
                </c:pt>
                <c:pt idx="6">
                  <c:v>51896.25</c:v>
                </c:pt>
                <c:pt idx="7">
                  <c:v>59310</c:v>
                </c:pt>
                <c:pt idx="8">
                  <c:v>66723.75</c:v>
                </c:pt>
                <c:pt idx="9">
                  <c:v>74137.5</c:v>
                </c:pt>
                <c:pt idx="10">
                  <c:v>81551.25</c:v>
                </c:pt>
                <c:pt idx="11">
                  <c:v>88965</c:v>
                </c:pt>
                <c:pt idx="12">
                  <c:v>96378.75</c:v>
                </c:pt>
                <c:pt idx="13">
                  <c:v>103792.5</c:v>
                </c:pt>
                <c:pt idx="14">
                  <c:v>111206.25</c:v>
                </c:pt>
                <c:pt idx="15">
                  <c:v>118620</c:v>
                </c:pt>
                <c:pt idx="16">
                  <c:v>126033.75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E69-4729-901F-A287B57021E5}"/>
            </c:ext>
          </c:extLst>
        </c:ser>
        <c:ser>
          <c:idx val="7"/>
          <c:order val="7"/>
          <c:val>
            <c:numRef>
              <c:f>Tabelle1!$I$124:$I$140</c:f>
              <c:numCache>
                <c:formatCode>General</c:formatCode>
                <c:ptCount val="17"/>
                <c:pt idx="0">
                  <c:v>29655</c:v>
                </c:pt>
                <c:pt idx="1">
                  <c:v>59310</c:v>
                </c:pt>
                <c:pt idx="2">
                  <c:v>88965</c:v>
                </c:pt>
                <c:pt idx="3">
                  <c:v>118620</c:v>
                </c:pt>
                <c:pt idx="4">
                  <c:v>148275</c:v>
                </c:pt>
                <c:pt idx="5">
                  <c:v>177930</c:v>
                </c:pt>
                <c:pt idx="6">
                  <c:v>207585</c:v>
                </c:pt>
                <c:pt idx="7">
                  <c:v>237240</c:v>
                </c:pt>
                <c:pt idx="8">
                  <c:v>266895</c:v>
                </c:pt>
                <c:pt idx="9">
                  <c:v>296550</c:v>
                </c:pt>
                <c:pt idx="10">
                  <c:v>326205</c:v>
                </c:pt>
                <c:pt idx="11">
                  <c:v>355860</c:v>
                </c:pt>
                <c:pt idx="12">
                  <c:v>385515</c:v>
                </c:pt>
                <c:pt idx="13">
                  <c:v>415170</c:v>
                </c:pt>
                <c:pt idx="14">
                  <c:v>444825</c:v>
                </c:pt>
                <c:pt idx="15">
                  <c:v>474480</c:v>
                </c:pt>
                <c:pt idx="16">
                  <c:v>504135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E69-4729-901F-A287B57021E5}"/>
            </c:ext>
          </c:extLst>
        </c:ser>
        <c:dLbls/>
        <c:marker val="1"/>
        <c:axId val="67678592"/>
        <c:axId val="67680128"/>
      </c:lineChart>
      <c:catAx>
        <c:axId val="67678592"/>
        <c:scaling>
          <c:orientation val="minMax"/>
        </c:scaling>
        <c:axPos val="b"/>
        <c:tickLblPos val="nextTo"/>
        <c:crossAx val="67680128"/>
        <c:crosses val="autoZero"/>
        <c:auto val="1"/>
        <c:lblAlgn val="ctr"/>
        <c:lblOffset val="100"/>
      </c:catAx>
      <c:valAx>
        <c:axId val="67680128"/>
        <c:scaling>
          <c:orientation val="minMax"/>
        </c:scaling>
        <c:axPos val="l"/>
        <c:majorGridlines/>
        <c:numFmt formatCode="General" sourceLinked="1"/>
        <c:tickLblPos val="nextTo"/>
        <c:crossAx val="676785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1980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13</xdr:row>
      <xdr:rowOff>123825</xdr:rowOff>
    </xdr:from>
    <xdr:to>
      <xdr:col>18</xdr:col>
      <xdr:colOff>57978</xdr:colOff>
      <xdr:row>34</xdr:row>
      <xdr:rowOff>124239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40"/>
  <sheetViews>
    <sheetView topLeftCell="A42" zoomScale="115" zoomScaleNormal="115" workbookViewId="0">
      <selection activeCell="I57" sqref="I57"/>
    </sheetView>
  </sheetViews>
  <sheetFormatPr baseColWidth="10" defaultColWidth="9.140625" defaultRowHeight="15"/>
  <cols>
    <col min="1" max="1" width="30.140625" bestFit="1" customWidth="1"/>
    <col min="6" max="6" width="14.5703125" bestFit="1" customWidth="1"/>
    <col min="7" max="7" width="12.7109375" customWidth="1"/>
  </cols>
  <sheetData>
    <row r="3" spans="1:8">
      <c r="B3" t="s">
        <v>2</v>
      </c>
      <c r="C3" t="s">
        <v>3</v>
      </c>
      <c r="G3" t="s">
        <v>9</v>
      </c>
      <c r="H3">
        <v>0</v>
      </c>
    </row>
    <row r="4" spans="1:8">
      <c r="A4" t="s">
        <v>0</v>
      </c>
      <c r="B4">
        <v>10.78</v>
      </c>
      <c r="C4">
        <v>74.28</v>
      </c>
      <c r="G4" t="s">
        <v>10</v>
      </c>
      <c r="H4">
        <v>5.931</v>
      </c>
    </row>
    <row r="5" spans="1:8">
      <c r="A5" t="s">
        <v>1</v>
      </c>
      <c r="B5">
        <v>2.92</v>
      </c>
      <c r="C5">
        <v>0.38</v>
      </c>
      <c r="G5" t="s">
        <v>12</v>
      </c>
      <c r="H5">
        <f>G12+G28+G34+G50+G57+G73+G78+G94+G102+G118+G124+G140</f>
        <v>689.30027749999977</v>
      </c>
    </row>
    <row r="9" spans="1:8">
      <c r="A9" t="s">
        <v>5</v>
      </c>
      <c r="B9">
        <v>50</v>
      </c>
    </row>
    <row r="11" spans="1:8">
      <c r="B11" t="s">
        <v>4</v>
      </c>
      <c r="C11" t="s">
        <v>6</v>
      </c>
      <c r="D11" t="s">
        <v>7</v>
      </c>
      <c r="E11" t="s">
        <v>1</v>
      </c>
      <c r="F11" t="s">
        <v>8</v>
      </c>
      <c r="G11" t="s">
        <v>11</v>
      </c>
    </row>
    <row r="12" spans="1:8">
      <c r="B12">
        <v>500</v>
      </c>
      <c r="C12">
        <f t="shared" ref="C12:C28" si="0">B12*$B$9</f>
        <v>25000</v>
      </c>
      <c r="D12">
        <f>IF(B12&lt;2500,$B$4,$C$4)*$B$9+IF(B12&lt;2500,$B$5,$C$5)/100*C12+4.677/100*C12</f>
        <v>2438.25</v>
      </c>
      <c r="E12">
        <f>D12/C12*100</f>
        <v>9.7530000000000001</v>
      </c>
      <c r="F12">
        <f>$H$3*$B$9/1000+$H$4*C12/100000</f>
        <v>1.48275</v>
      </c>
      <c r="G12">
        <f>(D12/1000-F12)^2</f>
        <v>0.91298025000000005</v>
      </c>
    </row>
    <row r="13" spans="1:8">
      <c r="B13">
        <v>1000</v>
      </c>
      <c r="C13">
        <f t="shared" si="0"/>
        <v>50000</v>
      </c>
      <c r="D13">
        <f t="shared" ref="D13:D28" si="1">IF(B13&lt;2500,$B$4,$C$4)*$B$9+IF(B13&lt;2500,$B$5,$C$5)/100*C13+4.677/100*C13</f>
        <v>4337.5</v>
      </c>
      <c r="E13">
        <f t="shared" ref="E13:E28" si="2">D13/C13*100</f>
        <v>8.6749999999999989</v>
      </c>
      <c r="F13">
        <f t="shared" ref="F13:F28" si="3">$H$3*$B$9/1000+$H$4*C13/100000</f>
        <v>2.9655</v>
      </c>
      <c r="G13">
        <f>(D13/1000-F13)^2</f>
        <v>1.8823840000000009</v>
      </c>
    </row>
    <row r="14" spans="1:8">
      <c r="B14">
        <v>1500</v>
      </c>
      <c r="C14">
        <f t="shared" si="0"/>
        <v>75000</v>
      </c>
      <c r="D14">
        <f t="shared" si="1"/>
        <v>6236.75</v>
      </c>
      <c r="E14">
        <f t="shared" si="2"/>
        <v>8.315666666666667</v>
      </c>
      <c r="F14">
        <f t="shared" si="3"/>
        <v>4.4482499999999998</v>
      </c>
      <c r="G14">
        <f>(D14/1000-F14)^2</f>
        <v>3.1987322499999999</v>
      </c>
    </row>
    <row r="15" spans="1:8">
      <c r="B15">
        <v>2000</v>
      </c>
      <c r="C15">
        <f t="shared" si="0"/>
        <v>100000</v>
      </c>
      <c r="D15">
        <f t="shared" si="1"/>
        <v>8136</v>
      </c>
      <c r="E15">
        <f>D15/C15*100</f>
        <v>8.136000000000001</v>
      </c>
      <c r="F15">
        <f t="shared" si="3"/>
        <v>5.931</v>
      </c>
      <c r="G15">
        <f t="shared" ref="G13:G28" si="4">(D15/1000-F15)^2</f>
        <v>4.8620249999999965</v>
      </c>
    </row>
    <row r="16" spans="1:8">
      <c r="B16">
        <v>2500</v>
      </c>
      <c r="C16">
        <f t="shared" si="0"/>
        <v>125000</v>
      </c>
      <c r="D16">
        <f t="shared" si="1"/>
        <v>10035.25</v>
      </c>
      <c r="E16">
        <f t="shared" si="2"/>
        <v>8.0282</v>
      </c>
      <c r="F16">
        <f>$H$3*$B$9/1000+$H$4*C16/100000</f>
        <v>7.4137500000000003</v>
      </c>
      <c r="G16">
        <f t="shared" si="4"/>
        <v>6.8722622499999959</v>
      </c>
    </row>
    <row r="17" spans="2:8">
      <c r="B17">
        <v>3000</v>
      </c>
      <c r="C17">
        <f t="shared" si="0"/>
        <v>150000</v>
      </c>
      <c r="D17">
        <f t="shared" si="1"/>
        <v>11299.5</v>
      </c>
      <c r="E17">
        <f>D17/C17*100</f>
        <v>7.5329999999999995</v>
      </c>
      <c r="F17">
        <f>$H$3*$B$9/1000+$H$4*C17/100000</f>
        <v>8.8964999999999996</v>
      </c>
      <c r="G17">
        <f t="shared" si="4"/>
        <v>5.7744090000000021</v>
      </c>
    </row>
    <row r="18" spans="2:8">
      <c r="B18">
        <v>3500</v>
      </c>
      <c r="C18">
        <f t="shared" si="0"/>
        <v>175000</v>
      </c>
      <c r="D18">
        <f t="shared" si="1"/>
        <v>12563.75</v>
      </c>
      <c r="E18">
        <f t="shared" si="2"/>
        <v>7.1792857142857143</v>
      </c>
      <c r="F18">
        <f t="shared" si="3"/>
        <v>10.379250000000001</v>
      </c>
      <c r="G18">
        <f t="shared" si="4"/>
        <v>4.7720402499999999</v>
      </c>
    </row>
    <row r="19" spans="2:8">
      <c r="B19">
        <v>4000</v>
      </c>
      <c r="C19">
        <f t="shared" si="0"/>
        <v>200000</v>
      </c>
      <c r="D19">
        <f t="shared" si="1"/>
        <v>13828</v>
      </c>
      <c r="E19">
        <f t="shared" si="2"/>
        <v>6.9139999999999997</v>
      </c>
      <c r="F19">
        <f t="shared" si="3"/>
        <v>11.862</v>
      </c>
      <c r="G19">
        <f>(D19/1000-F19)^2</f>
        <v>3.8651559999999971</v>
      </c>
    </row>
    <row r="20" spans="2:8">
      <c r="B20">
        <v>4500</v>
      </c>
      <c r="C20">
        <f t="shared" si="0"/>
        <v>225000</v>
      </c>
      <c r="D20">
        <f t="shared" si="1"/>
        <v>15092.25</v>
      </c>
      <c r="E20">
        <f t="shared" si="2"/>
        <v>6.7076666666666673</v>
      </c>
      <c r="F20">
        <f t="shared" si="3"/>
        <v>13.344749999999999</v>
      </c>
      <c r="G20">
        <f t="shared" si="4"/>
        <v>3.0537562500000019</v>
      </c>
    </row>
    <row r="21" spans="2:8">
      <c r="B21">
        <v>5000</v>
      </c>
      <c r="C21">
        <f t="shared" si="0"/>
        <v>250000</v>
      </c>
      <c r="D21">
        <f t="shared" si="1"/>
        <v>16356.5</v>
      </c>
      <c r="E21">
        <f t="shared" si="2"/>
        <v>6.5426000000000002</v>
      </c>
      <c r="F21">
        <f t="shared" si="3"/>
        <v>14.827500000000001</v>
      </c>
      <c r="G21">
        <f t="shared" si="4"/>
        <v>2.3378409999999996</v>
      </c>
    </row>
    <row r="22" spans="2:8">
      <c r="B22">
        <f>B21+500</f>
        <v>5500</v>
      </c>
      <c r="C22">
        <f t="shared" si="0"/>
        <v>275000</v>
      </c>
      <c r="D22">
        <f t="shared" si="1"/>
        <v>17620.75</v>
      </c>
      <c r="E22">
        <f t="shared" si="2"/>
        <v>6.4075454545454544</v>
      </c>
      <c r="F22">
        <f t="shared" si="3"/>
        <v>16.31025</v>
      </c>
      <c r="G22">
        <f t="shared" si="4"/>
        <v>1.7174102500000028</v>
      </c>
    </row>
    <row r="23" spans="2:8">
      <c r="B23">
        <f t="shared" ref="B23:B28" si="5">B22+500</f>
        <v>6000</v>
      </c>
      <c r="C23">
        <f t="shared" si="0"/>
        <v>300000</v>
      </c>
      <c r="D23">
        <f t="shared" si="1"/>
        <v>18885</v>
      </c>
      <c r="E23">
        <f t="shared" si="2"/>
        <v>6.2950000000000008</v>
      </c>
      <c r="F23">
        <f>$H$3*$B$9/1000+$H$4*C23/100000</f>
        <v>17.792999999999999</v>
      </c>
      <c r="G23">
        <f t="shared" si="4"/>
        <v>1.1924640000000051</v>
      </c>
    </row>
    <row r="24" spans="2:8">
      <c r="B24">
        <f t="shared" si="5"/>
        <v>6500</v>
      </c>
      <c r="C24">
        <f t="shared" si="0"/>
        <v>325000</v>
      </c>
      <c r="D24">
        <f t="shared" si="1"/>
        <v>20149.25</v>
      </c>
      <c r="E24">
        <f t="shared" si="2"/>
        <v>6.1997692307692311</v>
      </c>
      <c r="F24">
        <f t="shared" si="3"/>
        <v>19.275749999999999</v>
      </c>
      <c r="G24">
        <f t="shared" si="4"/>
        <v>0.76300224999999988</v>
      </c>
    </row>
    <row r="25" spans="2:8">
      <c r="B25">
        <f t="shared" si="5"/>
        <v>7000</v>
      </c>
      <c r="C25">
        <f t="shared" si="0"/>
        <v>350000</v>
      </c>
      <c r="D25">
        <f t="shared" si="1"/>
        <v>21413.5</v>
      </c>
      <c r="E25">
        <f t="shared" si="2"/>
        <v>6.1181428571428578</v>
      </c>
      <c r="F25">
        <f t="shared" si="3"/>
        <v>20.758500000000002</v>
      </c>
      <c r="G25">
        <f t="shared" si="4"/>
        <v>0.42902499999999683</v>
      </c>
    </row>
    <row r="26" spans="2:8">
      <c r="B26">
        <f t="shared" si="5"/>
        <v>7500</v>
      </c>
      <c r="C26">
        <f t="shared" si="0"/>
        <v>375000</v>
      </c>
      <c r="D26">
        <f t="shared" si="1"/>
        <v>22677.75</v>
      </c>
      <c r="E26">
        <f t="shared" si="2"/>
        <v>6.0473999999999997</v>
      </c>
      <c r="F26">
        <f t="shared" si="3"/>
        <v>22.241250000000001</v>
      </c>
      <c r="G26">
        <f t="shared" si="4"/>
        <v>0.19053224999999893</v>
      </c>
    </row>
    <row r="27" spans="2:8">
      <c r="B27">
        <f t="shared" si="5"/>
        <v>8000</v>
      </c>
      <c r="C27">
        <f t="shared" si="0"/>
        <v>400000</v>
      </c>
      <c r="D27">
        <f t="shared" si="1"/>
        <v>23942</v>
      </c>
      <c r="E27">
        <f t="shared" si="2"/>
        <v>5.9855</v>
      </c>
      <c r="F27">
        <f t="shared" si="3"/>
        <v>23.724</v>
      </c>
      <c r="G27">
        <f t="shared" si="4"/>
        <v>4.752399999999999E-2</v>
      </c>
    </row>
    <row r="28" spans="2:8">
      <c r="B28">
        <f t="shared" si="5"/>
        <v>8500</v>
      </c>
      <c r="C28">
        <f t="shared" si="0"/>
        <v>425000</v>
      </c>
      <c r="D28">
        <f t="shared" si="1"/>
        <v>25206.25</v>
      </c>
      <c r="E28">
        <f t="shared" si="2"/>
        <v>5.9308823529411772</v>
      </c>
      <c r="F28">
        <f t="shared" si="3"/>
        <v>25.20675</v>
      </c>
      <c r="G28">
        <f t="shared" si="4"/>
        <v>2.4999999999883474E-7</v>
      </c>
      <c r="H28">
        <v>0</v>
      </c>
    </row>
    <row r="31" spans="2:8">
      <c r="B31">
        <v>100</v>
      </c>
    </row>
    <row r="33" spans="2:7">
      <c r="B33" t="s">
        <v>4</v>
      </c>
      <c r="C33" t="s">
        <v>6</v>
      </c>
      <c r="D33" t="s">
        <v>7</v>
      </c>
      <c r="E33" t="s">
        <v>1</v>
      </c>
      <c r="F33" t="s">
        <v>8</v>
      </c>
    </row>
    <row r="34" spans="2:7">
      <c r="B34">
        <v>500</v>
      </c>
      <c r="C34">
        <f>B34*$B$31</f>
        <v>50000</v>
      </c>
      <c r="D34">
        <f>IF(B34&lt;2500,$B$4,$C$4)*$B$31+IF(B34&lt;2500,$B$5,$C$5)/100*C34+4.677/100*C34</f>
        <v>4876.5</v>
      </c>
      <c r="E34">
        <f>D34/C34*100</f>
        <v>9.7530000000000001</v>
      </c>
      <c r="F34">
        <f>$H$3*$B$31/1000+$H$4*C34/100000</f>
        <v>2.9655</v>
      </c>
      <c r="G34">
        <f>(D34/1000-F34)^2</f>
        <v>3.6519210000000002</v>
      </c>
    </row>
    <row r="35" spans="2:7">
      <c r="B35">
        <v>1000</v>
      </c>
      <c r="C35">
        <f>B35*$B$31</f>
        <v>100000</v>
      </c>
      <c r="D35">
        <f t="shared" ref="D35:D50" si="6">IF(B35&lt;2500,$B$4,$C$4)*$B$31+IF(B35&lt;2500,$B$5,$C$5)/100*C35+4.677/100*C35</f>
        <v>8675</v>
      </c>
      <c r="E35">
        <f t="shared" ref="E35:E50" si="7">D35/C35*100</f>
        <v>8.6749999999999989</v>
      </c>
      <c r="F35">
        <f>$H$3*$B$31/1000+$H$4*C35/100000</f>
        <v>5.931</v>
      </c>
      <c r="G35">
        <f t="shared" ref="G35:G50" si="8">(D35/1000-F35)^2</f>
        <v>7.5295360000000038</v>
      </c>
    </row>
    <row r="36" spans="2:7">
      <c r="B36">
        <v>1500</v>
      </c>
      <c r="C36">
        <f>B36*$B$31</f>
        <v>150000</v>
      </c>
      <c r="D36">
        <f t="shared" si="6"/>
        <v>12473.5</v>
      </c>
      <c r="E36">
        <f t="shared" si="7"/>
        <v>8.315666666666667</v>
      </c>
      <c r="F36">
        <f>$H$3*$B$31/1000+$H$4*C36/100000</f>
        <v>8.8964999999999996</v>
      </c>
      <c r="G36">
        <f t="shared" si="8"/>
        <v>12.794929</v>
      </c>
    </row>
    <row r="37" spans="2:7">
      <c r="B37">
        <v>2000</v>
      </c>
      <c r="C37">
        <f>B37*$B$31</f>
        <v>200000</v>
      </c>
      <c r="D37">
        <f t="shared" si="6"/>
        <v>16272</v>
      </c>
      <c r="E37">
        <f t="shared" si="7"/>
        <v>8.136000000000001</v>
      </c>
      <c r="F37">
        <f>$H$3*$B$31/1000+$H$4*C37/100000</f>
        <v>11.862</v>
      </c>
      <c r="G37">
        <f>(D37/1000-F37)^2</f>
        <v>19.448099999999986</v>
      </c>
    </row>
    <row r="38" spans="2:7">
      <c r="B38">
        <v>2500</v>
      </c>
      <c r="C38">
        <f>B38*$B$31</f>
        <v>250000</v>
      </c>
      <c r="D38">
        <f t="shared" si="6"/>
        <v>20070.5</v>
      </c>
      <c r="E38">
        <f t="shared" si="7"/>
        <v>8.0282</v>
      </c>
      <c r="F38">
        <f>$H$3*$B$31/1000+$H$4*C38/100000</f>
        <v>14.827500000000001</v>
      </c>
      <c r="G38">
        <f t="shared" si="8"/>
        <v>27.489048999999984</v>
      </c>
    </row>
    <row r="39" spans="2:7">
      <c r="B39">
        <v>3000</v>
      </c>
      <c r="C39">
        <f>B39*$B$31</f>
        <v>300000</v>
      </c>
      <c r="D39">
        <f t="shared" si="6"/>
        <v>22599</v>
      </c>
      <c r="E39">
        <f t="shared" si="7"/>
        <v>7.5329999999999995</v>
      </c>
      <c r="F39">
        <f>$H$3*$B$31/1000+$H$4*C39/100000</f>
        <v>17.792999999999999</v>
      </c>
      <c r="G39">
        <f t="shared" si="8"/>
        <v>23.097636000000008</v>
      </c>
    </row>
    <row r="40" spans="2:7">
      <c r="B40">
        <v>3500</v>
      </c>
      <c r="C40">
        <f>B40*$B$31</f>
        <v>350000</v>
      </c>
      <c r="D40">
        <f t="shared" si="6"/>
        <v>25127.5</v>
      </c>
      <c r="E40">
        <f t="shared" si="7"/>
        <v>7.1792857142857143</v>
      </c>
      <c r="F40">
        <f>$H$3*$B$31/1000+$H$4*C40/100000</f>
        <v>20.758500000000002</v>
      </c>
      <c r="G40">
        <f t="shared" si="8"/>
        <v>19.088160999999999</v>
      </c>
    </row>
    <row r="41" spans="2:7">
      <c r="B41">
        <v>4000</v>
      </c>
      <c r="C41">
        <f>B41*$B$31</f>
        <v>400000</v>
      </c>
      <c r="D41">
        <f t="shared" si="6"/>
        <v>27656</v>
      </c>
      <c r="E41">
        <f t="shared" si="7"/>
        <v>6.9139999999999997</v>
      </c>
      <c r="F41">
        <f>$H$3*$B$31/1000+$H$4*C41/100000</f>
        <v>23.724</v>
      </c>
      <c r="G41">
        <f t="shared" si="8"/>
        <v>15.460623999999989</v>
      </c>
    </row>
    <row r="42" spans="2:7">
      <c r="B42">
        <v>4500</v>
      </c>
      <c r="C42">
        <f>B42*$B$31</f>
        <v>450000</v>
      </c>
      <c r="D42">
        <f t="shared" si="6"/>
        <v>30184.5</v>
      </c>
      <c r="E42">
        <f t="shared" si="7"/>
        <v>6.7076666666666673</v>
      </c>
      <c r="F42">
        <f>$H$3*$B$31/1000+$H$4*C42/100000</f>
        <v>26.689499999999999</v>
      </c>
      <c r="G42">
        <f>(D42/1000-F42)^2</f>
        <v>12.215025000000008</v>
      </c>
    </row>
    <row r="43" spans="2:7">
      <c r="B43">
        <v>5000</v>
      </c>
      <c r="C43">
        <f>B43*$B$31</f>
        <v>500000</v>
      </c>
      <c r="D43">
        <f t="shared" si="6"/>
        <v>32713</v>
      </c>
      <c r="E43">
        <f t="shared" si="7"/>
        <v>6.5426000000000002</v>
      </c>
      <c r="F43">
        <f>$H$3*$B$31/1000+$H$4*C43/100000</f>
        <v>29.655000000000001</v>
      </c>
      <c r="G43">
        <f t="shared" si="8"/>
        <v>9.3513639999999985</v>
      </c>
    </row>
    <row r="44" spans="2:7">
      <c r="B44">
        <v>5500</v>
      </c>
      <c r="C44">
        <f>B44*$B$31</f>
        <v>550000</v>
      </c>
      <c r="D44">
        <f t="shared" si="6"/>
        <v>35241.5</v>
      </c>
      <c r="E44">
        <f t="shared" si="7"/>
        <v>6.4075454545454544</v>
      </c>
      <c r="F44">
        <f>$H$3*$B$31/1000+$H$4*C44/100000</f>
        <v>32.6205</v>
      </c>
      <c r="G44">
        <f t="shared" si="8"/>
        <v>6.8696410000000112</v>
      </c>
    </row>
    <row r="45" spans="2:7">
      <c r="B45">
        <v>6000</v>
      </c>
      <c r="C45">
        <f>B45*$B$31</f>
        <v>600000</v>
      </c>
      <c r="D45">
        <f t="shared" si="6"/>
        <v>37770</v>
      </c>
      <c r="E45">
        <f t="shared" si="7"/>
        <v>6.2950000000000008</v>
      </c>
      <c r="F45">
        <f>$H$3*$B$31/1000+$H$4*C45/100000</f>
        <v>35.585999999999999</v>
      </c>
      <c r="G45">
        <f t="shared" si="8"/>
        <v>4.7698560000000203</v>
      </c>
    </row>
    <row r="46" spans="2:7">
      <c r="B46">
        <v>6500</v>
      </c>
      <c r="C46">
        <f>B46*$B$31</f>
        <v>650000</v>
      </c>
      <c r="D46">
        <f t="shared" si="6"/>
        <v>40298.5</v>
      </c>
      <c r="E46">
        <f t="shared" si="7"/>
        <v>6.1997692307692311</v>
      </c>
      <c r="F46">
        <f>$H$3*$B$31/1000+$H$4*C46/100000</f>
        <v>38.551499999999997</v>
      </c>
      <c r="G46">
        <f t="shared" si="8"/>
        <v>3.0520089999999995</v>
      </c>
    </row>
    <row r="47" spans="2:7">
      <c r="B47">
        <v>7000</v>
      </c>
      <c r="C47">
        <f>B47*$B$31</f>
        <v>700000</v>
      </c>
      <c r="D47">
        <f t="shared" si="6"/>
        <v>42827</v>
      </c>
      <c r="E47">
        <f t="shared" si="7"/>
        <v>6.1181428571428578</v>
      </c>
      <c r="F47">
        <f>$H$3*$B$31/1000+$H$4*C47/100000</f>
        <v>41.517000000000003</v>
      </c>
      <c r="G47">
        <f t="shared" si="8"/>
        <v>1.7160999999999873</v>
      </c>
    </row>
    <row r="48" spans="2:7">
      <c r="B48">
        <v>7500</v>
      </c>
      <c r="C48">
        <f>B48*$B$31</f>
        <v>750000</v>
      </c>
      <c r="D48">
        <f t="shared" si="6"/>
        <v>45355.5</v>
      </c>
      <c r="E48">
        <f t="shared" si="7"/>
        <v>6.0473999999999997</v>
      </c>
      <c r="F48">
        <f>$H$3*$B$31/1000+$H$4*C48/100000</f>
        <v>44.482500000000002</v>
      </c>
      <c r="G48">
        <f t="shared" si="8"/>
        <v>0.76212899999999573</v>
      </c>
    </row>
    <row r="49" spans="2:9">
      <c r="B49">
        <v>8000</v>
      </c>
      <c r="C49">
        <f>B49*$B$31</f>
        <v>800000</v>
      </c>
      <c r="D49">
        <f t="shared" si="6"/>
        <v>47884</v>
      </c>
      <c r="E49">
        <f t="shared" si="7"/>
        <v>5.9855</v>
      </c>
      <c r="F49">
        <f>$H$3*$B$31/1000+$H$4*C49/100000</f>
        <v>47.448</v>
      </c>
      <c r="G49">
        <f t="shared" si="8"/>
        <v>0.19009599999999996</v>
      </c>
    </row>
    <row r="50" spans="2:9">
      <c r="B50">
        <v>8500</v>
      </c>
      <c r="C50">
        <f>B50*$B$31</f>
        <v>850000</v>
      </c>
      <c r="D50">
        <f t="shared" si="6"/>
        <v>50412.5</v>
      </c>
      <c r="E50">
        <f t="shared" si="7"/>
        <v>5.9308823529411772</v>
      </c>
      <c r="F50">
        <f>$H$3*$B$31/1000+$H$4*C50/100000</f>
        <v>50.413499999999999</v>
      </c>
      <c r="G50">
        <f t="shared" si="8"/>
        <v>9.9999999999533894E-7</v>
      </c>
    </row>
    <row r="53" spans="2:9">
      <c r="B53">
        <v>250</v>
      </c>
    </row>
    <row r="55" spans="2:9">
      <c r="B55" t="s">
        <v>4</v>
      </c>
      <c r="C55" t="s">
        <v>6</v>
      </c>
      <c r="D55" t="s">
        <v>7</v>
      </c>
      <c r="E55" t="s">
        <v>1</v>
      </c>
      <c r="F55" t="s">
        <v>8</v>
      </c>
    </row>
    <row r="56" spans="2:9">
      <c r="B56">
        <v>0</v>
      </c>
      <c r="I56">
        <v>0</v>
      </c>
    </row>
    <row r="57" spans="2:9">
      <c r="B57">
        <v>500</v>
      </c>
      <c r="C57">
        <f>B57*$B$53</f>
        <v>125000</v>
      </c>
      <c r="D57">
        <f>IF(B57&lt;2500,$B$4,$C$4)*$B$53+IF(B57&lt;2500,$B$5,$C$5)/100*C57+4.677/100*C57</f>
        <v>12191.25</v>
      </c>
      <c r="E57">
        <f>D57/C57*100</f>
        <v>9.7530000000000001</v>
      </c>
      <c r="F57">
        <f>$H$3*$B$53/1000+$H$4*C57/100000</f>
        <v>7.4137500000000003</v>
      </c>
      <c r="G57">
        <f>(D57/1000-F57)^2</f>
        <v>22.824506249999999</v>
      </c>
      <c r="I57">
        <f>F57*1000</f>
        <v>7413.75</v>
      </c>
    </row>
    <row r="58" spans="2:9">
      <c r="B58">
        <v>1000</v>
      </c>
      <c r="C58">
        <f>B58*$B$53</f>
        <v>250000</v>
      </c>
      <c r="D58">
        <f t="shared" ref="D58:D73" si="9">IF(B58&lt;2500,$B$4,$C$4)*$B$53+IF(B58&lt;2500,$B$5,$C$5)/100*C58+4.677/100*C58</f>
        <v>21687.5</v>
      </c>
      <c r="E58">
        <f t="shared" ref="E58" si="10">D58/C58*100</f>
        <v>8.6749999999999989</v>
      </c>
      <c r="F58">
        <f>$H$3*$B$53/1000+$H$4*C58/100000</f>
        <v>14.827500000000001</v>
      </c>
      <c r="G58">
        <f t="shared" ref="G58:G73" si="11">(D58/1000-F58)^2</f>
        <v>47.059599999999989</v>
      </c>
      <c r="I58">
        <f t="shared" ref="I58:I73" si="12">F58*1000</f>
        <v>14827.5</v>
      </c>
    </row>
    <row r="59" spans="2:9">
      <c r="B59">
        <v>1500</v>
      </c>
      <c r="C59">
        <f>B59*$B$53</f>
        <v>375000</v>
      </c>
      <c r="D59">
        <f t="shared" si="9"/>
        <v>31183.75</v>
      </c>
      <c r="E59">
        <f>D59/C59*100</f>
        <v>8.315666666666667</v>
      </c>
      <c r="F59">
        <f>$H$3*$B$53/1000+$H$4*C59/100000</f>
        <v>22.241250000000001</v>
      </c>
      <c r="G59">
        <f t="shared" si="11"/>
        <v>79.968306249999983</v>
      </c>
      <c r="I59">
        <f t="shared" si="12"/>
        <v>22241.25</v>
      </c>
    </row>
    <row r="60" spans="2:9">
      <c r="B60">
        <v>2000</v>
      </c>
      <c r="C60">
        <f>B60*$B$53</f>
        <v>500000</v>
      </c>
      <c r="D60">
        <f t="shared" si="9"/>
        <v>40680</v>
      </c>
      <c r="E60">
        <f t="shared" ref="E60:E73" si="13">D60/C60*100</f>
        <v>8.136000000000001</v>
      </c>
      <c r="F60">
        <f>$H$3*$B$53/1000+$H$4*C60/100000</f>
        <v>29.655000000000001</v>
      </c>
      <c r="G60">
        <f>(D60/1000-F60)^2</f>
        <v>121.55062499999997</v>
      </c>
      <c r="I60">
        <f t="shared" si="12"/>
        <v>29655</v>
      </c>
    </row>
    <row r="61" spans="2:9">
      <c r="B61">
        <v>2500</v>
      </c>
      <c r="C61">
        <f>B61*$B$53</f>
        <v>625000</v>
      </c>
      <c r="D61">
        <f t="shared" si="9"/>
        <v>50176.25</v>
      </c>
      <c r="E61">
        <f t="shared" si="13"/>
        <v>8.0282</v>
      </c>
      <c r="F61">
        <f>$H$3*$B$53/1000+$H$4*C61/100000</f>
        <v>37.068750000000001</v>
      </c>
      <c r="G61">
        <f t="shared" si="11"/>
        <v>171.80655625000006</v>
      </c>
      <c r="I61">
        <f t="shared" si="12"/>
        <v>37068.75</v>
      </c>
    </row>
    <row r="62" spans="2:9">
      <c r="B62">
        <v>3000</v>
      </c>
      <c r="C62">
        <f>B62*$B$53</f>
        <v>750000</v>
      </c>
      <c r="D62">
        <f t="shared" si="9"/>
        <v>56497.5</v>
      </c>
      <c r="E62">
        <f t="shared" si="13"/>
        <v>7.5329999999999995</v>
      </c>
      <c r="F62">
        <f>$H$3*$B$53/1000+$H$4*C62/100000</f>
        <v>44.482500000000002</v>
      </c>
      <c r="G62">
        <f t="shared" si="11"/>
        <v>144.36022500000001</v>
      </c>
      <c r="I62">
        <f t="shared" si="12"/>
        <v>44482.5</v>
      </c>
    </row>
    <row r="63" spans="2:9">
      <c r="B63">
        <v>3500</v>
      </c>
      <c r="C63">
        <f>B63*$B$53</f>
        <v>875000</v>
      </c>
      <c r="D63">
        <f t="shared" si="9"/>
        <v>62818.75</v>
      </c>
      <c r="E63">
        <f t="shared" si="13"/>
        <v>7.1792857142857143</v>
      </c>
      <c r="F63">
        <f>$H$3*$B$53/1000+$H$4*C63/100000</f>
        <v>51.896250000000002</v>
      </c>
      <c r="G63">
        <f t="shared" si="11"/>
        <v>119.30100624999999</v>
      </c>
      <c r="I63">
        <f t="shared" si="12"/>
        <v>51896.25</v>
      </c>
    </row>
    <row r="64" spans="2:9">
      <c r="B64">
        <v>4000</v>
      </c>
      <c r="C64">
        <f>B64*$B$53</f>
        <v>1000000</v>
      </c>
      <c r="D64">
        <f t="shared" si="9"/>
        <v>69140</v>
      </c>
      <c r="E64">
        <f t="shared" si="13"/>
        <v>6.9139999999999997</v>
      </c>
      <c r="F64">
        <f>$H$3*$B$53/1000+$H$4*C64/100000</f>
        <v>59.31</v>
      </c>
      <c r="G64">
        <f t="shared" si="11"/>
        <v>96.628899999999973</v>
      </c>
      <c r="I64">
        <f t="shared" si="12"/>
        <v>59310</v>
      </c>
    </row>
    <row r="65" spans="2:9">
      <c r="B65">
        <v>4500</v>
      </c>
      <c r="C65">
        <f>B65*$B$53</f>
        <v>1125000</v>
      </c>
      <c r="D65">
        <f t="shared" si="9"/>
        <v>75461.25</v>
      </c>
      <c r="E65">
        <f t="shared" si="13"/>
        <v>6.7076666666666673</v>
      </c>
      <c r="F65">
        <f>$H$3*$B$53/1000+$H$4*C65/100000</f>
        <v>66.723749999999995</v>
      </c>
      <c r="G65">
        <f t="shared" si="11"/>
        <v>76.343906250000202</v>
      </c>
      <c r="I65">
        <f t="shared" si="12"/>
        <v>66723.75</v>
      </c>
    </row>
    <row r="66" spans="2:9">
      <c r="B66">
        <v>5000</v>
      </c>
      <c r="C66">
        <f>B66*$B$53</f>
        <v>1250000</v>
      </c>
      <c r="D66">
        <f t="shared" si="9"/>
        <v>81782.5</v>
      </c>
      <c r="E66">
        <f t="shared" si="13"/>
        <v>6.5426000000000002</v>
      </c>
      <c r="F66">
        <f>$H$3*$B$53/1000+$H$4*C66/100000</f>
        <v>74.137500000000003</v>
      </c>
      <c r="G66">
        <f t="shared" si="11"/>
        <v>58.446024999999942</v>
      </c>
      <c r="I66">
        <f t="shared" si="12"/>
        <v>74137.5</v>
      </c>
    </row>
    <row r="67" spans="2:9">
      <c r="B67">
        <v>5500</v>
      </c>
      <c r="C67">
        <f>B67*$B$53</f>
        <v>1375000</v>
      </c>
      <c r="D67">
        <f t="shared" si="9"/>
        <v>88103.75</v>
      </c>
      <c r="E67">
        <f t="shared" si="13"/>
        <v>6.4075454545454544</v>
      </c>
      <c r="F67">
        <f>$H$3*$B$53/1000+$H$4*C67/100000</f>
        <v>81.551249999999996</v>
      </c>
      <c r="G67">
        <f t="shared" si="11"/>
        <v>42.935256250000123</v>
      </c>
      <c r="I67">
        <f t="shared" si="12"/>
        <v>81551.25</v>
      </c>
    </row>
    <row r="68" spans="2:9">
      <c r="B68">
        <v>6000</v>
      </c>
      <c r="C68">
        <f>B68*$B$53</f>
        <v>1500000</v>
      </c>
      <c r="D68">
        <f t="shared" si="9"/>
        <v>94425</v>
      </c>
      <c r="E68">
        <f t="shared" si="13"/>
        <v>6.2950000000000008</v>
      </c>
      <c r="F68">
        <f>$H$3*$B$53/1000+$H$4*C68/100000</f>
        <v>88.965000000000003</v>
      </c>
      <c r="G68">
        <f t="shared" si="11"/>
        <v>29.811599999999931</v>
      </c>
      <c r="I68">
        <f t="shared" si="12"/>
        <v>88965</v>
      </c>
    </row>
    <row r="69" spans="2:9">
      <c r="B69">
        <v>6500</v>
      </c>
      <c r="C69">
        <f>B69*$B$53</f>
        <v>1625000</v>
      </c>
      <c r="D69">
        <f t="shared" si="9"/>
        <v>100746.25</v>
      </c>
      <c r="E69">
        <f t="shared" si="13"/>
        <v>6.1997692307692311</v>
      </c>
      <c r="F69">
        <f>$H$3*$B$53/1000+$H$4*C69/100000</f>
        <v>96.378749999999997</v>
      </c>
      <c r="G69">
        <f t="shared" si="11"/>
        <v>19.07505625000006</v>
      </c>
      <c r="I69">
        <f t="shared" si="12"/>
        <v>96378.75</v>
      </c>
    </row>
    <row r="70" spans="2:9">
      <c r="B70">
        <v>7000</v>
      </c>
      <c r="C70">
        <f>B70*$B$53</f>
        <v>1750000</v>
      </c>
      <c r="D70">
        <f t="shared" si="9"/>
        <v>107067.5</v>
      </c>
      <c r="E70">
        <f t="shared" si="13"/>
        <v>6.1181428571428578</v>
      </c>
      <c r="F70">
        <f>$H$3*$B$53/1000+$H$4*C70/100000</f>
        <v>103.7925</v>
      </c>
      <c r="G70">
        <f t="shared" si="11"/>
        <v>10.725624999999944</v>
      </c>
      <c r="I70">
        <f t="shared" si="12"/>
        <v>103792.5</v>
      </c>
    </row>
    <row r="71" spans="2:9">
      <c r="B71">
        <v>7500</v>
      </c>
      <c r="C71">
        <f>B71*$B$53</f>
        <v>1875000</v>
      </c>
      <c r="D71">
        <f t="shared" si="9"/>
        <v>113388.75</v>
      </c>
      <c r="E71">
        <f t="shared" si="13"/>
        <v>6.0473999999999997</v>
      </c>
      <c r="F71">
        <f>$H$3*$B$53/1000+$H$4*C71/100000</f>
        <v>111.20625</v>
      </c>
      <c r="G71">
        <f t="shared" si="11"/>
        <v>4.7633062500000198</v>
      </c>
      <c r="I71">
        <f t="shared" si="12"/>
        <v>111206.25</v>
      </c>
    </row>
    <row r="72" spans="2:9">
      <c r="B72">
        <v>8000</v>
      </c>
      <c r="C72">
        <f>B72*$B$53</f>
        <v>2000000</v>
      </c>
      <c r="D72">
        <f t="shared" si="9"/>
        <v>119710</v>
      </c>
      <c r="E72">
        <f t="shared" si="13"/>
        <v>5.9855</v>
      </c>
      <c r="F72">
        <f>$H$3*$B$53/1000+$H$4*C72/100000</f>
        <v>118.62</v>
      </c>
      <c r="G72">
        <f t="shared" si="11"/>
        <v>1.1880999999999764</v>
      </c>
      <c r="I72">
        <f t="shared" si="12"/>
        <v>118620</v>
      </c>
    </row>
    <row r="73" spans="2:9">
      <c r="B73">
        <v>8500</v>
      </c>
      <c r="C73">
        <f>B73*$B$53</f>
        <v>2125000</v>
      </c>
      <c r="D73">
        <f t="shared" si="9"/>
        <v>126031.25</v>
      </c>
      <c r="E73">
        <f t="shared" si="13"/>
        <v>5.9308823529411772</v>
      </c>
      <c r="F73">
        <f>$H$3*$B$53/1000+$H$4*C73/100000</f>
        <v>126.03375</v>
      </c>
      <c r="G73">
        <f t="shared" si="11"/>
        <v>6.2499999999886314E-6</v>
      </c>
      <c r="I73">
        <f t="shared" si="12"/>
        <v>126033.75</v>
      </c>
    </row>
    <row r="75" spans="2:9">
      <c r="B75">
        <v>500</v>
      </c>
    </row>
    <row r="77" spans="2:9">
      <c r="B77" t="s">
        <v>4</v>
      </c>
      <c r="C77" t="s">
        <v>6</v>
      </c>
      <c r="D77" t="s">
        <v>7</v>
      </c>
      <c r="E77" t="s">
        <v>1</v>
      </c>
      <c r="F77" t="s">
        <v>8</v>
      </c>
    </row>
    <row r="78" spans="2:9">
      <c r="B78">
        <v>500</v>
      </c>
      <c r="C78">
        <f>B78*$B$75</f>
        <v>250000</v>
      </c>
      <c r="D78">
        <f>IF(B78&lt;2500,$B$4,$C$4)*$B$75+IF(B78&lt;2500,$B$5,$C$5)/100*C78+4.677/100*C78</f>
        <v>24382.5</v>
      </c>
      <c r="E78">
        <f>D78/C78*100</f>
        <v>9.7530000000000001</v>
      </c>
      <c r="F78">
        <f>$H$3*$B$75/1000+$H$4*C78/100000</f>
        <v>14.827500000000001</v>
      </c>
      <c r="G78">
        <f>(D78/1000-F78)^2</f>
        <v>91.298024999999996</v>
      </c>
      <c r="I78">
        <f>F78*1000</f>
        <v>14827.5</v>
      </c>
    </row>
    <row r="79" spans="2:9">
      <c r="B79">
        <v>1000</v>
      </c>
      <c r="C79">
        <f>B79*$B$75</f>
        <v>500000</v>
      </c>
      <c r="D79">
        <f t="shared" ref="D79:D94" si="14">IF(B79&lt;2500,$B$4,$C$4)*$B$75+IF(B79&lt;2500,$B$5,$C$5)/100*C79+4.677/100*C79</f>
        <v>43375</v>
      </c>
      <c r="E79">
        <f t="shared" ref="E79" si="15">D79/C79*100</f>
        <v>8.6749999999999989</v>
      </c>
      <c r="F79">
        <f>$H$3*$B$75/1000+$H$4*C79/100000</f>
        <v>29.655000000000001</v>
      </c>
      <c r="G79">
        <f t="shared" ref="G79:G94" si="16">(D79/1000-F79)^2</f>
        <v>188.23839999999996</v>
      </c>
      <c r="I79">
        <f t="shared" ref="I79:I94" si="17">F79*1000</f>
        <v>29655</v>
      </c>
    </row>
    <row r="80" spans="2:9">
      <c r="B80">
        <v>1500</v>
      </c>
      <c r="C80">
        <f>B80*$B$75</f>
        <v>750000</v>
      </c>
      <c r="D80">
        <f t="shared" si="14"/>
        <v>62367.5</v>
      </c>
      <c r="E80">
        <f>D80/C80*100</f>
        <v>8.315666666666667</v>
      </c>
      <c r="F80">
        <f>$H$3*$B$75/1000+$H$4*C80/100000</f>
        <v>44.482500000000002</v>
      </c>
      <c r="G80">
        <f t="shared" si="16"/>
        <v>319.87322499999993</v>
      </c>
      <c r="I80">
        <f t="shared" si="17"/>
        <v>44482.5</v>
      </c>
    </row>
    <row r="81" spans="2:9">
      <c r="B81">
        <v>2000</v>
      </c>
      <c r="C81">
        <f>B81*$B$75</f>
        <v>1000000</v>
      </c>
      <c r="D81">
        <f t="shared" si="14"/>
        <v>81360</v>
      </c>
      <c r="E81">
        <f t="shared" ref="E81:E94" si="18">D81/C81*100</f>
        <v>8.136000000000001</v>
      </c>
      <c r="F81">
        <f>$H$3*$B$75/1000+$H$4*C81/100000</f>
        <v>59.31</v>
      </c>
      <c r="G81">
        <f>(D81/1000-F81)^2</f>
        <v>486.20249999999987</v>
      </c>
      <c r="I81">
        <f t="shared" si="17"/>
        <v>59310</v>
      </c>
    </row>
    <row r="82" spans="2:9">
      <c r="B82">
        <v>2500</v>
      </c>
      <c r="C82">
        <f>B82*$B$75</f>
        <v>1250000</v>
      </c>
      <c r="D82">
        <f t="shared" si="14"/>
        <v>100352.5</v>
      </c>
      <c r="E82">
        <f t="shared" si="18"/>
        <v>8.0282</v>
      </c>
      <c r="F82">
        <f>$H$3*$B$75/1000+$H$4*C82/100000</f>
        <v>74.137500000000003</v>
      </c>
      <c r="G82">
        <f t="shared" si="16"/>
        <v>687.22622500000023</v>
      </c>
      <c r="I82">
        <f t="shared" si="17"/>
        <v>74137.5</v>
      </c>
    </row>
    <row r="83" spans="2:9">
      <c r="B83">
        <v>3000</v>
      </c>
      <c r="C83">
        <f>B83*$B$75</f>
        <v>1500000</v>
      </c>
      <c r="D83">
        <f t="shared" si="14"/>
        <v>112995</v>
      </c>
      <c r="E83">
        <f t="shared" si="18"/>
        <v>7.5329999999999995</v>
      </c>
      <c r="F83">
        <f>$H$3*$B$75/1000+$H$4*C83/100000</f>
        <v>88.965000000000003</v>
      </c>
      <c r="G83">
        <f t="shared" si="16"/>
        <v>577.44090000000006</v>
      </c>
      <c r="I83">
        <f t="shared" si="17"/>
        <v>88965</v>
      </c>
    </row>
    <row r="84" spans="2:9">
      <c r="B84">
        <v>3500</v>
      </c>
      <c r="C84">
        <f>B84*$B$75</f>
        <v>1750000</v>
      </c>
      <c r="D84">
        <f t="shared" si="14"/>
        <v>125637.5</v>
      </c>
      <c r="E84">
        <f t="shared" si="18"/>
        <v>7.1792857142857143</v>
      </c>
      <c r="F84">
        <f>$H$3*$B$75/1000+$H$4*C84/100000</f>
        <v>103.7925</v>
      </c>
      <c r="G84">
        <f t="shared" si="16"/>
        <v>477.20402499999994</v>
      </c>
      <c r="I84">
        <f t="shared" si="17"/>
        <v>103792.5</v>
      </c>
    </row>
    <row r="85" spans="2:9">
      <c r="B85">
        <v>4000</v>
      </c>
      <c r="C85">
        <f>B85*$B$75</f>
        <v>2000000</v>
      </c>
      <c r="D85">
        <f t="shared" si="14"/>
        <v>138280</v>
      </c>
      <c r="E85">
        <f t="shared" si="18"/>
        <v>6.9139999999999997</v>
      </c>
      <c r="F85">
        <f>$H$3*$B$75/1000+$H$4*C85/100000</f>
        <v>118.62</v>
      </c>
      <c r="G85">
        <f t="shared" si="16"/>
        <v>386.51559999999989</v>
      </c>
      <c r="I85">
        <f t="shared" si="17"/>
        <v>118620</v>
      </c>
    </row>
    <row r="86" spans="2:9">
      <c r="B86">
        <v>4500</v>
      </c>
      <c r="C86">
        <f>B86*$B$75</f>
        <v>2250000</v>
      </c>
      <c r="D86">
        <f t="shared" si="14"/>
        <v>150922.5</v>
      </c>
      <c r="E86">
        <f t="shared" si="18"/>
        <v>6.7076666666666673</v>
      </c>
      <c r="F86">
        <f>$H$3*$B$75/1000+$H$4*C86/100000</f>
        <v>133.44749999999999</v>
      </c>
      <c r="G86">
        <f t="shared" si="16"/>
        <v>305.37562500000081</v>
      </c>
      <c r="I86">
        <f t="shared" si="17"/>
        <v>133447.5</v>
      </c>
    </row>
    <row r="87" spans="2:9">
      <c r="B87">
        <v>5000</v>
      </c>
      <c r="C87">
        <f>B87*$B$75</f>
        <v>2500000</v>
      </c>
      <c r="D87">
        <f t="shared" si="14"/>
        <v>163565</v>
      </c>
      <c r="E87">
        <f t="shared" si="18"/>
        <v>6.5426000000000002</v>
      </c>
      <c r="F87">
        <f>$H$3*$B$75/1000+$H$4*C87/100000</f>
        <v>148.27500000000001</v>
      </c>
      <c r="G87">
        <f t="shared" si="16"/>
        <v>233.78409999999977</v>
      </c>
      <c r="I87">
        <f t="shared" si="17"/>
        <v>148275</v>
      </c>
    </row>
    <row r="88" spans="2:9">
      <c r="B88">
        <v>5500</v>
      </c>
      <c r="C88">
        <f>B88*$B$75</f>
        <v>2750000</v>
      </c>
      <c r="D88">
        <f t="shared" si="14"/>
        <v>176207.5</v>
      </c>
      <c r="E88">
        <f t="shared" si="18"/>
        <v>6.4075454545454544</v>
      </c>
      <c r="F88">
        <f>$H$3*$B$75/1000+$H$4*C88/100000</f>
        <v>163.10249999999999</v>
      </c>
      <c r="G88">
        <f t="shared" si="16"/>
        <v>171.74102500000049</v>
      </c>
      <c r="I88">
        <f t="shared" si="17"/>
        <v>163102.5</v>
      </c>
    </row>
    <row r="89" spans="2:9">
      <c r="B89">
        <v>6000</v>
      </c>
      <c r="C89">
        <f>B89*$B$75</f>
        <v>3000000</v>
      </c>
      <c r="D89">
        <f t="shared" si="14"/>
        <v>188850</v>
      </c>
      <c r="E89">
        <f t="shared" si="18"/>
        <v>6.2950000000000008</v>
      </c>
      <c r="F89">
        <f>$H$3*$B$75/1000+$H$4*C89/100000</f>
        <v>177.93</v>
      </c>
      <c r="G89">
        <f t="shared" si="16"/>
        <v>119.24639999999972</v>
      </c>
      <c r="I89">
        <f t="shared" si="17"/>
        <v>177930</v>
      </c>
    </row>
    <row r="90" spans="2:9">
      <c r="B90">
        <v>6500</v>
      </c>
      <c r="C90">
        <f>B90*$B$75</f>
        <v>3250000</v>
      </c>
      <c r="D90">
        <f t="shared" si="14"/>
        <v>201492.5</v>
      </c>
      <c r="E90">
        <f t="shared" si="18"/>
        <v>6.1997692307692311</v>
      </c>
      <c r="F90">
        <f>$H$3*$B$75/1000+$H$4*C90/100000</f>
        <v>192.75749999999999</v>
      </c>
      <c r="G90">
        <f t="shared" si="16"/>
        <v>76.300225000000239</v>
      </c>
      <c r="I90">
        <f t="shared" si="17"/>
        <v>192757.5</v>
      </c>
    </row>
    <row r="91" spans="2:9">
      <c r="B91">
        <v>7000</v>
      </c>
      <c r="C91">
        <f>B91*$B$75</f>
        <v>3500000</v>
      </c>
      <c r="D91">
        <f t="shared" si="14"/>
        <v>214135</v>
      </c>
      <c r="E91">
        <f t="shared" si="18"/>
        <v>6.1181428571428578</v>
      </c>
      <c r="F91">
        <f>$H$3*$B$75/1000+$H$4*C91/100000</f>
        <v>207.58500000000001</v>
      </c>
      <c r="G91">
        <f t="shared" si="16"/>
        <v>42.902499999999776</v>
      </c>
      <c r="I91">
        <f t="shared" si="17"/>
        <v>207585</v>
      </c>
    </row>
    <row r="92" spans="2:9">
      <c r="B92">
        <v>7500</v>
      </c>
      <c r="C92">
        <f>B92*$B$75</f>
        <v>3750000</v>
      </c>
      <c r="D92">
        <f t="shared" si="14"/>
        <v>226777.5</v>
      </c>
      <c r="E92">
        <f t="shared" si="18"/>
        <v>6.0473999999999997</v>
      </c>
      <c r="F92">
        <f>$H$3*$B$75/1000+$H$4*C92/100000</f>
        <v>222.41249999999999</v>
      </c>
      <c r="G92">
        <f t="shared" si="16"/>
        <v>19.053225000000079</v>
      </c>
      <c r="I92">
        <f t="shared" si="17"/>
        <v>222412.5</v>
      </c>
    </row>
    <row r="93" spans="2:9">
      <c r="B93">
        <v>8000</v>
      </c>
      <c r="C93">
        <f>B93*$B$75</f>
        <v>4000000</v>
      </c>
      <c r="D93">
        <f t="shared" si="14"/>
        <v>239420</v>
      </c>
      <c r="E93">
        <f t="shared" si="18"/>
        <v>5.9855</v>
      </c>
      <c r="F93">
        <f>$H$3*$B$75/1000+$H$4*C93/100000</f>
        <v>237.24</v>
      </c>
      <c r="G93">
        <f t="shared" si="16"/>
        <v>4.7523999999999056</v>
      </c>
      <c r="I93">
        <f t="shared" si="17"/>
        <v>237240</v>
      </c>
    </row>
    <row r="94" spans="2:9">
      <c r="B94">
        <v>8500</v>
      </c>
      <c r="C94">
        <f>B94*$B$75</f>
        <v>4250000</v>
      </c>
      <c r="D94">
        <f t="shared" si="14"/>
        <v>252062.5</v>
      </c>
      <c r="E94">
        <f t="shared" si="18"/>
        <v>5.9308823529411772</v>
      </c>
      <c r="F94">
        <f>$H$3*$B$75/1000+$H$4*C94/100000</f>
        <v>252.0675</v>
      </c>
      <c r="G94">
        <f t="shared" si="16"/>
        <v>2.4999999999954526E-5</v>
      </c>
      <c r="I94">
        <f t="shared" si="17"/>
        <v>252067.5</v>
      </c>
    </row>
    <row r="99" spans="2:7">
      <c r="B99">
        <v>750</v>
      </c>
    </row>
    <row r="101" spans="2:7">
      <c r="B101" t="s">
        <v>4</v>
      </c>
      <c r="C101" t="s">
        <v>6</v>
      </c>
      <c r="D101" t="s">
        <v>7</v>
      </c>
      <c r="E101" t="s">
        <v>1</v>
      </c>
      <c r="F101" t="s">
        <v>8</v>
      </c>
    </row>
    <row r="102" spans="2:7">
      <c r="B102">
        <v>500</v>
      </c>
      <c r="C102">
        <f>B102*$B$99</f>
        <v>375000</v>
      </c>
      <c r="D102">
        <f>IF(B102&lt;2500,$B$4,$C$4)*$B$99+IF(B102&lt;2500,$B$5,$C$5)/100*C102+4.677/100*C102</f>
        <v>36573.75</v>
      </c>
      <c r="E102">
        <f>D102/C102*100</f>
        <v>9.7530000000000001</v>
      </c>
      <c r="F102">
        <f>$H$3*$B$99/1000+$H$4*C102/100000</f>
        <v>22.241250000000001</v>
      </c>
      <c r="G102">
        <f>(D102/1000-F102)^2</f>
        <v>205.42055624999989</v>
      </c>
    </row>
    <row r="103" spans="2:7">
      <c r="B103">
        <v>1000</v>
      </c>
      <c r="C103">
        <f>B103*$B$99</f>
        <v>750000</v>
      </c>
      <c r="D103">
        <f t="shared" ref="D103:D118" si="19">IF(B103&lt;2500,$B$4,$C$4)*$B$99+IF(B103&lt;2500,$B$5,$C$5)/100*C103+4.677/100*C103</f>
        <v>65062.5</v>
      </c>
      <c r="E103">
        <f t="shared" ref="E103" si="20">D103/C103*100</f>
        <v>8.6749999999999989</v>
      </c>
      <c r="F103">
        <f>$H$3*$B$99/1000+$H$4*C103/100000</f>
        <v>44.482500000000002</v>
      </c>
      <c r="G103">
        <f t="shared" ref="G103:G118" si="21">(D103/1000-F103)^2</f>
        <v>423.53639999999996</v>
      </c>
    </row>
    <row r="104" spans="2:7">
      <c r="B104">
        <v>1500</v>
      </c>
      <c r="C104">
        <f>B104*$B$99</f>
        <v>1125000</v>
      </c>
      <c r="D104">
        <f t="shared" si="19"/>
        <v>93551.25</v>
      </c>
      <c r="E104">
        <f>D104/C104*100</f>
        <v>8.315666666666667</v>
      </c>
      <c r="F104">
        <f>$H$3*$B$99/1000+$H$4*C104/100000</f>
        <v>66.723749999999995</v>
      </c>
      <c r="G104">
        <f t="shared" si="21"/>
        <v>719.71475625000005</v>
      </c>
    </row>
    <row r="105" spans="2:7">
      <c r="B105">
        <v>2000</v>
      </c>
      <c r="C105">
        <f>B105*$B$99</f>
        <v>1500000</v>
      </c>
      <c r="D105">
        <f t="shared" si="19"/>
        <v>122040</v>
      </c>
      <c r="E105">
        <f t="shared" ref="E105:E118" si="22">D105/C105*100</f>
        <v>8.136000000000001</v>
      </c>
      <c r="F105">
        <f>$H$3*$B$99/1000+$H$4*C105/100000</f>
        <v>88.965000000000003</v>
      </c>
      <c r="G105">
        <f>(D105/1000-F105)^2</f>
        <v>1093.9556250000003</v>
      </c>
    </row>
    <row r="106" spans="2:7">
      <c r="B106">
        <v>2500</v>
      </c>
      <c r="C106">
        <f>B106*$B$99</f>
        <v>1875000</v>
      </c>
      <c r="D106">
        <f t="shared" si="19"/>
        <v>150528.75</v>
      </c>
      <c r="E106">
        <f t="shared" si="22"/>
        <v>8.0282</v>
      </c>
      <c r="F106">
        <f>$H$3*$B$99/1000+$H$4*C106/100000</f>
        <v>111.20625</v>
      </c>
      <c r="G106">
        <f t="shared" si="21"/>
        <v>1546.2590062500003</v>
      </c>
    </row>
    <row r="107" spans="2:7">
      <c r="B107">
        <v>3000</v>
      </c>
      <c r="C107">
        <f>B107*$B$99</f>
        <v>2250000</v>
      </c>
      <c r="D107">
        <f t="shared" si="19"/>
        <v>169492.5</v>
      </c>
      <c r="E107">
        <f t="shared" si="22"/>
        <v>7.5329999999999995</v>
      </c>
      <c r="F107">
        <f>$H$3*$B$99/1000+$H$4*C107/100000</f>
        <v>133.44749999999999</v>
      </c>
      <c r="G107">
        <f t="shared" si="21"/>
        <v>1299.2420250000011</v>
      </c>
    </row>
    <row r="108" spans="2:7">
      <c r="B108">
        <v>3500</v>
      </c>
      <c r="C108">
        <f>B108*$B$99</f>
        <v>2625000</v>
      </c>
      <c r="D108">
        <f t="shared" si="19"/>
        <v>188456.25</v>
      </c>
      <c r="E108">
        <f t="shared" si="22"/>
        <v>7.1792857142857143</v>
      </c>
      <c r="F108">
        <f>$H$3*$B$99/1000+$H$4*C108/100000</f>
        <v>155.68875</v>
      </c>
      <c r="G108">
        <f t="shared" si="21"/>
        <v>1073.7090562500009</v>
      </c>
    </row>
    <row r="109" spans="2:7">
      <c r="B109">
        <v>4000</v>
      </c>
      <c r="C109">
        <f>B109*$B$99</f>
        <v>3000000</v>
      </c>
      <c r="D109">
        <f t="shared" si="19"/>
        <v>207420</v>
      </c>
      <c r="E109">
        <f t="shared" si="22"/>
        <v>6.9139999999999997</v>
      </c>
      <c r="F109">
        <f>$H$3*$B$99/1000+$H$4*C109/100000</f>
        <v>177.93</v>
      </c>
      <c r="G109">
        <f t="shared" si="21"/>
        <v>869.66009999999881</v>
      </c>
    </row>
    <row r="110" spans="2:7">
      <c r="B110">
        <v>4500</v>
      </c>
      <c r="C110">
        <f>B110*$B$99</f>
        <v>3375000</v>
      </c>
      <c r="D110">
        <f t="shared" si="19"/>
        <v>226383.75</v>
      </c>
      <c r="E110">
        <f t="shared" si="22"/>
        <v>6.7076666666666673</v>
      </c>
      <c r="F110">
        <f>$H$3*$B$99/1000+$H$4*C110/100000</f>
        <v>200.17124999999999</v>
      </c>
      <c r="G110">
        <f t="shared" si="21"/>
        <v>687.09515625000029</v>
      </c>
    </row>
    <row r="111" spans="2:7">
      <c r="B111">
        <v>5000</v>
      </c>
      <c r="C111">
        <f>B111*$B$99</f>
        <v>3750000</v>
      </c>
      <c r="D111">
        <f t="shared" si="19"/>
        <v>245347.5</v>
      </c>
      <c r="E111">
        <f t="shared" si="22"/>
        <v>6.5426000000000002</v>
      </c>
      <c r="F111">
        <f>$H$3*$B$99/1000+$H$4*C111/100000</f>
        <v>222.41249999999999</v>
      </c>
      <c r="G111">
        <f t="shared" si="21"/>
        <v>526.01422500000012</v>
      </c>
    </row>
    <row r="112" spans="2:7">
      <c r="B112">
        <v>5500</v>
      </c>
      <c r="C112">
        <f>B112*$B$99</f>
        <v>4125000</v>
      </c>
      <c r="D112">
        <f t="shared" si="19"/>
        <v>264311.25</v>
      </c>
      <c r="E112">
        <f t="shared" si="22"/>
        <v>6.4075454545454544</v>
      </c>
      <c r="F112">
        <f>$H$3*$B$99/1000+$H$4*C112/100000</f>
        <v>244.65375</v>
      </c>
      <c r="G112">
        <f t="shared" si="21"/>
        <v>386.41730624999883</v>
      </c>
    </row>
    <row r="113" spans="2:9">
      <c r="B113">
        <v>6000</v>
      </c>
      <c r="C113">
        <f>B113*$B$99</f>
        <v>4500000</v>
      </c>
      <c r="D113">
        <f t="shared" si="19"/>
        <v>283275</v>
      </c>
      <c r="E113">
        <f t="shared" si="22"/>
        <v>6.2950000000000008</v>
      </c>
      <c r="F113">
        <f>$H$3*$B$99/1000+$H$4*C113/100000</f>
        <v>266.89499999999998</v>
      </c>
      <c r="G113">
        <f t="shared" si="21"/>
        <v>268.30439999999987</v>
      </c>
    </row>
    <row r="114" spans="2:9">
      <c r="B114">
        <v>6500</v>
      </c>
      <c r="C114">
        <f>B114*$B$99</f>
        <v>4875000</v>
      </c>
      <c r="D114">
        <f t="shared" si="19"/>
        <v>302238.75</v>
      </c>
      <c r="E114">
        <f t="shared" si="22"/>
        <v>6.1997692307692311</v>
      </c>
      <c r="F114">
        <f>$H$3*$B$99/1000+$H$4*C114/100000</f>
        <v>289.13625000000002</v>
      </c>
      <c r="G114">
        <f t="shared" si="21"/>
        <v>171.67550624999905</v>
      </c>
    </row>
    <row r="115" spans="2:9">
      <c r="B115">
        <v>7000</v>
      </c>
      <c r="C115">
        <f>B115*$B$99</f>
        <v>5250000</v>
      </c>
      <c r="D115">
        <f t="shared" si="19"/>
        <v>321202.5</v>
      </c>
      <c r="E115">
        <f t="shared" si="22"/>
        <v>6.1181428571428578</v>
      </c>
      <c r="F115">
        <f>$H$3*$B$99/1000+$H$4*C115/100000</f>
        <v>311.3775</v>
      </c>
      <c r="G115">
        <f t="shared" si="21"/>
        <v>96.530624999999773</v>
      </c>
    </row>
    <row r="116" spans="2:9">
      <c r="B116">
        <v>7500</v>
      </c>
      <c r="C116">
        <f>B116*$B$99</f>
        <v>5625000</v>
      </c>
      <c r="D116">
        <f t="shared" si="19"/>
        <v>340166.25</v>
      </c>
      <c r="E116">
        <f t="shared" si="22"/>
        <v>6.0473999999999997</v>
      </c>
      <c r="F116">
        <f>$H$3*$B$99/1000+$H$4*C116/100000</f>
        <v>333.61874999999998</v>
      </c>
      <c r="G116">
        <f t="shared" si="21"/>
        <v>42.869756250000179</v>
      </c>
    </row>
    <row r="117" spans="2:9">
      <c r="B117">
        <v>8000</v>
      </c>
      <c r="C117">
        <f>B117*$B$99</f>
        <v>6000000</v>
      </c>
      <c r="D117">
        <f t="shared" si="19"/>
        <v>359130</v>
      </c>
      <c r="E117">
        <f t="shared" si="22"/>
        <v>5.9855</v>
      </c>
      <c r="F117">
        <f>$H$3*$B$99/1000+$H$4*C117/100000</f>
        <v>355.86</v>
      </c>
      <c r="G117">
        <f t="shared" si="21"/>
        <v>10.692899999999881</v>
      </c>
    </row>
    <row r="118" spans="2:9">
      <c r="B118">
        <v>8500</v>
      </c>
      <c r="C118">
        <f>B118*$B$99</f>
        <v>6375000</v>
      </c>
      <c r="D118">
        <f t="shared" si="19"/>
        <v>378093.75</v>
      </c>
      <c r="E118">
        <f t="shared" si="22"/>
        <v>5.9308823529411772</v>
      </c>
      <c r="F118">
        <f>$H$3*$B$99/1000+$H$4*C118/100000</f>
        <v>378.10124999999999</v>
      </c>
      <c r="G118">
        <f t="shared" si="21"/>
        <v>5.6249999999897684E-5</v>
      </c>
    </row>
    <row r="121" spans="2:9">
      <c r="B121">
        <v>1000</v>
      </c>
    </row>
    <row r="123" spans="2:9">
      <c r="B123" t="s">
        <v>4</v>
      </c>
      <c r="C123" t="s">
        <v>6</v>
      </c>
      <c r="D123" t="s">
        <v>7</v>
      </c>
      <c r="E123" t="s">
        <v>1</v>
      </c>
      <c r="F123" t="s">
        <v>8</v>
      </c>
    </row>
    <row r="124" spans="2:9">
      <c r="B124">
        <v>500</v>
      </c>
      <c r="C124">
        <f>B124*$B$121</f>
        <v>500000</v>
      </c>
      <c r="D124">
        <f>IF(B124&lt;2500,$B$4,$C$4)*$B$121+IF(B124&lt;2500,$B$5,$C$5)/100*C124+4.677/100*C124</f>
        <v>48765</v>
      </c>
      <c r="E124">
        <f>D124/C124*100</f>
        <v>9.7530000000000001</v>
      </c>
      <c r="F124">
        <f>$H$3*$B$121/1000+$H$4*C124/100000</f>
        <v>29.655000000000001</v>
      </c>
      <c r="G124">
        <f>(D124/1000-F124)^2</f>
        <v>365.19209999999998</v>
      </c>
      <c r="I124">
        <f>F124*1000</f>
        <v>29655</v>
      </c>
    </row>
    <row r="125" spans="2:9">
      <c r="B125">
        <v>1000</v>
      </c>
      <c r="C125">
        <f>B125*$B$121</f>
        <v>1000000</v>
      </c>
      <c r="D125">
        <f t="shared" ref="D125:D140" si="23">IF(B125&lt;2500,$B$4,$C$4)*$B$121+IF(B125&lt;2500,$B$5,$C$5)/100*C125+4.677/100*C125</f>
        <v>86750</v>
      </c>
      <c r="E125">
        <f t="shared" ref="E125" si="24">D125/C125*100</f>
        <v>8.6749999999999989</v>
      </c>
      <c r="F125">
        <f>$H$3*$B$121/1000+$H$4*C125/100000</f>
        <v>59.31</v>
      </c>
      <c r="G125">
        <f t="shared" ref="G125:G140" si="25">(D125/1000-F125)^2</f>
        <v>752.95359999999982</v>
      </c>
      <c r="I125">
        <f t="shared" ref="I125:I140" si="26">F125*1000</f>
        <v>59310</v>
      </c>
    </row>
    <row r="126" spans="2:9">
      <c r="B126">
        <v>1500</v>
      </c>
      <c r="C126">
        <f>B126*$B$121</f>
        <v>1500000</v>
      </c>
      <c r="D126">
        <f t="shared" si="23"/>
        <v>124735</v>
      </c>
      <c r="E126">
        <f>D126/C126*100</f>
        <v>8.315666666666667</v>
      </c>
      <c r="F126">
        <f>$H$3*$B$121/1000+$H$4*C126/100000</f>
        <v>88.965000000000003</v>
      </c>
      <c r="G126">
        <f t="shared" si="25"/>
        <v>1279.4928999999997</v>
      </c>
      <c r="I126">
        <f t="shared" si="26"/>
        <v>88965</v>
      </c>
    </row>
    <row r="127" spans="2:9">
      <c r="B127">
        <v>2000</v>
      </c>
      <c r="C127">
        <f>B127*$B$121</f>
        <v>2000000</v>
      </c>
      <c r="D127">
        <f t="shared" si="23"/>
        <v>162720</v>
      </c>
      <c r="E127">
        <f t="shared" ref="E127:E140" si="27">D127/C127*100</f>
        <v>8.136000000000001</v>
      </c>
      <c r="F127">
        <f>$H$3*$B$121/1000+$H$4*C127/100000</f>
        <v>118.62</v>
      </c>
      <c r="G127">
        <f>(D127/1000-F127)^2</f>
        <v>1944.8099999999995</v>
      </c>
      <c r="I127">
        <f t="shared" si="26"/>
        <v>118620</v>
      </c>
    </row>
    <row r="128" spans="2:9">
      <c r="B128">
        <v>2500</v>
      </c>
      <c r="C128">
        <f>B128*$B$121</f>
        <v>2500000</v>
      </c>
      <c r="D128">
        <f t="shared" si="23"/>
        <v>200705</v>
      </c>
      <c r="E128">
        <f t="shared" si="27"/>
        <v>8.0282</v>
      </c>
      <c r="F128">
        <f>$H$3*$B$121/1000+$H$4*C128/100000</f>
        <v>148.27500000000001</v>
      </c>
      <c r="G128">
        <f t="shared" si="25"/>
        <v>2748.9049000000009</v>
      </c>
      <c r="I128">
        <f t="shared" si="26"/>
        <v>148275</v>
      </c>
    </row>
    <row r="129" spans="2:9">
      <c r="B129">
        <v>3000</v>
      </c>
      <c r="C129">
        <f>B129*$B$121</f>
        <v>3000000</v>
      </c>
      <c r="D129">
        <f t="shared" si="23"/>
        <v>225990</v>
      </c>
      <c r="E129">
        <f t="shared" si="27"/>
        <v>7.5329999999999995</v>
      </c>
      <c r="F129">
        <f>$H$3*$B$121/1000+$H$4*C129/100000</f>
        <v>177.93</v>
      </c>
      <c r="G129">
        <f t="shared" si="25"/>
        <v>2309.7636000000002</v>
      </c>
      <c r="I129">
        <f t="shared" si="26"/>
        <v>177930</v>
      </c>
    </row>
    <row r="130" spans="2:9">
      <c r="B130">
        <v>3500</v>
      </c>
      <c r="C130">
        <f>B130*$B$121</f>
        <v>3500000</v>
      </c>
      <c r="D130">
        <f t="shared" si="23"/>
        <v>251275</v>
      </c>
      <c r="E130">
        <f t="shared" si="27"/>
        <v>7.1792857142857143</v>
      </c>
      <c r="F130">
        <f>$H$3*$B$121/1000+$H$4*C130/100000</f>
        <v>207.58500000000001</v>
      </c>
      <c r="G130">
        <f t="shared" si="25"/>
        <v>1908.8160999999998</v>
      </c>
      <c r="I130">
        <f t="shared" si="26"/>
        <v>207585</v>
      </c>
    </row>
    <row r="131" spans="2:9">
      <c r="B131">
        <v>4000</v>
      </c>
      <c r="C131">
        <f>B131*$B$121</f>
        <v>4000000</v>
      </c>
      <c r="D131">
        <f t="shared" si="23"/>
        <v>276560</v>
      </c>
      <c r="E131">
        <f t="shared" si="27"/>
        <v>6.9139999999999997</v>
      </c>
      <c r="F131">
        <f>$H$3*$B$121/1000+$H$4*C131/100000</f>
        <v>237.24</v>
      </c>
      <c r="G131">
        <f t="shared" si="25"/>
        <v>1546.0623999999996</v>
      </c>
      <c r="I131">
        <f t="shared" si="26"/>
        <v>237240</v>
      </c>
    </row>
    <row r="132" spans="2:9">
      <c r="B132">
        <v>4500</v>
      </c>
      <c r="C132">
        <f>B132*$B$121</f>
        <v>4500000</v>
      </c>
      <c r="D132">
        <f t="shared" si="23"/>
        <v>301845</v>
      </c>
      <c r="E132">
        <f t="shared" si="27"/>
        <v>6.7076666666666673</v>
      </c>
      <c r="F132">
        <f>$H$3*$B$121/1000+$H$4*C132/100000</f>
        <v>266.89499999999998</v>
      </c>
      <c r="G132">
        <f t="shared" si="25"/>
        <v>1221.5025000000032</v>
      </c>
      <c r="I132">
        <f t="shared" si="26"/>
        <v>266895</v>
      </c>
    </row>
    <row r="133" spans="2:9">
      <c r="B133">
        <v>5000</v>
      </c>
      <c r="C133">
        <f>B133*$B$121</f>
        <v>5000000</v>
      </c>
      <c r="D133">
        <f t="shared" si="23"/>
        <v>327130</v>
      </c>
      <c r="E133">
        <f t="shared" si="27"/>
        <v>6.5426000000000002</v>
      </c>
      <c r="F133">
        <f>$H$3*$B$121/1000+$H$4*C133/100000</f>
        <v>296.55</v>
      </c>
      <c r="G133">
        <f t="shared" si="25"/>
        <v>935.13639999999907</v>
      </c>
      <c r="I133">
        <f t="shared" si="26"/>
        <v>296550</v>
      </c>
    </row>
    <row r="134" spans="2:9">
      <c r="B134">
        <v>5500</v>
      </c>
      <c r="C134">
        <f>B134*$B$121</f>
        <v>5500000</v>
      </c>
      <c r="D134">
        <f t="shared" si="23"/>
        <v>352415</v>
      </c>
      <c r="E134">
        <f t="shared" si="27"/>
        <v>6.4075454545454544</v>
      </c>
      <c r="F134">
        <f>$H$3*$B$121/1000+$H$4*C134/100000</f>
        <v>326.20499999999998</v>
      </c>
      <c r="G134">
        <f t="shared" si="25"/>
        <v>686.96410000000196</v>
      </c>
      <c r="I134">
        <f t="shared" si="26"/>
        <v>326205</v>
      </c>
    </row>
    <row r="135" spans="2:9">
      <c r="B135">
        <v>6000</v>
      </c>
      <c r="C135">
        <f>B135*$B$121</f>
        <v>6000000</v>
      </c>
      <c r="D135">
        <f t="shared" si="23"/>
        <v>377700</v>
      </c>
      <c r="E135">
        <f t="shared" si="27"/>
        <v>6.2950000000000008</v>
      </c>
      <c r="F135">
        <f>$H$3*$B$121/1000+$H$4*C135/100000</f>
        <v>355.86</v>
      </c>
      <c r="G135">
        <f t="shared" si="25"/>
        <v>476.9855999999989</v>
      </c>
      <c r="I135">
        <f t="shared" si="26"/>
        <v>355860</v>
      </c>
    </row>
    <row r="136" spans="2:9">
      <c r="B136">
        <v>6500</v>
      </c>
      <c r="C136">
        <f>B136*$B$121</f>
        <v>6500000</v>
      </c>
      <c r="D136">
        <f t="shared" si="23"/>
        <v>402985</v>
      </c>
      <c r="E136">
        <f t="shared" si="27"/>
        <v>6.1997692307692311</v>
      </c>
      <c r="F136">
        <f>$H$3*$B$121/1000+$H$4*C136/100000</f>
        <v>385.51499999999999</v>
      </c>
      <c r="G136">
        <f t="shared" si="25"/>
        <v>305.20090000000096</v>
      </c>
      <c r="I136">
        <f t="shared" si="26"/>
        <v>385515</v>
      </c>
    </row>
    <row r="137" spans="2:9">
      <c r="B137">
        <v>7000</v>
      </c>
      <c r="C137">
        <f>B137*$B$121</f>
        <v>7000000</v>
      </c>
      <c r="D137">
        <f t="shared" si="23"/>
        <v>428270</v>
      </c>
      <c r="E137">
        <f t="shared" si="27"/>
        <v>6.1181428571428578</v>
      </c>
      <c r="F137">
        <f>$H$3*$B$121/1000+$H$4*C137/100000</f>
        <v>415.17</v>
      </c>
      <c r="G137">
        <f t="shared" si="25"/>
        <v>171.6099999999991</v>
      </c>
      <c r="I137">
        <f t="shared" si="26"/>
        <v>415170</v>
      </c>
    </row>
    <row r="138" spans="2:9">
      <c r="B138">
        <v>7500</v>
      </c>
      <c r="C138">
        <f>B138*$B$121</f>
        <v>7500000</v>
      </c>
      <c r="D138">
        <f t="shared" si="23"/>
        <v>453555</v>
      </c>
      <c r="E138">
        <f t="shared" si="27"/>
        <v>6.0473999999999997</v>
      </c>
      <c r="F138">
        <f>$H$3*$B$121/1000+$H$4*C138/100000</f>
        <v>444.82499999999999</v>
      </c>
      <c r="G138">
        <f t="shared" si="25"/>
        <v>76.212900000000317</v>
      </c>
      <c r="I138">
        <f t="shared" si="26"/>
        <v>444825</v>
      </c>
    </row>
    <row r="139" spans="2:9">
      <c r="B139">
        <v>8000</v>
      </c>
      <c r="C139">
        <f>B139*$B$121</f>
        <v>8000000</v>
      </c>
      <c r="D139">
        <f t="shared" si="23"/>
        <v>478840</v>
      </c>
      <c r="E139">
        <f t="shared" si="27"/>
        <v>5.9855</v>
      </c>
      <c r="F139">
        <f>$H$3*$B$121/1000+$H$4*C139/100000</f>
        <v>474.48</v>
      </c>
      <c r="G139">
        <f t="shared" si="25"/>
        <v>19.009599999999622</v>
      </c>
      <c r="I139">
        <f t="shared" si="26"/>
        <v>474480</v>
      </c>
    </row>
    <row r="140" spans="2:9">
      <c r="B140">
        <v>8500</v>
      </c>
      <c r="C140">
        <f>B140*$B$121</f>
        <v>8500000</v>
      </c>
      <c r="D140">
        <f t="shared" si="23"/>
        <v>504125</v>
      </c>
      <c r="E140">
        <f t="shared" si="27"/>
        <v>5.9308823529411772</v>
      </c>
      <c r="F140">
        <f>$H$3*$B$121/1000+$H$4*C140/100000</f>
        <v>504.13499999999999</v>
      </c>
      <c r="G140">
        <f>(D140/1000-F140)^2</f>
        <v>9.9999999999818103E-5</v>
      </c>
      <c r="I140">
        <f t="shared" si="26"/>
        <v>504135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 250 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2018-11-10T19:54:55Z</dcterms:modified>
</cp:coreProperties>
</file>