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Tabelle1" sheetId="1" r:id="rId1"/>
  </sheets>
  <definedNames>
    <definedName name="solver_adj" localSheetId="0" hidden="1">Tabelle1!$I$6:$I$8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Tabelle1!$I$9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/>
  <c r="D20"/>
  <c r="B40"/>
  <c r="B39"/>
  <c r="B38"/>
  <c r="B37"/>
  <c r="B36"/>
  <c r="B35"/>
  <c r="B30"/>
  <c r="B31"/>
  <c r="B32"/>
  <c r="B33"/>
  <c r="B34"/>
  <c r="B29"/>
  <c r="D17" l="1"/>
  <c r="D12"/>
  <c r="D13"/>
  <c r="D14"/>
  <c r="D15"/>
  <c r="D16"/>
  <c r="D18"/>
  <c r="D19"/>
  <c r="D10"/>
  <c r="D8" l="1"/>
  <c r="D9"/>
  <c r="D7"/>
  <c r="E7" s="1"/>
  <c r="C10"/>
  <c r="E10" s="1"/>
  <c r="C9"/>
  <c r="C8"/>
  <c r="C7"/>
  <c r="E9" l="1"/>
  <c r="E8"/>
</calcChain>
</file>

<file path=xl/sharedStrings.xml><?xml version="1.0" encoding="utf-8"?>
<sst xmlns="http://schemas.openxmlformats.org/spreadsheetml/2006/main" count="15" uniqueCount="14">
  <si>
    <t>Rückkühlung: offenes RKW Bundesministerium</t>
  </si>
  <si>
    <t>kW Abwärme</t>
  </si>
  <si>
    <t>EUR/kW</t>
  </si>
  <si>
    <t>kEUR</t>
  </si>
  <si>
    <t>Fit Rückkühler</t>
  </si>
  <si>
    <t>Fehlerquadrat</t>
  </si>
  <si>
    <t>a</t>
  </si>
  <si>
    <t>b</t>
  </si>
  <si>
    <t>c</t>
  </si>
  <si>
    <t>a*Q^b+c</t>
  </si>
  <si>
    <t>Summer Fehlerquadrate</t>
  </si>
  <si>
    <t>offener Kühlturm: Preisatlas</t>
  </si>
  <si>
    <t>kW Kühlleistung</t>
  </si>
  <si>
    <t>bis hier lagen Daten vor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</si>
</sst>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BMVBS Publikation</c:v>
          </c:tx>
          <c:spPr>
            <a:ln w="19050">
              <a:noFill/>
            </a:ln>
          </c:spPr>
          <c:xVal>
            <c:numRef>
              <c:f>Tabelle1!$A$7:$A$20</c:f>
              <c:numCache>
                <c:formatCode>0.00</c:formatCode>
                <c:ptCount val="1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5">
                  <c:v>100</c:v>
                </c:pt>
                <c:pt idx="6">
                  <c:v>300</c:v>
                </c:pt>
                <c:pt idx="7">
                  <c:v>750</c:v>
                </c:pt>
                <c:pt idx="8">
                  <c:v>1500</c:v>
                </c:pt>
                <c:pt idx="9">
                  <c:v>2500</c:v>
                </c:pt>
                <c:pt idx="10">
                  <c:v>3000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</c:numCache>
            </c:numRef>
          </c:xVal>
          <c:yVal>
            <c:numRef>
              <c:f>Tabelle1!$D$7:$D$20</c:f>
              <c:numCache>
                <c:formatCode>General</c:formatCode>
                <c:ptCount val="14"/>
                <c:pt idx="0">
                  <c:v>10.588160770584228</c:v>
                </c:pt>
                <c:pt idx="1">
                  <c:v>17.007184689272279</c:v>
                </c:pt>
                <c:pt idx="2">
                  <c:v>26.617672776424619</c:v>
                </c:pt>
                <c:pt idx="3">
                  <c:v>44.085922265568378</c:v>
                </c:pt>
                <c:pt idx="5">
                  <c:v>8.188245260296565</c:v>
                </c:pt>
                <c:pt idx="6">
                  <c:v>12.820410402148918</c:v>
                </c:pt>
                <c:pt idx="7">
                  <c:v>21.925182270201454</c:v>
                </c:pt>
                <c:pt idx="8">
                  <c:v>35.556741006010419</c:v>
                </c:pt>
                <c:pt idx="9">
                  <c:v>52.322724740651076</c:v>
                </c:pt>
                <c:pt idx="10">
                  <c:v>60.333783208617604</c:v>
                </c:pt>
                <c:pt idx="11">
                  <c:v>90.808030109683187</c:v>
                </c:pt>
                <c:pt idx="12">
                  <c:v>126.60462726587996</c:v>
                </c:pt>
                <c:pt idx="13">
                  <c:v>160.75982753720942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AC77-460E-AFD5-94335F1D14A7}"/>
            </c:ext>
          </c:extLst>
        </c:ser>
        <c:ser>
          <c:idx val="1"/>
          <c:order val="1"/>
          <c:tx>
            <c:v>Preisatlas</c:v>
          </c:tx>
          <c:spPr>
            <a:ln w="19050">
              <a:noFill/>
            </a:ln>
          </c:spPr>
          <c:xVal>
            <c:numRef>
              <c:f>Tabelle1!$A$29:$A$40</c:f>
              <c:numCache>
                <c:formatCode>General</c:formatCode>
                <c:ptCount val="12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xVal>
          <c:yVal>
            <c:numRef>
              <c:f>Tabelle1!$B$29:$B$40</c:f>
              <c:numCache>
                <c:formatCode>0.00</c:formatCode>
                <c:ptCount val="12"/>
                <c:pt idx="0">
                  <c:v>3.3171298715317321</c:v>
                </c:pt>
                <c:pt idx="1">
                  <c:v>8.4224380067305411</c:v>
                </c:pt>
                <c:pt idx="2">
                  <c:v>14.908648457844826</c:v>
                </c:pt>
                <c:pt idx="3">
                  <c:v>21.416795414669583</c:v>
                </c:pt>
                <c:pt idx="4">
                  <c:v>27.933754508079883</c:v>
                </c:pt>
                <c:pt idx="5">
                  <c:v>34.455482920411718</c:v>
                </c:pt>
                <c:pt idx="6">
                  <c:v>40.980200167216069</c:v>
                </c:pt>
                <c:pt idx="7">
                  <c:v>54.035218182898042</c:v>
                </c:pt>
                <c:pt idx="8">
                  <c:v>80.157440811492322</c:v>
                </c:pt>
                <c:pt idx="9">
                  <c:v>132.42307757243574</c:v>
                </c:pt>
                <c:pt idx="10">
                  <c:v>197.77129494787698</c:v>
                </c:pt>
                <c:pt idx="11">
                  <c:v>263.12755278932104</c:v>
                </c:pt>
              </c:numCache>
            </c:numRef>
          </c:yVal>
        </c:ser>
        <c:ser>
          <c:idx val="2"/>
          <c:order val="2"/>
          <c:tx>
            <c:v>linear</c:v>
          </c:tx>
          <c:spPr>
            <a:ln w="19050">
              <a:noFill/>
            </a:ln>
          </c:spPr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(Tabelle1!$A$7:$A$20,Tabelle1!$A$29:$A$40)</c:f>
              <c:numCache>
                <c:formatCode>0.00</c:formatCode>
                <c:ptCount val="26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5">
                  <c:v>100</c:v>
                </c:pt>
                <c:pt idx="6">
                  <c:v>300</c:v>
                </c:pt>
                <c:pt idx="7">
                  <c:v>750</c:v>
                </c:pt>
                <c:pt idx="8">
                  <c:v>1500</c:v>
                </c:pt>
                <c:pt idx="9">
                  <c:v>2500</c:v>
                </c:pt>
                <c:pt idx="10">
                  <c:v>3000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 formatCode="General">
                  <c:v>50</c:v>
                </c:pt>
                <c:pt idx="15" formatCode="General">
                  <c:v>250</c:v>
                </c:pt>
                <c:pt idx="16" formatCode="General">
                  <c:v>500</c:v>
                </c:pt>
                <c:pt idx="17" formatCode="General">
                  <c:v>750</c:v>
                </c:pt>
                <c:pt idx="18" formatCode="General">
                  <c:v>1000</c:v>
                </c:pt>
                <c:pt idx="19" formatCode="General">
                  <c:v>1250</c:v>
                </c:pt>
                <c:pt idx="20" formatCode="General">
                  <c:v>1500</c:v>
                </c:pt>
                <c:pt idx="21" formatCode="General">
                  <c:v>2000</c:v>
                </c:pt>
                <c:pt idx="22" formatCode="General">
                  <c:v>3000</c:v>
                </c:pt>
                <c:pt idx="23" formatCode="General">
                  <c:v>5000</c:v>
                </c:pt>
                <c:pt idx="24" formatCode="General">
                  <c:v>7500</c:v>
                </c:pt>
                <c:pt idx="25" formatCode="General">
                  <c:v>10000</c:v>
                </c:pt>
              </c:numCache>
            </c:numRef>
          </c:xVal>
          <c:yVal>
            <c:numRef>
              <c:f>(Tabelle1!$D$7:$D$20,Tabelle1!$B$29:$B$40)</c:f>
              <c:numCache>
                <c:formatCode>General</c:formatCode>
                <c:ptCount val="26"/>
                <c:pt idx="0">
                  <c:v>10.588160770584228</c:v>
                </c:pt>
                <c:pt idx="1">
                  <c:v>17.007184689272279</c:v>
                </c:pt>
                <c:pt idx="2">
                  <c:v>26.617672776424619</c:v>
                </c:pt>
                <c:pt idx="3">
                  <c:v>44.085922265568378</c:v>
                </c:pt>
                <c:pt idx="5">
                  <c:v>8.188245260296565</c:v>
                </c:pt>
                <c:pt idx="6">
                  <c:v>12.820410402148918</c:v>
                </c:pt>
                <c:pt idx="7">
                  <c:v>21.925182270201454</c:v>
                </c:pt>
                <c:pt idx="8">
                  <c:v>35.556741006010419</c:v>
                </c:pt>
                <c:pt idx="9">
                  <c:v>52.322724740651076</c:v>
                </c:pt>
                <c:pt idx="10">
                  <c:v>60.333783208617604</c:v>
                </c:pt>
                <c:pt idx="11">
                  <c:v>90.808030109683187</c:v>
                </c:pt>
                <c:pt idx="12">
                  <c:v>126.60462726587996</c:v>
                </c:pt>
                <c:pt idx="13">
                  <c:v>160.75982753720942</c:v>
                </c:pt>
                <c:pt idx="14" formatCode="0.00">
                  <c:v>3.3171298715317321</c:v>
                </c:pt>
                <c:pt idx="15" formatCode="0.00">
                  <c:v>8.4224380067305411</c:v>
                </c:pt>
                <c:pt idx="16" formatCode="0.00">
                  <c:v>14.908648457844826</c:v>
                </c:pt>
                <c:pt idx="17" formatCode="0.00">
                  <c:v>21.416795414669583</c:v>
                </c:pt>
                <c:pt idx="18" formatCode="0.00">
                  <c:v>27.933754508079883</c:v>
                </c:pt>
                <c:pt idx="19" formatCode="0.00">
                  <c:v>34.455482920411718</c:v>
                </c:pt>
                <c:pt idx="20" formatCode="0.00">
                  <c:v>40.980200167216069</c:v>
                </c:pt>
                <c:pt idx="21" formatCode="0.00">
                  <c:v>54.035218182898042</c:v>
                </c:pt>
                <c:pt idx="22" formatCode="0.00">
                  <c:v>80.157440811492322</c:v>
                </c:pt>
                <c:pt idx="23" formatCode="0.00">
                  <c:v>132.42307757243574</c:v>
                </c:pt>
                <c:pt idx="24" formatCode="0.00">
                  <c:v>197.77129494787698</c:v>
                </c:pt>
                <c:pt idx="25" formatCode="0.00">
                  <c:v>263.12755278932104</c:v>
                </c:pt>
              </c:numCache>
            </c:numRef>
          </c:yVal>
        </c:ser>
        <c:dLbls/>
        <c:axId val="53839744"/>
        <c:axId val="53854208"/>
      </c:scatterChart>
      <c:valAx>
        <c:axId val="53839744"/>
        <c:scaling>
          <c:orientation val="minMax"/>
        </c:scaling>
        <c:axPos val="b"/>
        <c:numFmt formatCode="0.00" sourceLinked="1"/>
        <c:tickLblPos val="nextTo"/>
        <c:crossAx val="53854208"/>
        <c:crosses val="autoZero"/>
        <c:crossBetween val="midCat"/>
      </c:valAx>
      <c:valAx>
        <c:axId val="53854208"/>
        <c:scaling>
          <c:orientation val="minMax"/>
        </c:scaling>
        <c:axPos val="l"/>
        <c:majorGridlines/>
        <c:numFmt formatCode="General" sourceLinked="1"/>
        <c:tickLblPos val="nextTo"/>
        <c:crossAx val="53839744"/>
        <c:crosses val="autoZero"/>
        <c:crossBetween val="midCat"/>
      </c:valAx>
    </c:plotArea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133349</xdr:rowOff>
    </xdr:from>
    <xdr:to>
      <xdr:col>18</xdr:col>
      <xdr:colOff>228600</xdr:colOff>
      <xdr:row>41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I40"/>
  <sheetViews>
    <sheetView tabSelected="1" zoomScaleNormal="100" workbookViewId="0">
      <selection activeCell="F27" sqref="F27"/>
    </sheetView>
  </sheetViews>
  <sheetFormatPr baseColWidth="10" defaultColWidth="9.140625" defaultRowHeight="15"/>
  <cols>
    <col min="1" max="1" width="16.42578125" customWidth="1"/>
    <col min="2" max="2" width="13.5703125" bestFit="1" customWidth="1"/>
    <col min="3" max="3" width="24" customWidth="1"/>
    <col min="4" max="4" width="13.85546875" customWidth="1"/>
    <col min="8" max="8" width="22.85546875" bestFit="1" customWidth="1"/>
    <col min="11" max="11" width="13.5703125" bestFit="1" customWidth="1"/>
  </cols>
  <sheetData>
    <row r="5" spans="1:9">
      <c r="A5" t="s">
        <v>0</v>
      </c>
      <c r="D5" s="1" t="s">
        <v>4</v>
      </c>
    </row>
    <row r="6" spans="1:9">
      <c r="A6" t="s">
        <v>1</v>
      </c>
      <c r="B6" t="s">
        <v>2</v>
      </c>
      <c r="C6" t="s">
        <v>3</v>
      </c>
      <c r="D6" t="s">
        <v>9</v>
      </c>
      <c r="E6" t="s">
        <v>5</v>
      </c>
      <c r="H6" t="s">
        <v>6</v>
      </c>
      <c r="I6">
        <v>5.5403307545204498E-2</v>
      </c>
    </row>
    <row r="7" spans="1:9">
      <c r="A7" s="1">
        <v>200</v>
      </c>
      <c r="B7">
        <v>54</v>
      </c>
      <c r="C7">
        <f>B7*A7/1000</f>
        <v>10.8</v>
      </c>
      <c r="D7">
        <f>$I$6*A7^$I$7+$I$8</f>
        <v>10.588160770584228</v>
      </c>
      <c r="E7">
        <f>(C7-D7)^2</f>
        <v>4.4875859119468474E-2</v>
      </c>
      <c r="H7" t="s">
        <v>7</v>
      </c>
      <c r="I7">
        <v>0.86205343355723707</v>
      </c>
    </row>
    <row r="8" spans="1:9">
      <c r="A8" s="1">
        <v>500</v>
      </c>
      <c r="B8">
        <v>33</v>
      </c>
      <c r="C8">
        <f>B8*A8/1000</f>
        <v>16.5</v>
      </c>
      <c r="D8">
        <f t="shared" ref="D8:D9" si="0">$I$6*A8^$I$7+$I$8</f>
        <v>17.007184689272279</v>
      </c>
      <c r="E8">
        <f t="shared" ref="E8:E10" si="1">(C8-D8)^2</f>
        <v>0.25723630903221811</v>
      </c>
      <c r="H8" t="s">
        <v>8</v>
      </c>
      <c r="I8">
        <v>5.2530124068344382</v>
      </c>
    </row>
    <row r="9" spans="1:9">
      <c r="A9" s="1">
        <v>1000</v>
      </c>
      <c r="B9">
        <v>27</v>
      </c>
      <c r="C9">
        <f>B9*A9/1000</f>
        <v>27</v>
      </c>
      <c r="D9">
        <f t="shared" si="0"/>
        <v>26.617672776424619</v>
      </c>
      <c r="E9">
        <f t="shared" si="1"/>
        <v>0.146174105886859</v>
      </c>
      <c r="H9" t="s">
        <v>10</v>
      </c>
      <c r="I9">
        <f>SUM(E7:E10)</f>
        <v>0.45566890975894847</v>
      </c>
    </row>
    <row r="10" spans="1:9">
      <c r="A10" s="1">
        <v>2000</v>
      </c>
      <c r="B10">
        <v>22</v>
      </c>
      <c r="C10">
        <f>B10*A10/1000</f>
        <v>44</v>
      </c>
      <c r="D10">
        <f>$I$6*A10^$I$7+$I$8</f>
        <v>44.085922265568378</v>
      </c>
      <c r="E10">
        <f t="shared" si="1"/>
        <v>7.3826357204028773E-3</v>
      </c>
    </row>
    <row r="11" spans="1:9">
      <c r="A11" s="1"/>
    </row>
    <row r="12" spans="1:9">
      <c r="A12" s="1">
        <v>100</v>
      </c>
      <c r="D12">
        <f t="shared" ref="D12:D20" si="2">$I$6*A12^$I$7+$I$8</f>
        <v>8.188245260296565</v>
      </c>
    </row>
    <row r="13" spans="1:9">
      <c r="A13" s="1">
        <v>300</v>
      </c>
      <c r="D13">
        <f t="shared" si="2"/>
        <v>12.820410402148918</v>
      </c>
    </row>
    <row r="14" spans="1:9">
      <c r="A14" s="1">
        <v>750</v>
      </c>
      <c r="D14">
        <f t="shared" si="2"/>
        <v>21.925182270201454</v>
      </c>
    </row>
    <row r="15" spans="1:9">
      <c r="A15" s="1">
        <v>1500</v>
      </c>
      <c r="D15">
        <f t="shared" si="2"/>
        <v>35.556741006010419</v>
      </c>
    </row>
    <row r="16" spans="1:9">
      <c r="A16" s="1">
        <v>2500</v>
      </c>
      <c r="D16">
        <f t="shared" si="2"/>
        <v>52.322724740651076</v>
      </c>
    </row>
    <row r="17" spans="1:4">
      <c r="A17" s="1">
        <v>3000</v>
      </c>
      <c r="D17">
        <f>$I$6*A17^$I$7+$I$8</f>
        <v>60.333783208617604</v>
      </c>
    </row>
    <row r="18" spans="1:4">
      <c r="A18" s="1">
        <v>5000</v>
      </c>
      <c r="D18">
        <f t="shared" si="2"/>
        <v>90.808030109683187</v>
      </c>
    </row>
    <row r="19" spans="1:4">
      <c r="A19" s="1">
        <v>7500</v>
      </c>
      <c r="D19">
        <f t="shared" si="2"/>
        <v>126.60462726587996</v>
      </c>
    </row>
    <row r="20" spans="1:4">
      <c r="A20" s="1">
        <v>10000</v>
      </c>
      <c r="D20">
        <f>$I$6*A20^$I$7+$I$8</f>
        <v>160.75982753720942</v>
      </c>
    </row>
    <row r="26" spans="1:4">
      <c r="A26" t="s">
        <v>11</v>
      </c>
    </row>
    <row r="28" spans="1:4">
      <c r="A28" t="s">
        <v>12</v>
      </c>
      <c r="B28" t="s">
        <v>3</v>
      </c>
    </row>
    <row r="29" spans="1:4">
      <c r="A29">
        <v>50</v>
      </c>
      <c r="B29" s="1">
        <f>(2348.2*A29^(-1.0398)+26.15)*A29/1000</f>
        <v>3.3171298715317321</v>
      </c>
    </row>
    <row r="30" spans="1:4">
      <c r="A30">
        <v>250</v>
      </c>
      <c r="B30" s="1">
        <f t="shared" ref="B30:B40" si="3">(2348.2*A30^(-1.0398)+26.15)*A30/1000</f>
        <v>8.4224380067305411</v>
      </c>
    </row>
    <row r="31" spans="1:4">
      <c r="A31">
        <v>500</v>
      </c>
      <c r="B31" s="1">
        <f t="shared" si="3"/>
        <v>14.908648457844826</v>
      </c>
    </row>
    <row r="32" spans="1:4">
      <c r="A32">
        <v>750</v>
      </c>
      <c r="B32" s="1">
        <f t="shared" si="3"/>
        <v>21.416795414669583</v>
      </c>
    </row>
    <row r="33" spans="1:3">
      <c r="A33">
        <v>1000</v>
      </c>
      <c r="B33" s="1">
        <f t="shared" si="3"/>
        <v>27.933754508079883</v>
      </c>
    </row>
    <row r="34" spans="1:3">
      <c r="A34">
        <v>1250</v>
      </c>
      <c r="B34" s="1">
        <f t="shared" si="3"/>
        <v>34.455482920411718</v>
      </c>
      <c r="C34" s="2" t="s">
        <v>13</v>
      </c>
    </row>
    <row r="35" spans="1:3">
      <c r="A35">
        <v>1500</v>
      </c>
      <c r="B35" s="1">
        <f t="shared" si="3"/>
        <v>40.980200167216069</v>
      </c>
    </row>
    <row r="36" spans="1:3">
      <c r="A36">
        <v>2000</v>
      </c>
      <c r="B36" s="1">
        <f t="shared" si="3"/>
        <v>54.035218182898042</v>
      </c>
    </row>
    <row r="37" spans="1:3">
      <c r="A37">
        <v>3000</v>
      </c>
      <c r="B37" s="1">
        <f t="shared" si="3"/>
        <v>80.157440811492322</v>
      </c>
    </row>
    <row r="38" spans="1:3">
      <c r="A38">
        <v>5000</v>
      </c>
      <c r="B38" s="1">
        <f t="shared" si="3"/>
        <v>132.42307757243574</v>
      </c>
    </row>
    <row r="39" spans="1:3">
      <c r="A39">
        <v>7500</v>
      </c>
      <c r="B39" s="1">
        <f t="shared" si="3"/>
        <v>197.77129494787698</v>
      </c>
    </row>
    <row r="40" spans="1:3">
      <c r="A40">
        <v>10000</v>
      </c>
      <c r="B40" s="1">
        <f t="shared" si="3"/>
        <v>263.12755278932104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2018-11-07T20:19:34Z</dcterms:modified>
</cp:coreProperties>
</file>