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170" documentId="11_EDCDC342150AB3CF925A17889B2514803A672CEE" xr6:coauthVersionLast="38" xr6:coauthVersionMax="38" xr10:uidLastSave="{6529465F-A734-4067-B6B7-83AC58240DB4}"/>
  <bookViews>
    <workbookView xWindow="120" yWindow="105" windowWidth="15120" windowHeight="8010" activeTab="1" xr2:uid="{00000000-000D-0000-FFFF-FFFF00000000}"/>
  </bookViews>
  <sheets>
    <sheet name="Tabelle1" sheetId="1" r:id="rId1"/>
    <sheet name="Dia Saison" sheetId="4" r:id="rId2"/>
    <sheet name="Dia klein" sheetId="5" r:id="rId3"/>
    <sheet name="Tabelle2" sheetId="2" r:id="rId4"/>
    <sheet name="Tabelle3" sheetId="3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7" i="1"/>
  <c r="N8" i="1"/>
  <c r="N9" i="1"/>
  <c r="N10" i="1"/>
  <c r="N11" i="1"/>
  <c r="N12" i="1"/>
  <c r="N13" i="1"/>
  <c r="N14" i="1"/>
  <c r="N15" i="1"/>
  <c r="N16" i="1"/>
  <c r="N7" i="1"/>
  <c r="B8" i="1" l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7" i="1"/>
  <c r="F21" i="1"/>
  <c r="F20" i="1"/>
  <c r="F19" i="1"/>
  <c r="F18" i="1"/>
  <c r="F17" i="1"/>
  <c r="F16" i="1"/>
  <c r="F8" i="1"/>
  <c r="F9" i="1"/>
  <c r="F10" i="1"/>
  <c r="F11" i="1"/>
  <c r="F12" i="1"/>
  <c r="F13" i="1"/>
  <c r="F14" i="1"/>
  <c r="F15" i="1"/>
  <c r="F7" i="1"/>
  <c r="C7" i="1" l="1"/>
</calcChain>
</file>

<file path=xl/sharedStrings.xml><?xml version="1.0" encoding="utf-8"?>
<sst xmlns="http://schemas.openxmlformats.org/spreadsheetml/2006/main" count="25" uniqueCount="22">
  <si>
    <t>FfE Kostenanalyse</t>
  </si>
  <si>
    <t>Volumen l</t>
  </si>
  <si>
    <t>€/l</t>
  </si>
  <si>
    <t>dT = 40 K</t>
  </si>
  <si>
    <t>kEUR</t>
  </si>
  <si>
    <t>Preisatlas</t>
  </si>
  <si>
    <t>6 bar (damit Wasser nicht siedet bei 120°C, 3bar nur bis 95 °C)</t>
  </si>
  <si>
    <t>Solites Einzelwerte tank &amp; pit storage</t>
  </si>
  <si>
    <t>Ort</t>
  </si>
  <si>
    <t>Ilmenau</t>
  </si>
  <si>
    <t>spez Kosten EUR/m^3</t>
  </si>
  <si>
    <t>Volumen m^3</t>
  </si>
  <si>
    <t>Kosten kEUR</t>
  </si>
  <si>
    <t>Crailsheim</t>
  </si>
  <si>
    <t>Stuttgart</t>
  </si>
  <si>
    <t>Rottweil</t>
  </si>
  <si>
    <t>Steinfurt</t>
  </si>
  <si>
    <t>Hannover</t>
  </si>
  <si>
    <t>Hamburg</t>
  </si>
  <si>
    <t>München</t>
  </si>
  <si>
    <t>Chemnitz</t>
  </si>
  <si>
    <t>Friedrichshafen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</si>
</sst>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60240600724671E-2"/>
          <c:y val="1.5007146537543738E-2"/>
          <c:w val="0.87245005722164959"/>
          <c:h val="0.87880384047989857"/>
        </c:manualLayout>
      </c:layout>
      <c:scatterChart>
        <c:scatterStyle val="lineMarker"/>
        <c:varyColors val="0"/>
        <c:ser>
          <c:idx val="4"/>
          <c:order val="0"/>
          <c:tx>
            <c:v>0-200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5875">
                <a:solidFill>
                  <a:srgbClr val="C00000"/>
                </a:solidFill>
              </a:ln>
            </c:spPr>
            <c:trendlineType val="linear"/>
            <c:forward val="180000"/>
            <c:intercept val="0"/>
            <c:dispRSqr val="0"/>
            <c:dispEq val="1"/>
            <c:trendlineLbl>
              <c:numFmt formatCode="0.00E+00" sourceLinked="0"/>
            </c:trendlineLbl>
          </c:trendline>
          <c:xVal>
            <c:numRef>
              <c:f>(Tabelle1!$A$7:$A$16,Tabelle1!$E$7:$E$21)</c:f>
              <c:numCache>
                <c:formatCode>General</c:formatCode>
                <c:ptCount val="2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</c:v>
                </c:pt>
                <c:pt idx="11">
                  <c:v>400</c:v>
                </c:pt>
                <c:pt idx="12">
                  <c:v>800</c:v>
                </c:pt>
                <c:pt idx="13">
                  <c:v>1200</c:v>
                </c:pt>
                <c:pt idx="14">
                  <c:v>1600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  <c:pt idx="21">
                  <c:v>12500</c:v>
                </c:pt>
                <c:pt idx="22">
                  <c:v>15000</c:v>
                </c:pt>
                <c:pt idx="23">
                  <c:v>17500</c:v>
                </c:pt>
                <c:pt idx="24">
                  <c:v>20000</c:v>
                </c:pt>
              </c:numCache>
            </c:numRef>
          </c:xVal>
          <c:yVal>
            <c:numRef>
              <c:f>(Tabelle1!$C$7:$C$16,Tabelle1!$F$7:$F$21)</c:f>
              <c:numCache>
                <c:formatCode>0.00</c:formatCode>
                <c:ptCount val="25"/>
                <c:pt idx="0">
                  <c:v>0.67098479558602098</c:v>
                </c:pt>
                <c:pt idx="1">
                  <c:v>0.86189485796141785</c:v>
                </c:pt>
                <c:pt idx="2">
                  <c:v>1.0231011816235982</c:v>
                </c:pt>
                <c:pt idx="3">
                  <c:v>1.2269192535025077</c:v>
                </c:pt>
                <c:pt idx="4">
                  <c:v>1.4651435244894455</c:v>
                </c:pt>
                <c:pt idx="5">
                  <c:v>2.119273777835804</c:v>
                </c:pt>
                <c:pt idx="6">
                  <c:v>2.781515908624892</c:v>
                </c:pt>
                <c:pt idx="7">
                  <c:v>4.0577304866463768</c:v>
                </c:pt>
                <c:pt idx="8">
                  <c:v>5.2627022217911428</c:v>
                </c:pt>
                <c:pt idx="9">
                  <c:v>6.3989132254214871</c:v>
                </c:pt>
                <c:pt idx="10" formatCode="General">
                  <c:v>0.50284362912369507</c:v>
                </c:pt>
                <c:pt idx="11" formatCode="General">
                  <c:v>0.93712021536805035</c:v>
                </c:pt>
                <c:pt idx="12" formatCode="General">
                  <c:v>1.454986771282089</c:v>
                </c:pt>
                <c:pt idx="13" formatCode="General">
                  <c:v>1.8820197077161982</c:v>
                </c:pt>
                <c:pt idx="14" formatCode="General">
                  <c:v>2.2590340811017922</c:v>
                </c:pt>
                <c:pt idx="15" formatCode="General">
                  <c:v>2.6027446847411642</c:v>
                </c:pt>
                <c:pt idx="16" formatCode="General">
                  <c:v>3.3666400874010129</c:v>
                </c:pt>
                <c:pt idx="17" formatCode="General">
                  <c:v>4.0410600723577925</c:v>
                </c:pt>
                <c:pt idx="18" formatCode="General">
                  <c:v>5.2270954254386863</c:v>
                </c:pt>
                <c:pt idx="19" formatCode="General">
                  <c:v>6.2742099154563675</c:v>
                </c:pt>
                <c:pt idx="20" formatCode="General">
                  <c:v>7.2288269774308613</c:v>
                </c:pt>
                <c:pt idx="21" formatCode="General">
                  <c:v>8.3286884203381319</c:v>
                </c:pt>
                <c:pt idx="22" formatCode="General">
                  <c:v>9.3504594706433473</c:v>
                </c:pt>
                <c:pt idx="23" formatCode="General">
                  <c:v>10.311553027673472</c:v>
                </c:pt>
                <c:pt idx="24" formatCode="General">
                  <c:v>11.223584180091699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29-4264-9A43-FC627015AE78}"/>
            </c:ext>
          </c:extLst>
        </c:ser>
        <c:ser>
          <c:idx val="5"/>
          <c:order val="1"/>
          <c:tx>
            <c:v>Solites Einzelwerte</c:v>
          </c:tx>
          <c:spPr>
            <a:ln w="28575">
              <a:noFill/>
            </a:ln>
          </c:spPr>
          <c:xVal>
            <c:numRef>
              <c:f>Tabelle1!$O$7:$O$16</c:f>
              <c:numCache>
                <c:formatCode>General</c:formatCode>
                <c:ptCount val="10"/>
                <c:pt idx="0">
                  <c:v>300000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1000000</c:v>
                </c:pt>
                <c:pt idx="5">
                  <c:v>3000000</c:v>
                </c:pt>
                <c:pt idx="6">
                  <c:v>4500000</c:v>
                </c:pt>
                <c:pt idx="7">
                  <c:v>5200000</c:v>
                </c:pt>
                <c:pt idx="8">
                  <c:v>5800000</c:v>
                </c:pt>
                <c:pt idx="9">
                  <c:v>11000000</c:v>
                </c:pt>
              </c:numCache>
            </c:numRef>
          </c:xVal>
          <c:yVal>
            <c:numRef>
              <c:f>Tabelle1!$N$7:$N$16</c:f>
              <c:numCache>
                <c:formatCode>General</c:formatCode>
                <c:ptCount val="10"/>
                <c:pt idx="0">
                  <c:v>139.5</c:v>
                </c:pt>
                <c:pt idx="1">
                  <c:v>240</c:v>
                </c:pt>
                <c:pt idx="2">
                  <c:v>270</c:v>
                </c:pt>
                <c:pt idx="3">
                  <c:v>175</c:v>
                </c:pt>
                <c:pt idx="4">
                  <c:v>400</c:v>
                </c:pt>
                <c:pt idx="5">
                  <c:v>735</c:v>
                </c:pt>
                <c:pt idx="6">
                  <c:v>945</c:v>
                </c:pt>
                <c:pt idx="7">
                  <c:v>598</c:v>
                </c:pt>
                <c:pt idx="8">
                  <c:v>928</c:v>
                </c:pt>
                <c:pt idx="9">
                  <c:v>1320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29-4264-9A43-FC627015AE78}"/>
            </c:ext>
          </c:extLst>
        </c:ser>
        <c:ser>
          <c:idx val="0"/>
          <c:order val="2"/>
          <c:tx>
            <c:v>200-1000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5875">
                <a:solidFill>
                  <a:srgbClr val="C00000"/>
                </a:solidFill>
              </a:ln>
            </c:spPr>
            <c:trendlineType val="linear"/>
            <c:backward val="100000"/>
            <c:intercept val="71"/>
            <c:dispRSqr val="0"/>
            <c:dispEq val="1"/>
            <c:trendlineLbl>
              <c:numFmt formatCode="0.00E+00" sourceLinked="0"/>
            </c:trendlineLbl>
          </c:trendline>
          <c:xVal>
            <c:numRef>
              <c:f>Tabelle1!$O$7:$O$11</c:f>
              <c:numCache>
                <c:formatCode>General</c:formatCode>
                <c:ptCount val="5"/>
                <c:pt idx="0">
                  <c:v>300000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1000000</c:v>
                </c:pt>
              </c:numCache>
            </c:numRef>
          </c:xVal>
          <c:yVal>
            <c:numRef>
              <c:f>Tabelle1!$N$7:$N$11</c:f>
              <c:numCache>
                <c:formatCode>General</c:formatCode>
                <c:ptCount val="5"/>
                <c:pt idx="0">
                  <c:v>139.5</c:v>
                </c:pt>
                <c:pt idx="1">
                  <c:v>240</c:v>
                </c:pt>
                <c:pt idx="2">
                  <c:v>270</c:v>
                </c:pt>
                <c:pt idx="3">
                  <c:v>175</c:v>
                </c:pt>
                <c:pt idx="4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29-4264-9A43-FC627015AE78}"/>
            </c:ext>
          </c:extLst>
        </c:ser>
        <c:ser>
          <c:idx val="1"/>
          <c:order val="3"/>
          <c:tx>
            <c:v>1000-6000</c:v>
          </c:tx>
          <c:spPr>
            <a:ln w="28575">
              <a:noFill/>
            </a:ln>
          </c:spPr>
          <c:marker>
            <c:symbol val="none"/>
          </c:marker>
          <c:trendline>
            <c:name>Regression</c:name>
            <c:spPr>
              <a:ln w="15875">
                <a:solidFill>
                  <a:srgbClr val="C00000"/>
                </a:solidFill>
              </a:ln>
            </c:spPr>
            <c:trendlineType val="linear"/>
            <c:intercept val="240"/>
            <c:dispRSqr val="0"/>
            <c:dispEq val="1"/>
            <c:trendlineLbl>
              <c:numFmt formatCode="0.00E+00" sourceLinked="0"/>
            </c:trendlineLbl>
          </c:trendline>
          <c:xVal>
            <c:numRef>
              <c:f>Tabelle1!$O$11:$O$15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4500000</c:v>
                </c:pt>
                <c:pt idx="3">
                  <c:v>5200000</c:v>
                </c:pt>
                <c:pt idx="4">
                  <c:v>5800000</c:v>
                </c:pt>
              </c:numCache>
            </c:numRef>
          </c:xVal>
          <c:yVal>
            <c:numRef>
              <c:f>Tabelle1!$N$11:$N$15</c:f>
              <c:numCache>
                <c:formatCode>General</c:formatCode>
                <c:ptCount val="5"/>
                <c:pt idx="0">
                  <c:v>400</c:v>
                </c:pt>
                <c:pt idx="1">
                  <c:v>735</c:v>
                </c:pt>
                <c:pt idx="2">
                  <c:v>945</c:v>
                </c:pt>
                <c:pt idx="3">
                  <c:v>598</c:v>
                </c:pt>
                <c:pt idx="4">
                  <c:v>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29-4264-9A43-FC627015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2032"/>
        <c:axId val="189632512"/>
      </c:scatterChart>
      <c:valAx>
        <c:axId val="189612032"/>
        <c:scaling>
          <c:orientation val="minMax"/>
          <c:max val="600000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Speichergröße [m</a:t>
                </a:r>
                <a:r>
                  <a:rPr lang="en-US" sz="1500" baseline="30000"/>
                  <a:t>3</a:t>
                </a:r>
                <a:r>
                  <a:rPr lang="en-US" sz="1500"/>
                  <a:t>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89632512"/>
        <c:crosses val="autoZero"/>
        <c:crossBetween val="midCat"/>
        <c:dispUnits>
          <c:builtInUnit val="thousands"/>
        </c:dispUnits>
      </c:valAx>
      <c:valAx>
        <c:axId val="189632512"/>
        <c:scaling>
          <c:orientation val="minMax"/>
          <c:max val="120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Investitionskosten [Tsd. €]</a:t>
                </a:r>
              </a:p>
            </c:rich>
          </c:tx>
          <c:overlay val="0"/>
        </c:title>
        <c:numFmt formatCode="0" sourceLinked="0"/>
        <c:majorTickMark val="out"/>
        <c:min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89612032"/>
        <c:crosses val="autoZero"/>
        <c:crossBetween val="midCat"/>
        <c:minorUnit val="50"/>
      </c:valAx>
      <c:spPr>
        <a:ln w="15875"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457659150299084"/>
          <c:y val="9.4117678376029829E-2"/>
          <c:w val="0.18725254068530756"/>
          <c:h val="9.6852512135637642E-2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FfE Analyse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chemeClr val="accent6"/>
              </a:solidFill>
              <a:ln>
                <a:noFill/>
              </a:ln>
            </c:spPr>
          </c:marker>
          <c:xVal>
            <c:numRef>
              <c:f>Tabelle1!$A$7:$A$16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Tabelle1!$C$7:$C$16</c:f>
              <c:numCache>
                <c:formatCode>0.00</c:formatCode>
                <c:ptCount val="10"/>
                <c:pt idx="0">
                  <c:v>0.67098479558602098</c:v>
                </c:pt>
                <c:pt idx="1">
                  <c:v>0.86189485796141785</c:v>
                </c:pt>
                <c:pt idx="2">
                  <c:v>1.0231011816235982</c:v>
                </c:pt>
                <c:pt idx="3">
                  <c:v>1.2269192535025077</c:v>
                </c:pt>
                <c:pt idx="4">
                  <c:v>1.4651435244894455</c:v>
                </c:pt>
                <c:pt idx="5">
                  <c:v>2.119273777835804</c:v>
                </c:pt>
                <c:pt idx="6">
                  <c:v>2.781515908624892</c:v>
                </c:pt>
                <c:pt idx="7">
                  <c:v>4.0577304866463768</c:v>
                </c:pt>
                <c:pt idx="8">
                  <c:v>5.2627022217911428</c:v>
                </c:pt>
                <c:pt idx="9">
                  <c:v>6.3989132254214871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4-485F-B787-2D4DBEE02295}"/>
            </c:ext>
          </c:extLst>
        </c:ser>
        <c:ser>
          <c:idx val="1"/>
          <c:order val="1"/>
          <c:tx>
            <c:v>IUTA Preisatlas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Tabelle1!$E$7:$E$21</c:f>
              <c:numCache>
                <c:formatCode>General</c:formatCode>
                <c:ptCount val="15"/>
                <c:pt idx="0">
                  <c:v>150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12500</c:v>
                </c:pt>
                <c:pt idx="12">
                  <c:v>15000</c:v>
                </c:pt>
                <c:pt idx="13">
                  <c:v>17500</c:v>
                </c:pt>
                <c:pt idx="14">
                  <c:v>20000</c:v>
                </c:pt>
              </c:numCache>
            </c:numRef>
          </c:xVal>
          <c:yVal>
            <c:numRef>
              <c:f>Tabelle1!$F$7:$F$21</c:f>
              <c:numCache>
                <c:formatCode>General</c:formatCode>
                <c:ptCount val="15"/>
                <c:pt idx="0">
                  <c:v>0.50284362912369507</c:v>
                </c:pt>
                <c:pt idx="1">
                  <c:v>0.93712021536805035</c:v>
                </c:pt>
                <c:pt idx="2">
                  <c:v>1.454986771282089</c:v>
                </c:pt>
                <c:pt idx="3">
                  <c:v>1.8820197077161982</c:v>
                </c:pt>
                <c:pt idx="4">
                  <c:v>2.2590340811017922</c:v>
                </c:pt>
                <c:pt idx="5">
                  <c:v>2.6027446847411642</c:v>
                </c:pt>
                <c:pt idx="6">
                  <c:v>3.3666400874010129</c:v>
                </c:pt>
                <c:pt idx="7">
                  <c:v>4.0410600723577925</c:v>
                </c:pt>
                <c:pt idx="8">
                  <c:v>5.2270954254386863</c:v>
                </c:pt>
                <c:pt idx="9">
                  <c:v>6.2742099154563675</c:v>
                </c:pt>
                <c:pt idx="10">
                  <c:v>7.2288269774308613</c:v>
                </c:pt>
                <c:pt idx="11">
                  <c:v>8.3286884203381319</c:v>
                </c:pt>
                <c:pt idx="12">
                  <c:v>9.3504594706433473</c:v>
                </c:pt>
                <c:pt idx="13">
                  <c:v>10.311553027673472</c:v>
                </c:pt>
                <c:pt idx="14">
                  <c:v>11.223584180091699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4-485F-B787-2D4DBEE02295}"/>
            </c:ext>
          </c:extLst>
        </c:ser>
        <c:ser>
          <c:idx val="2"/>
          <c:order val="2"/>
          <c:tx>
            <c:v>0-2500</c:v>
          </c:tx>
          <c:spPr>
            <a:ln w="28575">
              <a:noFill/>
            </a:ln>
          </c:spPr>
          <c:marker>
            <c:symbol val="none"/>
          </c:marker>
          <c:trendline>
            <c:name>Regression</c:name>
            <c:spPr>
              <a:ln w="15875">
                <a:solidFill>
                  <a:srgbClr val="C00000"/>
                </a:solidFill>
              </a:ln>
            </c:spPr>
            <c:trendlineType val="linear"/>
            <c:backward val="150"/>
            <c:intercept val="0"/>
            <c:dispRSqr val="0"/>
            <c:dispEq val="0"/>
          </c:trendline>
          <c:xVal>
            <c:numRef>
              <c:f>(Tabelle1!$A$7:$A$11,Tabelle1!$E$7:$E$12)</c:f>
              <c:numCache>
                <c:formatCode>General</c:formatCode>
                <c:ptCount val="11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150</c:v>
                </c:pt>
                <c:pt idx="6">
                  <c:v>400</c:v>
                </c:pt>
                <c:pt idx="7">
                  <c:v>800</c:v>
                </c:pt>
                <c:pt idx="8">
                  <c:v>1200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(Tabelle1!$C$7:$C$11,Tabelle1!$F$7:$F$12)</c:f>
              <c:numCache>
                <c:formatCode>0.00</c:formatCode>
                <c:ptCount val="11"/>
                <c:pt idx="0">
                  <c:v>0.67098479558602098</c:v>
                </c:pt>
                <c:pt idx="1">
                  <c:v>0.86189485796141785</c:v>
                </c:pt>
                <c:pt idx="2">
                  <c:v>1.0231011816235982</c:v>
                </c:pt>
                <c:pt idx="3">
                  <c:v>1.2269192535025077</c:v>
                </c:pt>
                <c:pt idx="4">
                  <c:v>1.4651435244894455</c:v>
                </c:pt>
                <c:pt idx="5" formatCode="General">
                  <c:v>0.50284362912369507</c:v>
                </c:pt>
                <c:pt idx="6" formatCode="General">
                  <c:v>0.93712021536805035</c:v>
                </c:pt>
                <c:pt idx="7" formatCode="General">
                  <c:v>1.454986771282089</c:v>
                </c:pt>
                <c:pt idx="8" formatCode="General">
                  <c:v>1.8820197077161982</c:v>
                </c:pt>
                <c:pt idx="9" formatCode="General">
                  <c:v>2.2590340811017922</c:v>
                </c:pt>
                <c:pt idx="10" formatCode="General">
                  <c:v>2.6027446847411642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B4-485F-B787-2D4DBEE02295}"/>
            </c:ext>
          </c:extLst>
        </c:ser>
        <c:ser>
          <c:idx val="3"/>
          <c:order val="3"/>
          <c:tx>
            <c:v>2500-10000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5875">
                <a:solidFill>
                  <a:srgbClr val="C00000"/>
                </a:solidFill>
              </a:ln>
            </c:spPr>
            <c:trendlineType val="linear"/>
            <c:backward val="1000"/>
            <c:dispRSqr val="0"/>
            <c:dispEq val="0"/>
          </c:trendline>
          <c:xVal>
            <c:numRef>
              <c:f>(Tabelle1!$A$12:$A$16,Tabelle1!$E$13:$E$17)</c:f>
              <c:numCache>
                <c:formatCode>General</c:formatCode>
                <c:ptCount val="10"/>
                <c:pt idx="0">
                  <c:v>3000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3000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(Tabelle1!$C$12:$C$16,Tabelle1!$F$13:$F$17)</c:f>
              <c:numCache>
                <c:formatCode>0.00</c:formatCode>
                <c:ptCount val="10"/>
                <c:pt idx="0">
                  <c:v>2.119273777835804</c:v>
                </c:pt>
                <c:pt idx="1">
                  <c:v>2.781515908624892</c:v>
                </c:pt>
                <c:pt idx="2">
                  <c:v>4.0577304866463768</c:v>
                </c:pt>
                <c:pt idx="3">
                  <c:v>5.2627022217911428</c:v>
                </c:pt>
                <c:pt idx="4">
                  <c:v>6.3989132254214871</c:v>
                </c:pt>
                <c:pt idx="5" formatCode="General">
                  <c:v>3.3666400874010129</c:v>
                </c:pt>
                <c:pt idx="6" formatCode="General">
                  <c:v>4.0410600723577925</c:v>
                </c:pt>
                <c:pt idx="7" formatCode="General">
                  <c:v>5.2270954254386863</c:v>
                </c:pt>
                <c:pt idx="8" formatCode="General">
                  <c:v>6.2742099154563675</c:v>
                </c:pt>
                <c:pt idx="9" formatCode="General">
                  <c:v>7.2288269774308613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B4-485F-B787-2D4DBEE02295}"/>
            </c:ext>
          </c:extLst>
        </c:ser>
        <c:ser>
          <c:idx val="4"/>
          <c:order val="4"/>
          <c:tx>
            <c:v>10000-20000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5875">
                <a:solidFill>
                  <a:srgbClr val="C00000"/>
                </a:solidFill>
              </a:ln>
            </c:spPr>
            <c:trendlineType val="linear"/>
            <c:intercept val="2.2999999999999998"/>
            <c:dispRSqr val="0"/>
            <c:dispEq val="0"/>
          </c:trendline>
          <c:xVal>
            <c:numRef>
              <c:f>(Tabelle1!$A$16,Tabelle1!$E$17:$E$21)</c:f>
              <c:numCache>
                <c:formatCode>General</c:formatCode>
                <c:ptCount val="6"/>
                <c:pt idx="0">
                  <c:v>10000</c:v>
                </c:pt>
                <c:pt idx="1">
                  <c:v>10000</c:v>
                </c:pt>
                <c:pt idx="2">
                  <c:v>12500</c:v>
                </c:pt>
                <c:pt idx="3">
                  <c:v>15000</c:v>
                </c:pt>
                <c:pt idx="4">
                  <c:v>17500</c:v>
                </c:pt>
                <c:pt idx="5">
                  <c:v>20000</c:v>
                </c:pt>
              </c:numCache>
            </c:numRef>
          </c:xVal>
          <c:yVal>
            <c:numRef>
              <c:f>(Tabelle1!$C$16,Tabelle1!$F$17:$F$21)</c:f>
              <c:numCache>
                <c:formatCode>General</c:formatCode>
                <c:ptCount val="6"/>
                <c:pt idx="0" formatCode="0.00">
                  <c:v>6.3989132254214871</c:v>
                </c:pt>
                <c:pt idx="1">
                  <c:v>7.2288269774308613</c:v>
                </c:pt>
                <c:pt idx="2">
                  <c:v>8.3286884203381319</c:v>
                </c:pt>
                <c:pt idx="3">
                  <c:v>9.3504594706433473</c:v>
                </c:pt>
                <c:pt idx="4">
                  <c:v>10.311553027673472</c:v>
                </c:pt>
                <c:pt idx="5">
                  <c:v>11.223584180091699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B4-485F-B787-2D4DBEE02295}"/>
            </c:ext>
          </c:extLst>
        </c:ser>
        <c:ser>
          <c:idx val="5"/>
          <c:order val="5"/>
          <c:tx>
            <c:v>Solites Einzelwerte</c:v>
          </c:tx>
          <c:spPr>
            <a:ln w="28575">
              <a:noFill/>
            </a:ln>
          </c:spPr>
          <c:xVal>
            <c:numRef>
              <c:f>Tabelle1!$O$7:$O$16</c:f>
              <c:numCache>
                <c:formatCode>General</c:formatCode>
                <c:ptCount val="10"/>
                <c:pt idx="0">
                  <c:v>300000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1000000</c:v>
                </c:pt>
                <c:pt idx="5">
                  <c:v>3000000</c:v>
                </c:pt>
                <c:pt idx="6">
                  <c:v>4500000</c:v>
                </c:pt>
                <c:pt idx="7">
                  <c:v>5200000</c:v>
                </c:pt>
                <c:pt idx="8">
                  <c:v>5800000</c:v>
                </c:pt>
                <c:pt idx="9">
                  <c:v>11000000</c:v>
                </c:pt>
              </c:numCache>
            </c:numRef>
          </c:xVal>
          <c:yVal>
            <c:numRef>
              <c:f>Tabelle1!$N$7:$N$16</c:f>
              <c:numCache>
                <c:formatCode>General</c:formatCode>
                <c:ptCount val="10"/>
                <c:pt idx="0">
                  <c:v>139.5</c:v>
                </c:pt>
                <c:pt idx="1">
                  <c:v>240</c:v>
                </c:pt>
                <c:pt idx="2">
                  <c:v>270</c:v>
                </c:pt>
                <c:pt idx="3">
                  <c:v>175</c:v>
                </c:pt>
                <c:pt idx="4">
                  <c:v>400</c:v>
                </c:pt>
                <c:pt idx="5">
                  <c:v>735</c:v>
                </c:pt>
                <c:pt idx="6">
                  <c:v>945</c:v>
                </c:pt>
                <c:pt idx="7">
                  <c:v>598</c:v>
                </c:pt>
                <c:pt idx="8">
                  <c:v>928</c:v>
                </c:pt>
                <c:pt idx="9">
                  <c:v>1320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B4-485F-B787-2D4DBEE02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2032"/>
        <c:axId val="189632512"/>
      </c:scatterChart>
      <c:valAx>
        <c:axId val="189612032"/>
        <c:scaling>
          <c:orientation val="minMax"/>
          <c:max val="20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89632512"/>
        <c:crosses val="autoZero"/>
        <c:crossBetween val="midCat"/>
        <c:dispUnits>
          <c:builtInUnit val="thousands"/>
          <c:dispUnitsLbl/>
        </c:dispUnits>
      </c:valAx>
      <c:valAx>
        <c:axId val="189632512"/>
        <c:scaling>
          <c:orientation val="minMax"/>
          <c:max val="1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89612032"/>
        <c:crosses val="autoZero"/>
        <c:crossBetween val="midCat"/>
        <c:majorUnit val="2.5"/>
      </c:valAx>
      <c:spPr>
        <a:ln w="15875"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6597406274356288"/>
          <c:y val="0.16807032505723635"/>
          <c:w val="0.18725254068530756"/>
          <c:h val="0.15355930178719177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D45EC5-235E-4848-91FF-EC2FBA73E9FA}">
  <sheetPr/>
  <sheetViews>
    <sheetView zoomScale="11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10603"/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1060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70AB1F-8C31-4AFF-920C-D6471BC151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21"/>
  <sheetViews>
    <sheetView zoomScale="115" zoomScaleNormal="115" workbookViewId="0">
      <selection activeCell="N23" sqref="N23"/>
    </sheetView>
  </sheetViews>
  <sheetFormatPr baseColWidth="10" defaultRowHeight="15" x14ac:dyDescent="0.25"/>
  <cols>
    <col min="12" max="12" width="13.28515625" bestFit="1" customWidth="1"/>
    <col min="13" max="13" width="20.28515625" bestFit="1" customWidth="1"/>
  </cols>
  <sheetData>
    <row r="3" spans="1:15" x14ac:dyDescent="0.25">
      <c r="A3" t="s">
        <v>0</v>
      </c>
      <c r="E3" t="s">
        <v>5</v>
      </c>
      <c r="K3" t="s">
        <v>7</v>
      </c>
    </row>
    <row r="4" spans="1:15" x14ac:dyDescent="0.25">
      <c r="A4" t="s">
        <v>3</v>
      </c>
      <c r="E4" t="s">
        <v>6</v>
      </c>
    </row>
    <row r="6" spans="1:15" x14ac:dyDescent="0.25">
      <c r="A6" t="s">
        <v>1</v>
      </c>
      <c r="B6" t="s">
        <v>2</v>
      </c>
      <c r="C6" t="s">
        <v>4</v>
      </c>
      <c r="E6" t="s">
        <v>1</v>
      </c>
      <c r="F6" t="s">
        <v>4</v>
      </c>
      <c r="K6" t="s">
        <v>8</v>
      </c>
      <c r="L6" t="s">
        <v>11</v>
      </c>
      <c r="M6" t="s">
        <v>10</v>
      </c>
      <c r="N6" t="s">
        <v>12</v>
      </c>
      <c r="O6" t="s">
        <v>1</v>
      </c>
    </row>
    <row r="7" spans="1:15" x14ac:dyDescent="0.25">
      <c r="A7">
        <v>400</v>
      </c>
      <c r="B7" s="1">
        <f>2.556*EXP(-0.002483*A7)+0.7348*EXP(-0.00001383*A7)</f>
        <v>1.6774619889650524</v>
      </c>
      <c r="C7" s="1">
        <f>A7*B7/1000</f>
        <v>0.67098479558602098</v>
      </c>
      <c r="E7">
        <v>150</v>
      </c>
      <c r="F7">
        <f>1.15*18.179*E7^0.6347/1000</f>
        <v>0.50284362912369507</v>
      </c>
      <c r="K7" t="s">
        <v>9</v>
      </c>
      <c r="L7">
        <v>300</v>
      </c>
      <c r="M7">
        <v>465</v>
      </c>
      <c r="N7">
        <f>L7*M7/1000</f>
        <v>139.5</v>
      </c>
      <c r="O7">
        <f>L7*1000</f>
        <v>300000</v>
      </c>
    </row>
    <row r="8" spans="1:15" x14ac:dyDescent="0.25">
      <c r="A8">
        <v>800</v>
      </c>
      <c r="B8" s="1">
        <f t="shared" ref="B8:B16" si="0">2.556*EXP(-0.002483*A8)+0.7348*EXP(-0.00001383*A8)</f>
        <v>1.0773685724517723</v>
      </c>
      <c r="C8" s="1">
        <f t="shared" ref="C8:C14" si="1">A8*B8/1000</f>
        <v>0.86189485796141785</v>
      </c>
      <c r="E8">
        <v>400</v>
      </c>
      <c r="F8">
        <f t="shared" ref="F8:F21" si="2">1.15*18.179*E8^0.6347/1000</f>
        <v>0.93712021536805035</v>
      </c>
      <c r="K8" t="s">
        <v>13</v>
      </c>
      <c r="L8">
        <v>500</v>
      </c>
      <c r="M8">
        <v>480</v>
      </c>
      <c r="N8">
        <f t="shared" ref="N8:N16" si="3">L8*M8/1000</f>
        <v>240</v>
      </c>
      <c r="O8">
        <f t="shared" ref="O8:O16" si="4">L8*1000</f>
        <v>500000</v>
      </c>
    </row>
    <row r="9" spans="1:15" x14ac:dyDescent="0.25">
      <c r="A9">
        <v>1200</v>
      </c>
      <c r="B9" s="1">
        <f t="shared" si="0"/>
        <v>0.85258431801966517</v>
      </c>
      <c r="C9" s="1">
        <f t="shared" si="1"/>
        <v>1.0231011816235982</v>
      </c>
      <c r="E9">
        <v>800</v>
      </c>
      <c r="F9">
        <f t="shared" si="2"/>
        <v>1.454986771282089</v>
      </c>
      <c r="K9" t="s">
        <v>15</v>
      </c>
      <c r="L9">
        <v>600</v>
      </c>
      <c r="M9">
        <v>450</v>
      </c>
      <c r="N9">
        <f t="shared" si="3"/>
        <v>270</v>
      </c>
      <c r="O9">
        <f t="shared" si="4"/>
        <v>600000</v>
      </c>
    </row>
    <row r="10" spans="1:15" x14ac:dyDescent="0.25">
      <c r="A10">
        <v>1600</v>
      </c>
      <c r="B10" s="1">
        <f t="shared" si="0"/>
        <v>0.76682453343906731</v>
      </c>
      <c r="C10" s="1">
        <f t="shared" si="1"/>
        <v>1.2269192535025077</v>
      </c>
      <c r="E10">
        <v>1200</v>
      </c>
      <c r="F10">
        <f t="shared" si="2"/>
        <v>1.8820197077161982</v>
      </c>
      <c r="K10" t="s">
        <v>14</v>
      </c>
      <c r="L10">
        <v>700</v>
      </c>
      <c r="M10">
        <v>250</v>
      </c>
      <c r="N10">
        <f t="shared" si="3"/>
        <v>175</v>
      </c>
      <c r="O10">
        <f t="shared" si="4"/>
        <v>700000</v>
      </c>
    </row>
    <row r="11" spans="1:15" x14ac:dyDescent="0.25">
      <c r="A11">
        <v>2000</v>
      </c>
      <c r="B11" s="1">
        <f t="shared" si="0"/>
        <v>0.73257176224472276</v>
      </c>
      <c r="C11" s="1">
        <f>A11*B11/1000</f>
        <v>1.4651435244894455</v>
      </c>
      <c r="E11">
        <v>1600</v>
      </c>
      <c r="F11">
        <f t="shared" si="2"/>
        <v>2.2590340811017922</v>
      </c>
      <c r="K11" t="s">
        <v>16</v>
      </c>
      <c r="L11">
        <v>1000</v>
      </c>
      <c r="M11">
        <v>400</v>
      </c>
      <c r="N11">
        <f t="shared" si="3"/>
        <v>400</v>
      </c>
      <c r="O11">
        <f t="shared" si="4"/>
        <v>1000000</v>
      </c>
    </row>
    <row r="12" spans="1:15" x14ac:dyDescent="0.25">
      <c r="A12">
        <v>3000</v>
      </c>
      <c r="B12" s="1">
        <f t="shared" si="0"/>
        <v>0.70642459261193469</v>
      </c>
      <c r="C12" s="1">
        <f t="shared" si="1"/>
        <v>2.119273777835804</v>
      </c>
      <c r="E12">
        <v>2000</v>
      </c>
      <c r="F12">
        <f t="shared" si="2"/>
        <v>2.6027446847411642</v>
      </c>
      <c r="K12" t="s">
        <v>17</v>
      </c>
      <c r="L12">
        <v>3000</v>
      </c>
      <c r="M12">
        <v>245</v>
      </c>
      <c r="N12">
        <f t="shared" si="3"/>
        <v>735</v>
      </c>
      <c r="O12">
        <f t="shared" si="4"/>
        <v>3000000</v>
      </c>
    </row>
    <row r="13" spans="1:15" x14ac:dyDescent="0.25">
      <c r="A13">
        <v>4000</v>
      </c>
      <c r="B13" s="1">
        <f t="shared" si="0"/>
        <v>0.69537897715622299</v>
      </c>
      <c r="C13" s="1">
        <f t="shared" si="1"/>
        <v>2.781515908624892</v>
      </c>
      <c r="E13">
        <v>3000</v>
      </c>
      <c r="F13">
        <f t="shared" si="2"/>
        <v>3.3666400874010129</v>
      </c>
      <c r="K13" t="s">
        <v>18</v>
      </c>
      <c r="L13">
        <v>4500</v>
      </c>
      <c r="M13">
        <v>210</v>
      </c>
      <c r="N13">
        <f t="shared" si="3"/>
        <v>945</v>
      </c>
      <c r="O13">
        <f t="shared" si="4"/>
        <v>4500000</v>
      </c>
    </row>
    <row r="14" spans="1:15" x14ac:dyDescent="0.25">
      <c r="A14">
        <v>6000</v>
      </c>
      <c r="B14" s="1">
        <f t="shared" si="0"/>
        <v>0.6762884144410628</v>
      </c>
      <c r="C14" s="1">
        <f t="shared" si="1"/>
        <v>4.0577304866463768</v>
      </c>
      <c r="E14">
        <v>4000</v>
      </c>
      <c r="F14">
        <f t="shared" si="2"/>
        <v>4.0410600723577925</v>
      </c>
      <c r="K14" t="s">
        <v>20</v>
      </c>
      <c r="L14">
        <v>5200</v>
      </c>
      <c r="M14">
        <v>115</v>
      </c>
      <c r="N14">
        <f t="shared" si="3"/>
        <v>598</v>
      </c>
      <c r="O14">
        <f t="shared" si="4"/>
        <v>5200000</v>
      </c>
    </row>
    <row r="15" spans="1:15" x14ac:dyDescent="0.25">
      <c r="A15">
        <v>8000</v>
      </c>
      <c r="B15" s="1">
        <f t="shared" si="0"/>
        <v>0.65783777772389285</v>
      </c>
      <c r="C15" s="1">
        <f>A15*B15/1000</f>
        <v>5.2627022217911428</v>
      </c>
      <c r="E15">
        <v>6000</v>
      </c>
      <c r="F15">
        <f t="shared" si="2"/>
        <v>5.2270954254386863</v>
      </c>
      <c r="K15" t="s">
        <v>19</v>
      </c>
      <c r="L15">
        <v>5800</v>
      </c>
      <c r="M15">
        <v>160</v>
      </c>
      <c r="N15">
        <f t="shared" si="3"/>
        <v>928</v>
      </c>
      <c r="O15">
        <f t="shared" si="4"/>
        <v>5800000</v>
      </c>
    </row>
    <row r="16" spans="1:15" x14ac:dyDescent="0.25">
      <c r="A16">
        <v>10000</v>
      </c>
      <c r="B16" s="1">
        <f t="shared" si="0"/>
        <v>0.63989132254214875</v>
      </c>
      <c r="C16" s="1">
        <f>A16*B16/1000</f>
        <v>6.3989132254214871</v>
      </c>
      <c r="E16">
        <v>8000</v>
      </c>
      <c r="F16">
        <f t="shared" si="2"/>
        <v>6.2742099154563675</v>
      </c>
      <c r="K16" t="s">
        <v>21</v>
      </c>
      <c r="L16">
        <v>11000</v>
      </c>
      <c r="M16">
        <v>120</v>
      </c>
      <c r="N16">
        <f t="shared" si="3"/>
        <v>1320</v>
      </c>
      <c r="O16">
        <f t="shared" si="4"/>
        <v>11000000</v>
      </c>
    </row>
    <row r="17" spans="5:6" x14ac:dyDescent="0.25">
      <c r="E17">
        <v>10000</v>
      </c>
      <c r="F17">
        <f t="shared" si="2"/>
        <v>7.2288269774308613</v>
      </c>
    </row>
    <row r="18" spans="5:6" x14ac:dyDescent="0.25">
      <c r="E18">
        <v>12500</v>
      </c>
      <c r="F18">
        <f t="shared" si="2"/>
        <v>8.3286884203381319</v>
      </c>
    </row>
    <row r="19" spans="5:6" x14ac:dyDescent="0.25">
      <c r="E19">
        <v>15000</v>
      </c>
      <c r="F19">
        <f t="shared" si="2"/>
        <v>9.3504594706433473</v>
      </c>
    </row>
    <row r="20" spans="5:6" x14ac:dyDescent="0.25">
      <c r="E20">
        <v>17500</v>
      </c>
      <c r="F20">
        <f t="shared" si="2"/>
        <v>10.311553027673472</v>
      </c>
    </row>
    <row r="21" spans="5:6" x14ac:dyDescent="0.25">
      <c r="E21">
        <v>20000</v>
      </c>
      <c r="F21">
        <f t="shared" si="2"/>
        <v>11.223584180091699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Dia Saison</vt:lpstr>
      <vt:lpstr>Dia klein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2018-11-07T18:49:56Z</dcterms:modified>
</cp:coreProperties>
</file>