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1"/>
  </bookViews>
  <sheets>
    <sheet name="Dia 250 kW" sheetId="3" r:id="rId1"/>
    <sheet name="Tabelle1" sheetId="1" r:id="rId2"/>
  </sheets>
  <definedNames>
    <definedName name="solver_adj" localSheetId="1" hidden="1">Tabelle1!$H$3:$H$4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Tabelle1!$H$28</definedName>
    <definedName name="solver_lhs10" localSheetId="1" hidden="1">Tabelle1!$G$94</definedName>
    <definedName name="solver_lhs11" localSheetId="1" hidden="1">Tabelle1!$G$118</definedName>
    <definedName name="solver_lhs12" localSheetId="1" hidden="1">Tabelle1!$G$118</definedName>
    <definedName name="solver_lhs13" localSheetId="1" hidden="1">Tabelle1!$G$140</definedName>
    <definedName name="solver_lhs2" localSheetId="1" hidden="1">Tabelle1!$H$28</definedName>
    <definedName name="solver_lhs3" localSheetId="1" hidden="1">Tabelle1!$G$78</definedName>
    <definedName name="solver_lhs4" localSheetId="1" hidden="1">Tabelle1!$G$78</definedName>
    <definedName name="solver_lhs5" localSheetId="1" hidden="1">Tabelle1!$G$73</definedName>
    <definedName name="solver_lhs6" localSheetId="1" hidden="1">Tabelle1!$G$73</definedName>
    <definedName name="solver_lhs7" localSheetId="1" hidden="1">Tabelle1!$H$28</definedName>
    <definedName name="solver_lhs8" localSheetId="1" hidden="1">Tabelle1!$G$50</definedName>
    <definedName name="solver_lhs9" localSheetId="1" hidden="1">Tabelle1!$G$73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Tabelle1!$G$140</definedName>
    <definedName name="solver_pre" localSheetId="1" hidden="1">0.000001</definedName>
    <definedName name="solver_rel1" localSheetId="1" hidden="1">2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0</definedName>
    <definedName name="solver_rhs10" localSheetId="1" hidden="1">0</definedName>
    <definedName name="solver_rhs11" localSheetId="1" hidden="1">0</definedName>
    <definedName name="solver_rhs12" localSheetId="1" hidden="1">0</definedName>
    <definedName name="solver_rhs13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5" i="1"/>
  <c r="D126"/>
  <c r="D127"/>
  <c r="D128"/>
  <c r="D129"/>
  <c r="D130"/>
  <c r="D131"/>
  <c r="D132"/>
  <c r="D133"/>
  <c r="D134"/>
  <c r="D135"/>
  <c r="D136"/>
  <c r="E136" s="1"/>
  <c r="D137"/>
  <c r="E137" s="1"/>
  <c r="D138"/>
  <c r="E138" s="1"/>
  <c r="D139"/>
  <c r="D140"/>
  <c r="D124"/>
  <c r="D103"/>
  <c r="D104"/>
  <c r="D105"/>
  <c r="D106"/>
  <c r="E106" s="1"/>
  <c r="D107"/>
  <c r="E107" s="1"/>
  <c r="D108"/>
  <c r="D109"/>
  <c r="D110"/>
  <c r="D111"/>
  <c r="D112"/>
  <c r="D113"/>
  <c r="D114"/>
  <c r="E114" s="1"/>
  <c r="D115"/>
  <c r="E115" s="1"/>
  <c r="D116"/>
  <c r="D117"/>
  <c r="D118"/>
  <c r="D102"/>
  <c r="E102" s="1"/>
  <c r="D79"/>
  <c r="E79" s="1"/>
  <c r="D80"/>
  <c r="D81"/>
  <c r="D82"/>
  <c r="D83"/>
  <c r="D84"/>
  <c r="E84" s="1"/>
  <c r="D85"/>
  <c r="D86"/>
  <c r="D87"/>
  <c r="E87" s="1"/>
  <c r="D88"/>
  <c r="D89"/>
  <c r="D90"/>
  <c r="D91"/>
  <c r="D92"/>
  <c r="E92" s="1"/>
  <c r="D93"/>
  <c r="D94"/>
  <c r="D78"/>
  <c r="E78" s="1"/>
  <c r="D58"/>
  <c r="D59"/>
  <c r="D60"/>
  <c r="D61"/>
  <c r="D62"/>
  <c r="D63"/>
  <c r="D64"/>
  <c r="D65"/>
  <c r="D66"/>
  <c r="D67"/>
  <c r="D68"/>
  <c r="D69"/>
  <c r="D70"/>
  <c r="D71"/>
  <c r="D72"/>
  <c r="D73"/>
  <c r="D57"/>
  <c r="D35"/>
  <c r="E35" s="1"/>
  <c r="D36"/>
  <c r="D37"/>
  <c r="D38"/>
  <c r="E38" s="1"/>
  <c r="D39"/>
  <c r="D40"/>
  <c r="D41"/>
  <c r="D42"/>
  <c r="D43"/>
  <c r="E43" s="1"/>
  <c r="D44"/>
  <c r="D45"/>
  <c r="D46"/>
  <c r="E46" s="1"/>
  <c r="D47"/>
  <c r="D48"/>
  <c r="D49"/>
  <c r="D50"/>
  <c r="D34"/>
  <c r="E34" s="1"/>
  <c r="D13"/>
  <c r="E13" s="1"/>
  <c r="D14"/>
  <c r="E14" s="1"/>
  <c r="D15"/>
  <c r="E15" s="1"/>
  <c r="D16"/>
  <c r="D17"/>
  <c r="D18"/>
  <c r="D19"/>
  <c r="D20"/>
  <c r="D21"/>
  <c r="D22"/>
  <c r="E22" s="1"/>
  <c r="D23"/>
  <c r="D24"/>
  <c r="D25"/>
  <c r="D26"/>
  <c r="E26" s="1"/>
  <c r="D27"/>
  <c r="D28"/>
  <c r="D12"/>
  <c r="E12" s="1"/>
  <c r="F140"/>
  <c r="G140" s="1"/>
  <c r="E36"/>
  <c r="E37"/>
  <c r="E39"/>
  <c r="E40"/>
  <c r="E41"/>
  <c r="E42"/>
  <c r="E44"/>
  <c r="E45"/>
  <c r="E47"/>
  <c r="E48"/>
  <c r="E49"/>
  <c r="E50"/>
  <c r="E16"/>
  <c r="E17"/>
  <c r="E18"/>
  <c r="E19"/>
  <c r="E20"/>
  <c r="E21"/>
  <c r="E23"/>
  <c r="E24"/>
  <c r="E25"/>
  <c r="E27"/>
  <c r="E28"/>
  <c r="E80"/>
  <c r="E81"/>
  <c r="E82"/>
  <c r="E83"/>
  <c r="E85"/>
  <c r="E86"/>
  <c r="E88"/>
  <c r="E89"/>
  <c r="E90"/>
  <c r="E91"/>
  <c r="E93"/>
  <c r="E94"/>
  <c r="E103"/>
  <c r="E104"/>
  <c r="E105"/>
  <c r="E108"/>
  <c r="E109"/>
  <c r="E110"/>
  <c r="E111"/>
  <c r="E112"/>
  <c r="E113"/>
  <c r="E116"/>
  <c r="E117"/>
  <c r="E118"/>
  <c r="F130"/>
  <c r="F107"/>
  <c r="F87"/>
  <c r="I87" s="1"/>
  <c r="F43"/>
  <c r="F23"/>
  <c r="C140"/>
  <c r="E140"/>
  <c r="C139"/>
  <c r="E139"/>
  <c r="F139"/>
  <c r="I139" s="1"/>
  <c r="C138"/>
  <c r="F138"/>
  <c r="G138" s="1"/>
  <c r="C137"/>
  <c r="F137"/>
  <c r="I137" s="1"/>
  <c r="C136"/>
  <c r="F136"/>
  <c r="C135"/>
  <c r="E135"/>
  <c r="F135"/>
  <c r="G135" s="1"/>
  <c r="C134"/>
  <c r="E134"/>
  <c r="F134"/>
  <c r="I134" s="1"/>
  <c r="C118"/>
  <c r="F118"/>
  <c r="C117"/>
  <c r="F117"/>
  <c r="C116"/>
  <c r="F116"/>
  <c r="C115"/>
  <c r="F115"/>
  <c r="G115" s="1"/>
  <c r="C114"/>
  <c r="F114"/>
  <c r="C113"/>
  <c r="F113"/>
  <c r="C112"/>
  <c r="F112"/>
  <c r="C94"/>
  <c r="F94"/>
  <c r="I94" s="1"/>
  <c r="C93"/>
  <c r="F93"/>
  <c r="I93" s="1"/>
  <c r="C92"/>
  <c r="F92"/>
  <c r="I92" s="1"/>
  <c r="C91"/>
  <c r="F91"/>
  <c r="I91" s="1"/>
  <c r="C90"/>
  <c r="F90"/>
  <c r="I90" s="1"/>
  <c r="C89"/>
  <c r="F89"/>
  <c r="I89" s="1"/>
  <c r="C88"/>
  <c r="F88"/>
  <c r="I88" s="1"/>
  <c r="C73"/>
  <c r="F73" s="1"/>
  <c r="I73" s="1"/>
  <c r="C72"/>
  <c r="E72" s="1"/>
  <c r="C71"/>
  <c r="F71" s="1"/>
  <c r="I71" s="1"/>
  <c r="C70"/>
  <c r="E70" s="1"/>
  <c r="C69"/>
  <c r="F69" s="1"/>
  <c r="I69" s="1"/>
  <c r="C68"/>
  <c r="C67"/>
  <c r="F67" s="1"/>
  <c r="I67" s="1"/>
  <c r="C50"/>
  <c r="F50"/>
  <c r="C49"/>
  <c r="F49"/>
  <c r="C48"/>
  <c r="F48"/>
  <c r="C47"/>
  <c r="F47"/>
  <c r="C46"/>
  <c r="F46"/>
  <c r="C45"/>
  <c r="F45"/>
  <c r="C44"/>
  <c r="F44"/>
  <c r="G136" l="1"/>
  <c r="E68"/>
  <c r="E73"/>
  <c r="E71"/>
  <c r="E69"/>
  <c r="E67"/>
  <c r="F68"/>
  <c r="I68" s="1"/>
  <c r="F70"/>
  <c r="I70" s="1"/>
  <c r="F72"/>
  <c r="I72" s="1"/>
  <c r="I140"/>
  <c r="I135"/>
  <c r="I136"/>
  <c r="I138"/>
  <c r="G139"/>
  <c r="G137"/>
  <c r="G134"/>
  <c r="G118"/>
  <c r="G117"/>
  <c r="G116"/>
  <c r="G114"/>
  <c r="G113"/>
  <c r="G112"/>
  <c r="G94"/>
  <c r="G93"/>
  <c r="G92"/>
  <c r="G91"/>
  <c r="G90"/>
  <c r="G89"/>
  <c r="G88"/>
  <c r="G71"/>
  <c r="G70"/>
  <c r="G67"/>
  <c r="G44"/>
  <c r="G50"/>
  <c r="G49"/>
  <c r="G48"/>
  <c r="G47"/>
  <c r="G46"/>
  <c r="G45"/>
  <c r="G68" l="1"/>
  <c r="G72"/>
  <c r="G69"/>
  <c r="G73"/>
  <c r="B22"/>
  <c r="C22" s="1"/>
  <c r="F22" s="1"/>
  <c r="B23" l="1"/>
  <c r="C34"/>
  <c r="B24" l="1"/>
  <c r="C23"/>
  <c r="G22"/>
  <c r="F34"/>
  <c r="G34" s="1"/>
  <c r="C125"/>
  <c r="E125" s="1"/>
  <c r="C126"/>
  <c r="C127"/>
  <c r="C128"/>
  <c r="F128" s="1"/>
  <c r="C129"/>
  <c r="E129" s="1"/>
  <c r="C130"/>
  <c r="C131"/>
  <c r="E131" s="1"/>
  <c r="C132"/>
  <c r="F132" s="1"/>
  <c r="C133"/>
  <c r="C124"/>
  <c r="C103"/>
  <c r="C104"/>
  <c r="C105"/>
  <c r="C106"/>
  <c r="C107"/>
  <c r="C108"/>
  <c r="C109"/>
  <c r="C110"/>
  <c r="C111"/>
  <c r="C102"/>
  <c r="C81"/>
  <c r="C38"/>
  <c r="C83"/>
  <c r="C60"/>
  <c r="E60" s="1"/>
  <c r="E133"/>
  <c r="E127"/>
  <c r="E124"/>
  <c r="C79"/>
  <c r="C80"/>
  <c r="C82"/>
  <c r="C84"/>
  <c r="C85"/>
  <c r="F85" s="1"/>
  <c r="I85" s="1"/>
  <c r="C86"/>
  <c r="C87"/>
  <c r="C78"/>
  <c r="C58"/>
  <c r="C59"/>
  <c r="E59" s="1"/>
  <c r="C61"/>
  <c r="E61" s="1"/>
  <c r="C62"/>
  <c r="C63"/>
  <c r="C64"/>
  <c r="C65"/>
  <c r="E65" s="1"/>
  <c r="C66"/>
  <c r="C57"/>
  <c r="C40"/>
  <c r="C35"/>
  <c r="C36"/>
  <c r="C37"/>
  <c r="C39"/>
  <c r="F39" s="1"/>
  <c r="C41"/>
  <c r="C42"/>
  <c r="C43"/>
  <c r="C12"/>
  <c r="F12" s="1"/>
  <c r="C13"/>
  <c r="C14"/>
  <c r="F14" s="1"/>
  <c r="C15"/>
  <c r="C16"/>
  <c r="C17"/>
  <c r="C18"/>
  <c r="C19"/>
  <c r="C20"/>
  <c r="C21"/>
  <c r="F57" l="1"/>
  <c r="I57" s="1"/>
  <c r="E57"/>
  <c r="F63"/>
  <c r="G63" s="1"/>
  <c r="E63"/>
  <c r="F58"/>
  <c r="I58" s="1"/>
  <c r="E58"/>
  <c r="F66"/>
  <c r="I66" s="1"/>
  <c r="E66"/>
  <c r="E64"/>
  <c r="F64"/>
  <c r="F62"/>
  <c r="G62" s="1"/>
  <c r="E62"/>
  <c r="B25"/>
  <c r="C24"/>
  <c r="F24" s="1"/>
  <c r="F17"/>
  <c r="G17" s="1"/>
  <c r="F42"/>
  <c r="G42" s="1"/>
  <c r="F59"/>
  <c r="I59" s="1"/>
  <c r="F86"/>
  <c r="F81"/>
  <c r="F19"/>
  <c r="F21"/>
  <c r="G21" s="1"/>
  <c r="F36"/>
  <c r="G36" s="1"/>
  <c r="I128"/>
  <c r="I132"/>
  <c r="G12"/>
  <c r="F82"/>
  <c r="F108"/>
  <c r="G108" s="1"/>
  <c r="F104"/>
  <c r="G104" s="1"/>
  <c r="F20"/>
  <c r="G20" s="1"/>
  <c r="F15"/>
  <c r="G15" s="1"/>
  <c r="F41"/>
  <c r="F35"/>
  <c r="G35" s="1"/>
  <c r="F111"/>
  <c r="G111" s="1"/>
  <c r="G107"/>
  <c r="F103"/>
  <c r="G103" s="1"/>
  <c r="F131"/>
  <c r="F127"/>
  <c r="E130"/>
  <c r="E126"/>
  <c r="F37"/>
  <c r="G37" s="1"/>
  <c r="F65"/>
  <c r="F61"/>
  <c r="F78"/>
  <c r="F84"/>
  <c r="F80"/>
  <c r="F110"/>
  <c r="G110" s="1"/>
  <c r="F106"/>
  <c r="G106" s="1"/>
  <c r="F124"/>
  <c r="F126"/>
  <c r="F16"/>
  <c r="G132"/>
  <c r="E128"/>
  <c r="F102"/>
  <c r="G102" s="1"/>
  <c r="G39"/>
  <c r="F18"/>
  <c r="G18" s="1"/>
  <c r="F13"/>
  <c r="G13" s="1"/>
  <c r="G43"/>
  <c r="F38"/>
  <c r="G38" s="1"/>
  <c r="F40"/>
  <c r="G40" s="1"/>
  <c r="F60"/>
  <c r="G87"/>
  <c r="F83"/>
  <c r="F79"/>
  <c r="F109"/>
  <c r="G109" s="1"/>
  <c r="F105"/>
  <c r="G105" s="1"/>
  <c r="F133"/>
  <c r="F129"/>
  <c r="F125"/>
  <c r="I62" l="1"/>
  <c r="I63"/>
  <c r="G59"/>
  <c r="G82"/>
  <c r="I82"/>
  <c r="G80"/>
  <c r="I80"/>
  <c r="G86"/>
  <c r="I86"/>
  <c r="G81"/>
  <c r="I81"/>
  <c r="G79"/>
  <c r="I79"/>
  <c r="G78"/>
  <c r="I78"/>
  <c r="G83"/>
  <c r="I83"/>
  <c r="G84"/>
  <c r="I84"/>
  <c r="G23"/>
  <c r="B26"/>
  <c r="C25"/>
  <c r="F25" s="1"/>
  <c r="G66"/>
  <c r="E132"/>
  <c r="G125"/>
  <c r="I125"/>
  <c r="G60"/>
  <c r="I60"/>
  <c r="G58"/>
  <c r="G57"/>
  <c r="G64"/>
  <c r="I64"/>
  <c r="G124"/>
  <c r="I124"/>
  <c r="G128"/>
  <c r="G133"/>
  <c r="I133"/>
  <c r="G16"/>
  <c r="G131"/>
  <c r="I131"/>
  <c r="G85"/>
  <c r="G41"/>
  <c r="G14"/>
  <c r="G130"/>
  <c r="I130"/>
  <c r="G65"/>
  <c r="I65"/>
  <c r="G129"/>
  <c r="I129"/>
  <c r="G127"/>
  <c r="I127"/>
  <c r="G126"/>
  <c r="I126"/>
  <c r="G61"/>
  <c r="I61"/>
  <c r="G19"/>
  <c r="G24" l="1"/>
  <c r="B27"/>
  <c r="C26"/>
  <c r="F26" s="1"/>
  <c r="C27" l="1"/>
  <c r="F27" s="1"/>
  <c r="B28"/>
  <c r="G25"/>
  <c r="G26" l="1"/>
  <c r="C28"/>
  <c r="F28" s="1"/>
  <c r="G27"/>
  <c r="G28" l="1"/>
  <c r="H5" s="1"/>
</calcChain>
</file>

<file path=xl/sharedStrings.xml><?xml version="1.0" encoding="utf-8"?>
<sst xmlns="http://schemas.openxmlformats.org/spreadsheetml/2006/main" count="39" uniqueCount="13">
  <si>
    <t>EUR/kW</t>
  </si>
  <si>
    <t>ct/kWh</t>
  </si>
  <si>
    <t>&lt; 2500h</t>
  </si>
  <si>
    <t>&gt;=2500</t>
  </si>
  <si>
    <t>t_v h</t>
  </si>
  <si>
    <t>P_el (maximale Einspeisung kW)</t>
  </si>
  <si>
    <t>W_el</t>
  </si>
  <si>
    <t>EUR</t>
  </si>
  <si>
    <t>a*P_el+b*W_el</t>
  </si>
  <si>
    <t>a EUR/kW</t>
  </si>
  <si>
    <t>b ct/kWh</t>
  </si>
  <si>
    <t>Fehlerquadrat</t>
  </si>
  <si>
    <t>Summe Fehler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</si>
</sst>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250 kW</c:v>
          </c:tx>
          <c:spPr>
            <a:ln w="19050">
              <a:noFill/>
            </a:ln>
          </c:spPr>
          <c:xVal>
            <c:numRef>
              <c:f>Tabelle1!$B$56:$B$73</c:f>
              <c:numCache>
                <c:formatCode>General</c:formatCode>
                <c:ptCount val="1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(Tabelle1!$B$56,Tabelle1!$D$57:$D$73)</c:f>
              <c:numCache>
                <c:formatCode>General</c:formatCode>
                <c:ptCount val="18"/>
                <c:pt idx="0">
                  <c:v>0</c:v>
                </c:pt>
                <c:pt idx="1">
                  <c:v>13196.25</c:v>
                </c:pt>
                <c:pt idx="2">
                  <c:v>23697.5</c:v>
                </c:pt>
                <c:pt idx="3">
                  <c:v>34198.75</c:v>
                </c:pt>
                <c:pt idx="4">
                  <c:v>44700</c:v>
                </c:pt>
                <c:pt idx="5">
                  <c:v>55201.25</c:v>
                </c:pt>
                <c:pt idx="6">
                  <c:v>62527.5</c:v>
                </c:pt>
                <c:pt idx="7">
                  <c:v>69853.75</c:v>
                </c:pt>
                <c:pt idx="8">
                  <c:v>77180</c:v>
                </c:pt>
                <c:pt idx="9">
                  <c:v>84506.25</c:v>
                </c:pt>
                <c:pt idx="10">
                  <c:v>91832.5</c:v>
                </c:pt>
                <c:pt idx="11">
                  <c:v>99158.75</c:v>
                </c:pt>
                <c:pt idx="12">
                  <c:v>106485</c:v>
                </c:pt>
                <c:pt idx="13">
                  <c:v>113811.25</c:v>
                </c:pt>
                <c:pt idx="14">
                  <c:v>121137.5</c:v>
                </c:pt>
                <c:pt idx="15">
                  <c:v>128463.75</c:v>
                </c:pt>
                <c:pt idx="16">
                  <c:v>135790</c:v>
                </c:pt>
                <c:pt idx="17">
                  <c:v>143116.25</c:v>
                </c:pt>
              </c:numCache>
            </c:numRef>
          </c:yVal>
        </c:ser>
        <c:ser>
          <c:idx val="1"/>
          <c:order val="1"/>
          <c:tx>
            <c:v>Gerade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Tabelle1!$B$56:$B$73</c:f>
              <c:numCache>
                <c:formatCode>General</c:formatCode>
                <c:ptCount val="1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Tabelle1!$I$56:$I$73</c:f>
              <c:numCache>
                <c:formatCode>General</c:formatCode>
                <c:ptCount val="18"/>
                <c:pt idx="0">
                  <c:v>0</c:v>
                </c:pt>
                <c:pt idx="1">
                  <c:v>8873.75</c:v>
                </c:pt>
                <c:pt idx="2">
                  <c:v>17747.5</c:v>
                </c:pt>
                <c:pt idx="3">
                  <c:v>26621.25</c:v>
                </c:pt>
                <c:pt idx="4">
                  <c:v>35495</c:v>
                </c:pt>
                <c:pt idx="5">
                  <c:v>44368.75</c:v>
                </c:pt>
                <c:pt idx="6">
                  <c:v>53242.5</c:v>
                </c:pt>
                <c:pt idx="7">
                  <c:v>62116.25</c:v>
                </c:pt>
                <c:pt idx="8">
                  <c:v>70990</c:v>
                </c:pt>
                <c:pt idx="9">
                  <c:v>79863.75</c:v>
                </c:pt>
                <c:pt idx="10">
                  <c:v>88737.5</c:v>
                </c:pt>
                <c:pt idx="11">
                  <c:v>97611.25</c:v>
                </c:pt>
                <c:pt idx="12">
                  <c:v>106485</c:v>
                </c:pt>
                <c:pt idx="13">
                  <c:v>115358.75</c:v>
                </c:pt>
                <c:pt idx="14">
                  <c:v>124232.5</c:v>
                </c:pt>
                <c:pt idx="15">
                  <c:v>133106.25</c:v>
                </c:pt>
                <c:pt idx="16">
                  <c:v>141980</c:v>
                </c:pt>
                <c:pt idx="17">
                  <c:v>150853.75</c:v>
                </c:pt>
              </c:numCache>
            </c:numRef>
          </c:yVal>
        </c:ser>
        <c:axId val="79697792"/>
        <c:axId val="79699328"/>
      </c:scatterChart>
      <c:valAx>
        <c:axId val="79697792"/>
        <c:scaling>
          <c:orientation val="minMax"/>
        </c:scaling>
        <c:axPos val="b"/>
        <c:numFmt formatCode="General" sourceLinked="1"/>
        <c:tickLblPos val="nextTo"/>
        <c:crossAx val="79699328"/>
        <c:crosses val="autoZero"/>
        <c:crossBetween val="midCat"/>
      </c:valAx>
      <c:valAx>
        <c:axId val="79699328"/>
        <c:scaling>
          <c:orientation val="minMax"/>
        </c:scaling>
        <c:axPos val="l"/>
        <c:majorGridlines/>
        <c:numFmt formatCode="General" sourceLinked="1"/>
        <c:tickLblPos val="nextTo"/>
        <c:crossAx val="79697792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val>
            <c:numRef>
              <c:f>Tabelle1!$D$12:$D$28</c:f>
              <c:numCache>
                <c:formatCode>General</c:formatCode>
                <c:ptCount val="17"/>
                <c:pt idx="0">
                  <c:v>2639.25</c:v>
                </c:pt>
                <c:pt idx="1">
                  <c:v>4739.5</c:v>
                </c:pt>
                <c:pt idx="2">
                  <c:v>6839.75</c:v>
                </c:pt>
                <c:pt idx="3">
                  <c:v>8940</c:v>
                </c:pt>
                <c:pt idx="4">
                  <c:v>11040.25</c:v>
                </c:pt>
                <c:pt idx="5">
                  <c:v>12505.5</c:v>
                </c:pt>
                <c:pt idx="6">
                  <c:v>13970.75</c:v>
                </c:pt>
                <c:pt idx="7">
                  <c:v>15436</c:v>
                </c:pt>
                <c:pt idx="8">
                  <c:v>16901.25</c:v>
                </c:pt>
                <c:pt idx="9">
                  <c:v>18366.5</c:v>
                </c:pt>
                <c:pt idx="10">
                  <c:v>19831.75</c:v>
                </c:pt>
                <c:pt idx="11">
                  <c:v>21297</c:v>
                </c:pt>
                <c:pt idx="12">
                  <c:v>22762.25</c:v>
                </c:pt>
                <c:pt idx="13">
                  <c:v>24227.5</c:v>
                </c:pt>
                <c:pt idx="14">
                  <c:v>25692.75</c:v>
                </c:pt>
                <c:pt idx="15">
                  <c:v>27158</c:v>
                </c:pt>
                <c:pt idx="16">
                  <c:v>28623.25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69-4729-901F-A287B57021E5}"/>
            </c:ext>
          </c:extLst>
        </c:ser>
        <c:ser>
          <c:idx val="1"/>
          <c:order val="1"/>
          <c:val>
            <c:numRef>
              <c:f>Tabelle1!$D$34:$D$43</c:f>
              <c:numCache>
                <c:formatCode>General</c:formatCode>
                <c:ptCount val="10"/>
                <c:pt idx="0">
                  <c:v>5278.5</c:v>
                </c:pt>
                <c:pt idx="1">
                  <c:v>9479</c:v>
                </c:pt>
                <c:pt idx="2">
                  <c:v>13679.5</c:v>
                </c:pt>
                <c:pt idx="3">
                  <c:v>17880</c:v>
                </c:pt>
                <c:pt idx="4">
                  <c:v>22080.5</c:v>
                </c:pt>
                <c:pt idx="5">
                  <c:v>25011</c:v>
                </c:pt>
                <c:pt idx="6">
                  <c:v>27941.5</c:v>
                </c:pt>
                <c:pt idx="7">
                  <c:v>30872</c:v>
                </c:pt>
                <c:pt idx="8">
                  <c:v>33802.5</c:v>
                </c:pt>
                <c:pt idx="9">
                  <c:v>36733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69-4729-901F-A287B57021E5}"/>
            </c:ext>
          </c:extLst>
        </c:ser>
        <c:ser>
          <c:idx val="2"/>
          <c:order val="2"/>
          <c:val>
            <c:numRef>
              <c:f>Tabelle1!$D$57:$D$66</c:f>
              <c:numCache>
                <c:formatCode>General</c:formatCode>
                <c:ptCount val="10"/>
                <c:pt idx="0">
                  <c:v>13196.25</c:v>
                </c:pt>
                <c:pt idx="1">
                  <c:v>23697.5</c:v>
                </c:pt>
                <c:pt idx="2">
                  <c:v>34198.75</c:v>
                </c:pt>
                <c:pt idx="3">
                  <c:v>44700</c:v>
                </c:pt>
                <c:pt idx="4">
                  <c:v>55201.25</c:v>
                </c:pt>
                <c:pt idx="5">
                  <c:v>62527.5</c:v>
                </c:pt>
                <c:pt idx="6">
                  <c:v>69853.75</c:v>
                </c:pt>
                <c:pt idx="7">
                  <c:v>77180</c:v>
                </c:pt>
                <c:pt idx="8">
                  <c:v>84506.25</c:v>
                </c:pt>
                <c:pt idx="9">
                  <c:v>91832.5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69-4729-901F-A287B57021E5}"/>
            </c:ext>
          </c:extLst>
        </c:ser>
        <c:ser>
          <c:idx val="3"/>
          <c:order val="3"/>
          <c:val>
            <c:numRef>
              <c:f>Tabelle1!$D$78:$D$87</c:f>
              <c:numCache>
                <c:formatCode>General</c:formatCode>
                <c:ptCount val="10"/>
                <c:pt idx="0">
                  <c:v>26392.5</c:v>
                </c:pt>
                <c:pt idx="1">
                  <c:v>47395</c:v>
                </c:pt>
                <c:pt idx="2">
                  <c:v>68397.5</c:v>
                </c:pt>
                <c:pt idx="3">
                  <c:v>89400</c:v>
                </c:pt>
                <c:pt idx="4">
                  <c:v>110402.5</c:v>
                </c:pt>
                <c:pt idx="5">
                  <c:v>125055</c:v>
                </c:pt>
                <c:pt idx="6">
                  <c:v>139707.5</c:v>
                </c:pt>
                <c:pt idx="7">
                  <c:v>154360</c:v>
                </c:pt>
                <c:pt idx="8">
                  <c:v>169012.5</c:v>
                </c:pt>
                <c:pt idx="9">
                  <c:v>183665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69-4729-901F-A287B57021E5}"/>
            </c:ext>
          </c:extLst>
        </c:ser>
        <c:ser>
          <c:idx val="4"/>
          <c:order val="4"/>
          <c:val>
            <c:numRef>
              <c:f>Tabelle1!$D$102:$D$111</c:f>
              <c:numCache>
                <c:formatCode>General</c:formatCode>
                <c:ptCount val="10"/>
                <c:pt idx="0">
                  <c:v>39588.75</c:v>
                </c:pt>
                <c:pt idx="1">
                  <c:v>71092.5</c:v>
                </c:pt>
                <c:pt idx="2">
                  <c:v>102596.25</c:v>
                </c:pt>
                <c:pt idx="3">
                  <c:v>134100</c:v>
                </c:pt>
                <c:pt idx="4">
                  <c:v>165603.75</c:v>
                </c:pt>
                <c:pt idx="5">
                  <c:v>187582.5</c:v>
                </c:pt>
                <c:pt idx="6">
                  <c:v>209561.25</c:v>
                </c:pt>
                <c:pt idx="7">
                  <c:v>231540</c:v>
                </c:pt>
                <c:pt idx="8">
                  <c:v>253518.75</c:v>
                </c:pt>
                <c:pt idx="9">
                  <c:v>275497.5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E69-4729-901F-A287B57021E5}"/>
            </c:ext>
          </c:extLst>
        </c:ser>
        <c:ser>
          <c:idx val="5"/>
          <c:order val="5"/>
          <c:val>
            <c:numRef>
              <c:f>Tabelle1!$D$124:$D$140</c:f>
              <c:numCache>
                <c:formatCode>General</c:formatCode>
                <c:ptCount val="17"/>
                <c:pt idx="0">
                  <c:v>52785</c:v>
                </c:pt>
                <c:pt idx="1">
                  <c:v>94790</c:v>
                </c:pt>
                <c:pt idx="2">
                  <c:v>136795</c:v>
                </c:pt>
                <c:pt idx="3">
                  <c:v>178800</c:v>
                </c:pt>
                <c:pt idx="4">
                  <c:v>220805</c:v>
                </c:pt>
                <c:pt idx="5">
                  <c:v>250110</c:v>
                </c:pt>
                <c:pt idx="6">
                  <c:v>279415</c:v>
                </c:pt>
                <c:pt idx="7">
                  <c:v>308720</c:v>
                </c:pt>
                <c:pt idx="8">
                  <c:v>338025</c:v>
                </c:pt>
                <c:pt idx="9">
                  <c:v>367330</c:v>
                </c:pt>
                <c:pt idx="10">
                  <c:v>396635</c:v>
                </c:pt>
                <c:pt idx="11">
                  <c:v>425940</c:v>
                </c:pt>
                <c:pt idx="12">
                  <c:v>455245</c:v>
                </c:pt>
                <c:pt idx="13">
                  <c:v>484550</c:v>
                </c:pt>
                <c:pt idx="14">
                  <c:v>513855</c:v>
                </c:pt>
                <c:pt idx="15">
                  <c:v>543160</c:v>
                </c:pt>
                <c:pt idx="16">
                  <c:v>572465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E69-4729-901F-A287B57021E5}"/>
            </c:ext>
          </c:extLst>
        </c:ser>
        <c:ser>
          <c:idx val="6"/>
          <c:order val="6"/>
          <c:val>
            <c:numRef>
              <c:f>Tabelle1!$I$57:$I$73</c:f>
              <c:numCache>
                <c:formatCode>General</c:formatCode>
                <c:ptCount val="17"/>
                <c:pt idx="0">
                  <c:v>8873.75</c:v>
                </c:pt>
                <c:pt idx="1">
                  <c:v>17747.5</c:v>
                </c:pt>
                <c:pt idx="2">
                  <c:v>26621.25</c:v>
                </c:pt>
                <c:pt idx="3">
                  <c:v>35495</c:v>
                </c:pt>
                <c:pt idx="4">
                  <c:v>44368.75</c:v>
                </c:pt>
                <c:pt idx="5">
                  <c:v>53242.5</c:v>
                </c:pt>
                <c:pt idx="6">
                  <c:v>62116.25</c:v>
                </c:pt>
                <c:pt idx="7">
                  <c:v>70990</c:v>
                </c:pt>
                <c:pt idx="8">
                  <c:v>79863.75</c:v>
                </c:pt>
                <c:pt idx="9">
                  <c:v>88737.5</c:v>
                </c:pt>
                <c:pt idx="10">
                  <c:v>97611.25</c:v>
                </c:pt>
                <c:pt idx="11">
                  <c:v>106485</c:v>
                </c:pt>
                <c:pt idx="12">
                  <c:v>115358.75</c:v>
                </c:pt>
                <c:pt idx="13">
                  <c:v>124232.5</c:v>
                </c:pt>
                <c:pt idx="14">
                  <c:v>133106.25</c:v>
                </c:pt>
                <c:pt idx="15">
                  <c:v>141980</c:v>
                </c:pt>
                <c:pt idx="16">
                  <c:v>150853.75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E69-4729-901F-A287B57021E5}"/>
            </c:ext>
          </c:extLst>
        </c:ser>
        <c:ser>
          <c:idx val="7"/>
          <c:order val="7"/>
          <c:val>
            <c:numRef>
              <c:f>Tabelle1!$I$124:$I$140</c:f>
              <c:numCache>
                <c:formatCode>General</c:formatCode>
                <c:ptCount val="17"/>
                <c:pt idx="0">
                  <c:v>35495</c:v>
                </c:pt>
                <c:pt idx="1">
                  <c:v>70990</c:v>
                </c:pt>
                <c:pt idx="2">
                  <c:v>106485</c:v>
                </c:pt>
                <c:pt idx="3">
                  <c:v>141980</c:v>
                </c:pt>
                <c:pt idx="4">
                  <c:v>177475</c:v>
                </c:pt>
                <c:pt idx="5">
                  <c:v>212970</c:v>
                </c:pt>
                <c:pt idx="6">
                  <c:v>248465</c:v>
                </c:pt>
                <c:pt idx="7">
                  <c:v>283960</c:v>
                </c:pt>
                <c:pt idx="8">
                  <c:v>319455</c:v>
                </c:pt>
                <c:pt idx="9">
                  <c:v>354950</c:v>
                </c:pt>
                <c:pt idx="10">
                  <c:v>390445</c:v>
                </c:pt>
                <c:pt idx="11">
                  <c:v>425940</c:v>
                </c:pt>
                <c:pt idx="12">
                  <c:v>461435</c:v>
                </c:pt>
                <c:pt idx="13">
                  <c:v>496930</c:v>
                </c:pt>
                <c:pt idx="14">
                  <c:v>532425</c:v>
                </c:pt>
                <c:pt idx="15">
                  <c:v>567920</c:v>
                </c:pt>
                <c:pt idx="16">
                  <c:v>603415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E69-4729-901F-A287B57021E5}"/>
            </c:ext>
          </c:extLst>
        </c:ser>
        <c:marker val="1"/>
        <c:axId val="90393600"/>
        <c:axId val="90419968"/>
      </c:lineChart>
      <c:catAx>
        <c:axId val="90393600"/>
        <c:scaling>
          <c:orientation val="minMax"/>
        </c:scaling>
        <c:axPos val="b"/>
        <c:tickLblPos val="nextTo"/>
        <c:crossAx val="90419968"/>
        <c:crosses val="autoZero"/>
        <c:auto val="1"/>
        <c:lblAlgn val="ctr"/>
        <c:lblOffset val="100"/>
      </c:catAx>
      <c:valAx>
        <c:axId val="90419968"/>
        <c:scaling>
          <c:orientation val="minMax"/>
        </c:scaling>
        <c:axPos val="l"/>
        <c:majorGridlines/>
        <c:numFmt formatCode="General" sourceLinked="1"/>
        <c:tickLblPos val="nextTo"/>
        <c:crossAx val="903936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13</xdr:row>
      <xdr:rowOff>123825</xdr:rowOff>
    </xdr:from>
    <xdr:to>
      <xdr:col>18</xdr:col>
      <xdr:colOff>57978</xdr:colOff>
      <xdr:row>34</xdr:row>
      <xdr:rowOff>124239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40"/>
  <sheetViews>
    <sheetView tabSelected="1" zoomScale="115" zoomScaleNormal="115" workbookViewId="0">
      <selection activeCell="H5" sqref="H5"/>
    </sheetView>
  </sheetViews>
  <sheetFormatPr baseColWidth="10" defaultColWidth="9.140625" defaultRowHeight="15"/>
  <cols>
    <col min="1" max="1" width="30.140625" bestFit="1" customWidth="1"/>
    <col min="6" max="6" width="14.5703125" bestFit="1" customWidth="1"/>
    <col min="7" max="7" width="12.7109375" customWidth="1"/>
  </cols>
  <sheetData>
    <row r="3" spans="1:8">
      <c r="B3" t="s">
        <v>2</v>
      </c>
      <c r="C3" t="s">
        <v>3</v>
      </c>
      <c r="G3" t="s">
        <v>9</v>
      </c>
      <c r="H3">
        <v>0</v>
      </c>
    </row>
    <row r="4" spans="1:8">
      <c r="A4" t="s">
        <v>0</v>
      </c>
      <c r="B4">
        <v>10.78</v>
      </c>
      <c r="C4">
        <v>74.28</v>
      </c>
      <c r="G4" t="s">
        <v>10</v>
      </c>
      <c r="H4">
        <v>7.0990000000000002</v>
      </c>
    </row>
    <row r="5" spans="1:8">
      <c r="A5" t="s">
        <v>1</v>
      </c>
      <c r="B5">
        <v>2.92</v>
      </c>
      <c r="C5">
        <v>0.38</v>
      </c>
      <c r="G5" t="s">
        <v>12</v>
      </c>
      <c r="H5">
        <f>G12+G28+G34+G50+G57+G73+G78+G94+G102+G118+G124+G140</f>
        <v>2372.2979574999936</v>
      </c>
    </row>
    <row r="9" spans="1:8">
      <c r="A9" t="s">
        <v>5</v>
      </c>
      <c r="B9">
        <v>50</v>
      </c>
    </row>
    <row r="11" spans="1:8">
      <c r="B11" t="s">
        <v>4</v>
      </c>
      <c r="C11" t="s">
        <v>6</v>
      </c>
      <c r="D11" t="s">
        <v>7</v>
      </c>
      <c r="E11" t="s">
        <v>1</v>
      </c>
      <c r="F11" t="s">
        <v>8</v>
      </c>
      <c r="G11" t="s">
        <v>11</v>
      </c>
    </row>
    <row r="12" spans="1:8">
      <c r="B12">
        <v>500</v>
      </c>
      <c r="C12">
        <f t="shared" ref="C12:C28" si="0">B12*$B$9</f>
        <v>25000</v>
      </c>
      <c r="D12">
        <f>IF(B12&lt;2500,$B$4,$C$4)*$B$9+IF(B12&lt;2500,$B$5,$C$5)/100*C12+5.481/100*C12</f>
        <v>2639.25</v>
      </c>
      <c r="E12">
        <f>D12/C12*100</f>
        <v>10.557</v>
      </c>
      <c r="F12">
        <f>$H$3*$B$9/1000+$H$4*C12/100000</f>
        <v>1.77475</v>
      </c>
      <c r="G12">
        <f>(D12/1000-F12)^2</f>
        <v>0.74736025000000006</v>
      </c>
    </row>
    <row r="13" spans="1:8">
      <c r="B13">
        <v>1000</v>
      </c>
      <c r="C13">
        <f t="shared" si="0"/>
        <v>50000</v>
      </c>
      <c r="D13">
        <f t="shared" ref="D13:D28" si="1">IF(B13&lt;2500,$B$4,$C$4)*$B$9+IF(B13&lt;2500,$B$5,$C$5)/100*C13+5.481/100*C13</f>
        <v>4739.5</v>
      </c>
      <c r="E13">
        <f t="shared" ref="E13:E28" si="2">D13/C13*100</f>
        <v>9.4789999999999992</v>
      </c>
      <c r="F13">
        <f t="shared" ref="F13:F28" si="3">$H$3*$B$9/1000+$H$4*C13/100000</f>
        <v>3.5495000000000001</v>
      </c>
      <c r="G13">
        <f>(D13/1000-F13)^2</f>
        <v>1.4160999999999988</v>
      </c>
    </row>
    <row r="14" spans="1:8">
      <c r="B14">
        <v>1500</v>
      </c>
      <c r="C14">
        <f t="shared" si="0"/>
        <v>75000</v>
      </c>
      <c r="D14">
        <f t="shared" si="1"/>
        <v>6839.75</v>
      </c>
      <c r="E14">
        <f t="shared" si="2"/>
        <v>9.1196666666666655</v>
      </c>
      <c r="F14">
        <f t="shared" si="3"/>
        <v>5.3242500000000001</v>
      </c>
      <c r="G14">
        <f>(D14/1000-F14)^2</f>
        <v>2.2967402500000009</v>
      </c>
    </row>
    <row r="15" spans="1:8">
      <c r="B15">
        <v>2000</v>
      </c>
      <c r="C15">
        <f t="shared" si="0"/>
        <v>100000</v>
      </c>
      <c r="D15">
        <f t="shared" si="1"/>
        <v>8940</v>
      </c>
      <c r="E15">
        <f>D15/C15*100</f>
        <v>8.94</v>
      </c>
      <c r="F15">
        <f t="shared" si="3"/>
        <v>7.0990000000000002</v>
      </c>
      <c r="G15">
        <f t="shared" ref="G15:G28" si="4">(D15/1000-F15)^2</f>
        <v>3.3892809999999973</v>
      </c>
    </row>
    <row r="16" spans="1:8">
      <c r="B16">
        <v>2500</v>
      </c>
      <c r="C16">
        <f t="shared" si="0"/>
        <v>125000</v>
      </c>
      <c r="D16">
        <f t="shared" si="1"/>
        <v>11040.25</v>
      </c>
      <c r="E16">
        <f t="shared" si="2"/>
        <v>8.8322000000000003</v>
      </c>
      <c r="F16">
        <f>$H$3*$B$9/1000+$H$4*C16/100000</f>
        <v>8.8737499999999994</v>
      </c>
      <c r="G16">
        <f t="shared" si="4"/>
        <v>4.693722250000004</v>
      </c>
    </row>
    <row r="17" spans="2:8">
      <c r="B17">
        <v>3000</v>
      </c>
      <c r="C17">
        <f t="shared" si="0"/>
        <v>150000</v>
      </c>
      <c r="D17">
        <f t="shared" si="1"/>
        <v>12505.5</v>
      </c>
      <c r="E17">
        <f>D17/C17*100</f>
        <v>8.3369999999999997</v>
      </c>
      <c r="F17">
        <f>$H$3*$B$9/1000+$H$4*C17/100000</f>
        <v>10.6485</v>
      </c>
      <c r="G17">
        <f t="shared" si="4"/>
        <v>3.4484489999999974</v>
      </c>
    </row>
    <row r="18" spans="2:8">
      <c r="B18">
        <v>3500</v>
      </c>
      <c r="C18">
        <f t="shared" si="0"/>
        <v>175000</v>
      </c>
      <c r="D18">
        <f t="shared" si="1"/>
        <v>13970.75</v>
      </c>
      <c r="E18">
        <f t="shared" si="2"/>
        <v>7.9832857142857137</v>
      </c>
      <c r="F18">
        <f t="shared" si="3"/>
        <v>12.423249999999999</v>
      </c>
      <c r="G18">
        <f t="shared" si="4"/>
        <v>2.3947562500000039</v>
      </c>
    </row>
    <row r="19" spans="2:8">
      <c r="B19">
        <v>4000</v>
      </c>
      <c r="C19">
        <f t="shared" si="0"/>
        <v>200000</v>
      </c>
      <c r="D19">
        <f t="shared" si="1"/>
        <v>15436</v>
      </c>
      <c r="E19">
        <f t="shared" si="2"/>
        <v>7.718</v>
      </c>
      <c r="F19">
        <f t="shared" si="3"/>
        <v>14.198</v>
      </c>
      <c r="G19">
        <f>(D19/1000-F19)^2</f>
        <v>1.5326439999999988</v>
      </c>
    </row>
    <row r="20" spans="2:8">
      <c r="B20">
        <v>4500</v>
      </c>
      <c r="C20">
        <f t="shared" si="0"/>
        <v>225000</v>
      </c>
      <c r="D20">
        <f t="shared" si="1"/>
        <v>16901.25</v>
      </c>
      <c r="E20">
        <f t="shared" si="2"/>
        <v>7.5116666666666667</v>
      </c>
      <c r="F20">
        <f t="shared" si="3"/>
        <v>15.97275</v>
      </c>
      <c r="G20">
        <f t="shared" si="4"/>
        <v>0.86211225000000269</v>
      </c>
    </row>
    <row r="21" spans="2:8">
      <c r="B21">
        <v>5000</v>
      </c>
      <c r="C21">
        <f t="shared" si="0"/>
        <v>250000</v>
      </c>
      <c r="D21">
        <f t="shared" si="1"/>
        <v>18366.5</v>
      </c>
      <c r="E21">
        <f t="shared" si="2"/>
        <v>7.3466000000000005</v>
      </c>
      <c r="F21">
        <f t="shared" si="3"/>
        <v>17.747499999999999</v>
      </c>
      <c r="G21">
        <f t="shared" si="4"/>
        <v>0.3831609999999997</v>
      </c>
    </row>
    <row r="22" spans="2:8">
      <c r="B22">
        <f>B21+500</f>
        <v>5500</v>
      </c>
      <c r="C22">
        <f t="shared" si="0"/>
        <v>275000</v>
      </c>
      <c r="D22">
        <f t="shared" si="1"/>
        <v>19831.75</v>
      </c>
      <c r="E22">
        <f t="shared" si="2"/>
        <v>7.2115454545454556</v>
      </c>
      <c r="F22">
        <f t="shared" si="3"/>
        <v>19.52225</v>
      </c>
      <c r="G22">
        <f t="shared" si="4"/>
        <v>9.5790249999999924E-2</v>
      </c>
    </row>
    <row r="23" spans="2:8">
      <c r="B23">
        <f t="shared" ref="B23:B28" si="5">B22+500</f>
        <v>6000</v>
      </c>
      <c r="C23">
        <f t="shared" si="0"/>
        <v>300000</v>
      </c>
      <c r="D23">
        <f t="shared" si="1"/>
        <v>21297</v>
      </c>
      <c r="E23">
        <f t="shared" si="2"/>
        <v>7.0990000000000002</v>
      </c>
      <c r="F23">
        <f>$H$3*$B$9/1000+$H$4*C23/100000</f>
        <v>21.297000000000001</v>
      </c>
      <c r="G23">
        <f t="shared" si="4"/>
        <v>0</v>
      </c>
    </row>
    <row r="24" spans="2:8">
      <c r="B24">
        <f t="shared" si="5"/>
        <v>6500</v>
      </c>
      <c r="C24">
        <f t="shared" si="0"/>
        <v>325000</v>
      </c>
      <c r="D24">
        <f t="shared" si="1"/>
        <v>22762.25</v>
      </c>
      <c r="E24">
        <f t="shared" si="2"/>
        <v>7.0037692307692296</v>
      </c>
      <c r="F24">
        <f t="shared" si="3"/>
        <v>23.071750000000002</v>
      </c>
      <c r="G24">
        <f t="shared" si="4"/>
        <v>9.5790249999999924E-2</v>
      </c>
    </row>
    <row r="25" spans="2:8">
      <c r="B25">
        <f t="shared" si="5"/>
        <v>7000</v>
      </c>
      <c r="C25">
        <f t="shared" si="0"/>
        <v>350000</v>
      </c>
      <c r="D25">
        <f t="shared" si="1"/>
        <v>24227.5</v>
      </c>
      <c r="E25">
        <f t="shared" si="2"/>
        <v>6.9221428571428572</v>
      </c>
      <c r="F25">
        <f t="shared" si="3"/>
        <v>24.846499999999999</v>
      </c>
      <c r="G25">
        <f t="shared" si="4"/>
        <v>0.3831609999999997</v>
      </c>
    </row>
    <row r="26" spans="2:8">
      <c r="B26">
        <f t="shared" si="5"/>
        <v>7500</v>
      </c>
      <c r="C26">
        <f t="shared" si="0"/>
        <v>375000</v>
      </c>
      <c r="D26">
        <f t="shared" si="1"/>
        <v>25692.75</v>
      </c>
      <c r="E26">
        <f t="shared" si="2"/>
        <v>6.8514000000000008</v>
      </c>
      <c r="F26">
        <f t="shared" si="3"/>
        <v>26.62125</v>
      </c>
      <c r="G26">
        <f t="shared" si="4"/>
        <v>0.86211224999999936</v>
      </c>
    </row>
    <row r="27" spans="2:8">
      <c r="B27">
        <f t="shared" si="5"/>
        <v>8000</v>
      </c>
      <c r="C27">
        <f t="shared" si="0"/>
        <v>400000</v>
      </c>
      <c r="D27">
        <f t="shared" si="1"/>
        <v>27158</v>
      </c>
      <c r="E27">
        <f t="shared" si="2"/>
        <v>6.7894999999999994</v>
      </c>
      <c r="F27">
        <f t="shared" si="3"/>
        <v>28.396000000000001</v>
      </c>
      <c r="G27">
        <f t="shared" si="4"/>
        <v>1.5326439999999988</v>
      </c>
    </row>
    <row r="28" spans="2:8">
      <c r="B28">
        <f t="shared" si="5"/>
        <v>8500</v>
      </c>
      <c r="C28">
        <f t="shared" si="0"/>
        <v>425000</v>
      </c>
      <c r="D28">
        <f t="shared" si="1"/>
        <v>28623.25</v>
      </c>
      <c r="E28">
        <f t="shared" si="2"/>
        <v>6.7348823529411765</v>
      </c>
      <c r="F28">
        <f t="shared" si="3"/>
        <v>30.170750000000002</v>
      </c>
      <c r="G28">
        <f t="shared" si="4"/>
        <v>2.3947562500000092</v>
      </c>
      <c r="H28">
        <v>0</v>
      </c>
    </row>
    <row r="31" spans="2:8">
      <c r="B31">
        <v>100</v>
      </c>
    </row>
    <row r="33" spans="2:7">
      <c r="B33" t="s">
        <v>4</v>
      </c>
      <c r="C33" t="s">
        <v>6</v>
      </c>
      <c r="D33" t="s">
        <v>7</v>
      </c>
      <c r="E33" t="s">
        <v>1</v>
      </c>
      <c r="F33" t="s">
        <v>8</v>
      </c>
    </row>
    <row r="34" spans="2:7">
      <c r="B34">
        <v>500</v>
      </c>
      <c r="C34">
        <f t="shared" ref="C34:C50" si="6">B34*$B$31</f>
        <v>50000</v>
      </c>
      <c r="D34">
        <f>IF(B34&lt;2500,$B$4,$C$4)*$B$31+IF(B34&lt;2500,$B$5,$C$5)/100*C34+5.481/100*C34</f>
        <v>5278.5</v>
      </c>
      <c r="E34">
        <f>D34/C34*100</f>
        <v>10.557</v>
      </c>
      <c r="F34">
        <f t="shared" ref="F34:F50" si="7">$H$3*$B$31/1000+$H$4*C34/100000</f>
        <v>3.5495000000000001</v>
      </c>
      <c r="G34">
        <f>(D34/1000-F34)^2</f>
        <v>2.9894410000000002</v>
      </c>
    </row>
    <row r="35" spans="2:7">
      <c r="B35">
        <v>1000</v>
      </c>
      <c r="C35">
        <f t="shared" si="6"/>
        <v>100000</v>
      </c>
      <c r="D35">
        <f t="shared" ref="D35:D50" si="8">IF(B35&lt;2500,$B$4,$C$4)*$B$31+IF(B35&lt;2500,$B$5,$C$5)/100*C35+5.481/100*C35</f>
        <v>9479</v>
      </c>
      <c r="E35">
        <f t="shared" ref="E35:E50" si="9">D35/C35*100</f>
        <v>9.4789999999999992</v>
      </c>
      <c r="F35">
        <f t="shared" si="7"/>
        <v>7.0990000000000002</v>
      </c>
      <c r="G35">
        <f t="shared" ref="G35:G50" si="10">(D35/1000-F35)^2</f>
        <v>5.6643999999999952</v>
      </c>
    </row>
    <row r="36" spans="2:7">
      <c r="B36">
        <v>1500</v>
      </c>
      <c r="C36">
        <f t="shared" si="6"/>
        <v>150000</v>
      </c>
      <c r="D36">
        <f t="shared" si="8"/>
        <v>13679.5</v>
      </c>
      <c r="E36">
        <f t="shared" si="9"/>
        <v>9.1196666666666655</v>
      </c>
      <c r="F36">
        <f t="shared" si="7"/>
        <v>10.6485</v>
      </c>
      <c r="G36">
        <f t="shared" si="10"/>
        <v>9.1869610000000037</v>
      </c>
    </row>
    <row r="37" spans="2:7">
      <c r="B37">
        <v>2000</v>
      </c>
      <c r="C37">
        <f t="shared" si="6"/>
        <v>200000</v>
      </c>
      <c r="D37">
        <f t="shared" si="8"/>
        <v>17880</v>
      </c>
      <c r="E37">
        <f t="shared" si="9"/>
        <v>8.94</v>
      </c>
      <c r="F37">
        <f t="shared" si="7"/>
        <v>14.198</v>
      </c>
      <c r="G37">
        <f>(D37/1000-F37)^2</f>
        <v>13.557123999999989</v>
      </c>
    </row>
    <row r="38" spans="2:7">
      <c r="B38">
        <v>2500</v>
      </c>
      <c r="C38">
        <f t="shared" si="6"/>
        <v>250000</v>
      </c>
      <c r="D38">
        <f t="shared" si="8"/>
        <v>22080.5</v>
      </c>
      <c r="E38">
        <f t="shared" si="9"/>
        <v>8.8322000000000003</v>
      </c>
      <c r="F38">
        <f t="shared" si="7"/>
        <v>17.747499999999999</v>
      </c>
      <c r="G38">
        <f t="shared" si="10"/>
        <v>18.774889000000016</v>
      </c>
    </row>
    <row r="39" spans="2:7">
      <c r="B39">
        <v>3000</v>
      </c>
      <c r="C39">
        <f t="shared" si="6"/>
        <v>300000</v>
      </c>
      <c r="D39">
        <f t="shared" si="8"/>
        <v>25011</v>
      </c>
      <c r="E39">
        <f t="shared" si="9"/>
        <v>8.3369999999999997</v>
      </c>
      <c r="F39">
        <f t="shared" si="7"/>
        <v>21.297000000000001</v>
      </c>
      <c r="G39">
        <f t="shared" si="10"/>
        <v>13.79379599999999</v>
      </c>
    </row>
    <row r="40" spans="2:7">
      <c r="B40">
        <v>3500</v>
      </c>
      <c r="C40">
        <f t="shared" si="6"/>
        <v>350000</v>
      </c>
      <c r="D40">
        <f t="shared" si="8"/>
        <v>27941.5</v>
      </c>
      <c r="E40">
        <f t="shared" si="9"/>
        <v>7.9832857142857137</v>
      </c>
      <c r="F40">
        <f t="shared" si="7"/>
        <v>24.846499999999999</v>
      </c>
      <c r="G40">
        <f t="shared" si="10"/>
        <v>9.5790250000000157</v>
      </c>
    </row>
    <row r="41" spans="2:7">
      <c r="B41">
        <v>4000</v>
      </c>
      <c r="C41">
        <f t="shared" si="6"/>
        <v>400000</v>
      </c>
      <c r="D41">
        <f t="shared" si="8"/>
        <v>30872</v>
      </c>
      <c r="E41">
        <f t="shared" si="9"/>
        <v>7.718</v>
      </c>
      <c r="F41">
        <f t="shared" si="7"/>
        <v>28.396000000000001</v>
      </c>
      <c r="G41">
        <f t="shared" si="10"/>
        <v>6.1305759999999951</v>
      </c>
    </row>
    <row r="42" spans="2:7">
      <c r="B42">
        <v>4500</v>
      </c>
      <c r="C42">
        <f t="shared" si="6"/>
        <v>450000</v>
      </c>
      <c r="D42">
        <f t="shared" si="8"/>
        <v>33802.5</v>
      </c>
      <c r="E42">
        <f t="shared" si="9"/>
        <v>7.5116666666666667</v>
      </c>
      <c r="F42">
        <f t="shared" si="7"/>
        <v>31.945499999999999</v>
      </c>
      <c r="G42">
        <f>(D42/1000-F42)^2</f>
        <v>3.4484490000000108</v>
      </c>
    </row>
    <row r="43" spans="2:7">
      <c r="B43">
        <v>5000</v>
      </c>
      <c r="C43">
        <f t="shared" si="6"/>
        <v>500000</v>
      </c>
      <c r="D43">
        <f t="shared" si="8"/>
        <v>36733</v>
      </c>
      <c r="E43">
        <f t="shared" si="9"/>
        <v>7.3466000000000005</v>
      </c>
      <c r="F43">
        <f t="shared" si="7"/>
        <v>35.494999999999997</v>
      </c>
      <c r="G43">
        <f t="shared" si="10"/>
        <v>1.5326439999999988</v>
      </c>
    </row>
    <row r="44" spans="2:7">
      <c r="B44">
        <v>5500</v>
      </c>
      <c r="C44">
        <f t="shared" si="6"/>
        <v>550000</v>
      </c>
      <c r="D44">
        <f t="shared" si="8"/>
        <v>39663.5</v>
      </c>
      <c r="E44">
        <f t="shared" si="9"/>
        <v>7.2115454545454556</v>
      </c>
      <c r="F44">
        <f t="shared" si="7"/>
        <v>39.044499999999999</v>
      </c>
      <c r="G44">
        <f t="shared" si="10"/>
        <v>0.3831609999999997</v>
      </c>
    </row>
    <row r="45" spans="2:7">
      <c r="B45">
        <v>6000</v>
      </c>
      <c r="C45">
        <f t="shared" si="6"/>
        <v>600000</v>
      </c>
      <c r="D45">
        <f t="shared" si="8"/>
        <v>42594</v>
      </c>
      <c r="E45">
        <f t="shared" si="9"/>
        <v>7.0990000000000002</v>
      </c>
      <c r="F45">
        <f t="shared" si="7"/>
        <v>42.594000000000001</v>
      </c>
      <c r="G45">
        <f t="shared" si="10"/>
        <v>0</v>
      </c>
    </row>
    <row r="46" spans="2:7">
      <c r="B46">
        <v>6500</v>
      </c>
      <c r="C46">
        <f t="shared" si="6"/>
        <v>650000</v>
      </c>
      <c r="D46">
        <f t="shared" si="8"/>
        <v>45524.5</v>
      </c>
      <c r="E46">
        <f t="shared" si="9"/>
        <v>7.0037692307692296</v>
      </c>
      <c r="F46">
        <f t="shared" si="7"/>
        <v>46.143500000000003</v>
      </c>
      <c r="G46">
        <f t="shared" si="10"/>
        <v>0.3831609999999997</v>
      </c>
    </row>
    <row r="47" spans="2:7">
      <c r="B47">
        <v>7000</v>
      </c>
      <c r="C47">
        <f t="shared" si="6"/>
        <v>700000</v>
      </c>
      <c r="D47">
        <f t="shared" si="8"/>
        <v>48455</v>
      </c>
      <c r="E47">
        <f t="shared" si="9"/>
        <v>6.9221428571428572</v>
      </c>
      <c r="F47">
        <f t="shared" si="7"/>
        <v>49.692999999999998</v>
      </c>
      <c r="G47">
        <f t="shared" si="10"/>
        <v>1.5326439999999988</v>
      </c>
    </row>
    <row r="48" spans="2:7">
      <c r="B48">
        <v>7500</v>
      </c>
      <c r="C48">
        <f t="shared" si="6"/>
        <v>750000</v>
      </c>
      <c r="D48">
        <f t="shared" si="8"/>
        <v>51385.5</v>
      </c>
      <c r="E48">
        <f t="shared" si="9"/>
        <v>6.8514000000000008</v>
      </c>
      <c r="F48">
        <f t="shared" si="7"/>
        <v>53.2425</v>
      </c>
      <c r="G48">
        <f t="shared" si="10"/>
        <v>3.4484489999999974</v>
      </c>
    </row>
    <row r="49" spans="2:9">
      <c r="B49">
        <v>8000</v>
      </c>
      <c r="C49">
        <f t="shared" si="6"/>
        <v>800000</v>
      </c>
      <c r="D49">
        <f t="shared" si="8"/>
        <v>54316</v>
      </c>
      <c r="E49">
        <f t="shared" si="9"/>
        <v>6.7894999999999994</v>
      </c>
      <c r="F49">
        <f t="shared" si="7"/>
        <v>56.792000000000002</v>
      </c>
      <c r="G49">
        <f t="shared" si="10"/>
        <v>6.1305759999999951</v>
      </c>
    </row>
    <row r="50" spans="2:9">
      <c r="B50">
        <v>8500</v>
      </c>
      <c r="C50">
        <f t="shared" si="6"/>
        <v>850000</v>
      </c>
      <c r="D50">
        <f t="shared" si="8"/>
        <v>57246.5</v>
      </c>
      <c r="E50">
        <f t="shared" si="9"/>
        <v>6.7348823529411765</v>
      </c>
      <c r="F50">
        <f t="shared" si="7"/>
        <v>60.341500000000003</v>
      </c>
      <c r="G50">
        <f t="shared" si="10"/>
        <v>9.579025000000037</v>
      </c>
    </row>
    <row r="53" spans="2:9">
      <c r="B53">
        <v>250</v>
      </c>
    </row>
    <row r="55" spans="2:9">
      <c r="B55" t="s">
        <v>4</v>
      </c>
      <c r="C55" t="s">
        <v>6</v>
      </c>
      <c r="D55" t="s">
        <v>7</v>
      </c>
      <c r="E55" t="s">
        <v>1</v>
      </c>
      <c r="F55" t="s">
        <v>8</v>
      </c>
    </row>
    <row r="56" spans="2:9">
      <c r="B56">
        <v>0</v>
      </c>
      <c r="I56">
        <v>0</v>
      </c>
    </row>
    <row r="57" spans="2:9">
      <c r="B57">
        <v>500</v>
      </c>
      <c r="C57">
        <f t="shared" ref="C57:C73" si="11">B57*$B$53</f>
        <v>125000</v>
      </c>
      <c r="D57">
        <f>IF(B57&lt;2500,$B$4,$C$4)*$B$53+IF(B57&lt;2500,$B$5,$C$5)/100*C57+5.481/100*C57</f>
        <v>13196.25</v>
      </c>
      <c r="E57">
        <f>D57/C57*100</f>
        <v>10.557</v>
      </c>
      <c r="F57">
        <f t="shared" ref="F57:F73" si="12">$H$3*$B$53/1000+$H$4*C57/100000</f>
        <v>8.8737499999999994</v>
      </c>
      <c r="G57">
        <f>(D57/1000-F57)^2</f>
        <v>18.684006249999999</v>
      </c>
      <c r="I57">
        <f>F57*1000</f>
        <v>8873.75</v>
      </c>
    </row>
    <row r="58" spans="2:9">
      <c r="B58">
        <v>1000</v>
      </c>
      <c r="C58">
        <f t="shared" si="11"/>
        <v>250000</v>
      </c>
      <c r="D58">
        <f t="shared" ref="D58:D73" si="13">IF(B58&lt;2500,$B$4,$C$4)*$B$53+IF(B58&lt;2500,$B$5,$C$5)/100*C58+5.481/100*C58</f>
        <v>23697.5</v>
      </c>
      <c r="E58">
        <f t="shared" ref="E58" si="14">D58/C58*100</f>
        <v>9.4789999999999992</v>
      </c>
      <c r="F58">
        <f t="shared" si="12"/>
        <v>17.747499999999999</v>
      </c>
      <c r="G58">
        <f t="shared" ref="G58:G73" si="15">(D58/1000-F58)^2</f>
        <v>35.402500000000032</v>
      </c>
      <c r="I58">
        <f t="shared" ref="I58:I73" si="16">F58*1000</f>
        <v>17747.5</v>
      </c>
    </row>
    <row r="59" spans="2:9">
      <c r="B59">
        <v>1500</v>
      </c>
      <c r="C59">
        <f t="shared" si="11"/>
        <v>375000</v>
      </c>
      <c r="D59">
        <f t="shared" si="13"/>
        <v>34198.75</v>
      </c>
      <c r="E59">
        <f>D59/C59*100</f>
        <v>9.1196666666666655</v>
      </c>
      <c r="F59">
        <f t="shared" si="12"/>
        <v>26.62125</v>
      </c>
      <c r="G59">
        <f t="shared" si="15"/>
        <v>57.418506249999957</v>
      </c>
      <c r="I59">
        <f t="shared" si="16"/>
        <v>26621.25</v>
      </c>
    </row>
    <row r="60" spans="2:9">
      <c r="B60">
        <v>2000</v>
      </c>
      <c r="C60">
        <f t="shared" si="11"/>
        <v>500000</v>
      </c>
      <c r="D60">
        <f t="shared" si="13"/>
        <v>44700</v>
      </c>
      <c r="E60">
        <f t="shared" ref="E60:E73" si="17">D60/C60*100</f>
        <v>8.94</v>
      </c>
      <c r="F60">
        <f t="shared" si="12"/>
        <v>35.494999999999997</v>
      </c>
      <c r="G60">
        <f>(D60/1000-F60)^2</f>
        <v>84.732025000000093</v>
      </c>
      <c r="I60">
        <f t="shared" si="16"/>
        <v>35495</v>
      </c>
    </row>
    <row r="61" spans="2:9">
      <c r="B61">
        <v>2500</v>
      </c>
      <c r="C61">
        <f t="shared" si="11"/>
        <v>625000</v>
      </c>
      <c r="D61">
        <f t="shared" si="13"/>
        <v>55201.25</v>
      </c>
      <c r="E61">
        <f t="shared" si="17"/>
        <v>8.8322000000000003</v>
      </c>
      <c r="F61">
        <f t="shared" si="12"/>
        <v>44.368749999999999</v>
      </c>
      <c r="G61">
        <f t="shared" si="15"/>
        <v>117.34305625000007</v>
      </c>
      <c r="I61">
        <f t="shared" si="16"/>
        <v>44368.75</v>
      </c>
    </row>
    <row r="62" spans="2:9">
      <c r="B62">
        <v>3000</v>
      </c>
      <c r="C62">
        <f t="shared" si="11"/>
        <v>750000</v>
      </c>
      <c r="D62">
        <f t="shared" si="13"/>
        <v>62527.5</v>
      </c>
      <c r="E62">
        <f t="shared" si="17"/>
        <v>8.3369999999999997</v>
      </c>
      <c r="F62">
        <f t="shared" si="12"/>
        <v>53.2425</v>
      </c>
      <c r="G62">
        <f t="shared" si="15"/>
        <v>86.21122500000007</v>
      </c>
      <c r="I62">
        <f t="shared" si="16"/>
        <v>53242.5</v>
      </c>
    </row>
    <row r="63" spans="2:9">
      <c r="B63">
        <v>3500</v>
      </c>
      <c r="C63">
        <f t="shared" si="11"/>
        <v>875000</v>
      </c>
      <c r="D63">
        <f t="shared" si="13"/>
        <v>69853.75</v>
      </c>
      <c r="E63">
        <f t="shared" si="17"/>
        <v>7.9832857142857137</v>
      </c>
      <c r="F63">
        <f t="shared" si="12"/>
        <v>62.116250000000001</v>
      </c>
      <c r="G63">
        <f t="shared" si="15"/>
        <v>59.868906250000066</v>
      </c>
      <c r="I63">
        <f t="shared" si="16"/>
        <v>62116.25</v>
      </c>
    </row>
    <row r="64" spans="2:9">
      <c r="B64">
        <v>4000</v>
      </c>
      <c r="C64">
        <f t="shared" si="11"/>
        <v>1000000</v>
      </c>
      <c r="D64">
        <f t="shared" si="13"/>
        <v>77180</v>
      </c>
      <c r="E64">
        <f t="shared" si="17"/>
        <v>7.718</v>
      </c>
      <c r="F64">
        <f t="shared" si="12"/>
        <v>70.989999999999995</v>
      </c>
      <c r="G64">
        <f t="shared" si="15"/>
        <v>38.316100000000148</v>
      </c>
      <c r="I64">
        <f t="shared" si="16"/>
        <v>70990</v>
      </c>
    </row>
    <row r="65" spans="2:9">
      <c r="B65">
        <v>4500</v>
      </c>
      <c r="C65">
        <f t="shared" si="11"/>
        <v>1125000</v>
      </c>
      <c r="D65">
        <f t="shared" si="13"/>
        <v>84506.25</v>
      </c>
      <c r="E65">
        <f t="shared" si="17"/>
        <v>7.5116666666666667</v>
      </c>
      <c r="F65">
        <f t="shared" si="12"/>
        <v>79.863749999999996</v>
      </c>
      <c r="G65">
        <f t="shared" si="15"/>
        <v>21.552806249999986</v>
      </c>
      <c r="I65">
        <f t="shared" si="16"/>
        <v>79863.75</v>
      </c>
    </row>
    <row r="66" spans="2:9">
      <c r="B66">
        <v>5000</v>
      </c>
      <c r="C66">
        <f t="shared" si="11"/>
        <v>1250000</v>
      </c>
      <c r="D66">
        <f t="shared" si="13"/>
        <v>91832.5</v>
      </c>
      <c r="E66">
        <f t="shared" si="17"/>
        <v>7.3466000000000005</v>
      </c>
      <c r="F66">
        <f t="shared" si="12"/>
        <v>88.737499999999997</v>
      </c>
      <c r="G66">
        <f t="shared" si="15"/>
        <v>9.5790249999999926</v>
      </c>
      <c r="I66">
        <f t="shared" si="16"/>
        <v>88737.5</v>
      </c>
    </row>
    <row r="67" spans="2:9">
      <c r="B67">
        <v>5500</v>
      </c>
      <c r="C67">
        <f t="shared" si="11"/>
        <v>1375000</v>
      </c>
      <c r="D67">
        <f t="shared" si="13"/>
        <v>99158.75</v>
      </c>
      <c r="E67">
        <f t="shared" si="17"/>
        <v>7.2115454545454556</v>
      </c>
      <c r="F67">
        <f t="shared" si="12"/>
        <v>97.611249999999998</v>
      </c>
      <c r="G67">
        <f t="shared" si="15"/>
        <v>2.3947562499999981</v>
      </c>
      <c r="I67">
        <f t="shared" si="16"/>
        <v>97611.25</v>
      </c>
    </row>
    <row r="68" spans="2:9">
      <c r="B68">
        <v>6000</v>
      </c>
      <c r="C68">
        <f t="shared" si="11"/>
        <v>1500000</v>
      </c>
      <c r="D68">
        <f t="shared" si="13"/>
        <v>106485</v>
      </c>
      <c r="E68">
        <f t="shared" si="17"/>
        <v>7.0990000000000002</v>
      </c>
      <c r="F68">
        <f t="shared" si="12"/>
        <v>106.485</v>
      </c>
      <c r="G68">
        <f t="shared" si="15"/>
        <v>0</v>
      </c>
      <c r="I68">
        <f t="shared" si="16"/>
        <v>106485</v>
      </c>
    </row>
    <row r="69" spans="2:9">
      <c r="B69">
        <v>6500</v>
      </c>
      <c r="C69">
        <f t="shared" si="11"/>
        <v>1625000</v>
      </c>
      <c r="D69">
        <f t="shared" si="13"/>
        <v>113811.25</v>
      </c>
      <c r="E69">
        <f t="shared" si="17"/>
        <v>7.0037692307692296</v>
      </c>
      <c r="F69">
        <f t="shared" si="12"/>
        <v>115.35875</v>
      </c>
      <c r="G69">
        <f t="shared" si="15"/>
        <v>2.3947562499999981</v>
      </c>
      <c r="I69">
        <f t="shared" si="16"/>
        <v>115358.75</v>
      </c>
    </row>
    <row r="70" spans="2:9">
      <c r="B70">
        <v>7000</v>
      </c>
      <c r="C70">
        <f t="shared" si="11"/>
        <v>1750000</v>
      </c>
      <c r="D70">
        <f t="shared" si="13"/>
        <v>121137.5</v>
      </c>
      <c r="E70">
        <f t="shared" si="17"/>
        <v>6.9221428571428572</v>
      </c>
      <c r="F70">
        <f t="shared" si="12"/>
        <v>124.2325</v>
      </c>
      <c r="G70">
        <f t="shared" si="15"/>
        <v>9.5790249999999926</v>
      </c>
      <c r="I70">
        <f t="shared" si="16"/>
        <v>124232.5</v>
      </c>
    </row>
    <row r="71" spans="2:9">
      <c r="B71">
        <v>7500</v>
      </c>
      <c r="C71">
        <f t="shared" si="11"/>
        <v>1875000</v>
      </c>
      <c r="D71">
        <f t="shared" si="13"/>
        <v>128463.75</v>
      </c>
      <c r="E71">
        <f t="shared" si="17"/>
        <v>6.8514000000000008</v>
      </c>
      <c r="F71">
        <f t="shared" si="12"/>
        <v>133.10624999999999</v>
      </c>
      <c r="G71">
        <f t="shared" si="15"/>
        <v>21.552806249999851</v>
      </c>
      <c r="I71">
        <f t="shared" si="16"/>
        <v>133106.25</v>
      </c>
    </row>
    <row r="72" spans="2:9">
      <c r="B72">
        <v>8000</v>
      </c>
      <c r="C72">
        <f t="shared" si="11"/>
        <v>2000000</v>
      </c>
      <c r="D72">
        <f t="shared" si="13"/>
        <v>135790</v>
      </c>
      <c r="E72">
        <f t="shared" si="17"/>
        <v>6.7894999999999994</v>
      </c>
      <c r="F72">
        <f t="shared" si="12"/>
        <v>141.97999999999999</v>
      </c>
      <c r="G72">
        <f t="shared" si="15"/>
        <v>38.31609999999997</v>
      </c>
      <c r="I72">
        <f t="shared" si="16"/>
        <v>141980</v>
      </c>
    </row>
    <row r="73" spans="2:9">
      <c r="B73">
        <v>8500</v>
      </c>
      <c r="C73">
        <f t="shared" si="11"/>
        <v>2125000</v>
      </c>
      <c r="D73">
        <f t="shared" si="13"/>
        <v>143116.25</v>
      </c>
      <c r="E73">
        <f t="shared" si="17"/>
        <v>6.7348823529411765</v>
      </c>
      <c r="F73">
        <f t="shared" si="12"/>
        <v>150.85374999999999</v>
      </c>
      <c r="G73">
        <f t="shared" si="15"/>
        <v>59.868906249999739</v>
      </c>
      <c r="I73">
        <f t="shared" si="16"/>
        <v>150853.75</v>
      </c>
    </row>
    <row r="75" spans="2:9">
      <c r="B75">
        <v>500</v>
      </c>
    </row>
    <row r="77" spans="2:9">
      <c r="B77" t="s">
        <v>4</v>
      </c>
      <c r="C77" t="s">
        <v>6</v>
      </c>
      <c r="D77" t="s">
        <v>7</v>
      </c>
      <c r="E77" t="s">
        <v>1</v>
      </c>
      <c r="F77" t="s">
        <v>8</v>
      </c>
    </row>
    <row r="78" spans="2:9">
      <c r="B78">
        <v>500</v>
      </c>
      <c r="C78">
        <f t="shared" ref="C78:C94" si="18">B78*$B$75</f>
        <v>250000</v>
      </c>
      <c r="D78">
        <f>IF(B78&lt;2500,$B$4,$C$4)*$B$75+IF(B78&lt;2500,$B$5,$C$5)/100*C78+5.481/100*C78</f>
        <v>26392.5</v>
      </c>
      <c r="E78">
        <f>D78/C78*100</f>
        <v>10.557</v>
      </c>
      <c r="F78">
        <f t="shared" ref="F78:F94" si="19">$H$3*$B$75/1000+$H$4*C78/100000</f>
        <v>17.747499999999999</v>
      </c>
      <c r="G78">
        <f>(D78/1000-F78)^2</f>
        <v>74.736024999999998</v>
      </c>
      <c r="I78">
        <f>F78*1000</f>
        <v>17747.5</v>
      </c>
    </row>
    <row r="79" spans="2:9">
      <c r="B79">
        <v>1000</v>
      </c>
      <c r="C79">
        <f t="shared" si="18"/>
        <v>500000</v>
      </c>
      <c r="D79">
        <f t="shared" ref="D79:D94" si="20">IF(B79&lt;2500,$B$4,$C$4)*$B$75+IF(B79&lt;2500,$B$5,$C$5)/100*C79+5.481/100*C79</f>
        <v>47395</v>
      </c>
      <c r="E79">
        <f t="shared" ref="E79" si="21">D79/C79*100</f>
        <v>9.4789999999999992</v>
      </c>
      <c r="F79">
        <f t="shared" si="19"/>
        <v>35.494999999999997</v>
      </c>
      <c r="G79">
        <f t="shared" ref="G79:G94" si="22">(D79/1000-F79)^2</f>
        <v>141.61000000000013</v>
      </c>
      <c r="I79">
        <f t="shared" ref="I79:I94" si="23">F79*1000</f>
        <v>35495</v>
      </c>
    </row>
    <row r="80" spans="2:9">
      <c r="B80">
        <v>1500</v>
      </c>
      <c r="C80">
        <f t="shared" si="18"/>
        <v>750000</v>
      </c>
      <c r="D80">
        <f t="shared" si="20"/>
        <v>68397.5</v>
      </c>
      <c r="E80">
        <f>D80/C80*100</f>
        <v>9.1196666666666655</v>
      </c>
      <c r="F80">
        <f t="shared" si="19"/>
        <v>53.2425</v>
      </c>
      <c r="G80">
        <f t="shared" si="22"/>
        <v>229.67402499999983</v>
      </c>
      <c r="I80">
        <f t="shared" si="23"/>
        <v>53242.5</v>
      </c>
    </row>
    <row r="81" spans="2:9">
      <c r="B81">
        <v>2000</v>
      </c>
      <c r="C81">
        <f t="shared" si="18"/>
        <v>1000000</v>
      </c>
      <c r="D81">
        <f t="shared" si="20"/>
        <v>89400</v>
      </c>
      <c r="E81">
        <f t="shared" ref="E81:E94" si="24">D81/C81*100</f>
        <v>8.94</v>
      </c>
      <c r="F81">
        <f t="shared" si="19"/>
        <v>70.989999999999995</v>
      </c>
      <c r="G81">
        <f>(D81/1000-F81)^2</f>
        <v>338.92810000000037</v>
      </c>
      <c r="I81">
        <f t="shared" si="23"/>
        <v>70990</v>
      </c>
    </row>
    <row r="82" spans="2:9">
      <c r="B82">
        <v>2500</v>
      </c>
      <c r="C82">
        <f t="shared" si="18"/>
        <v>1250000</v>
      </c>
      <c r="D82">
        <f t="shared" si="20"/>
        <v>110402.5</v>
      </c>
      <c r="E82">
        <f t="shared" si="24"/>
        <v>8.8322000000000003</v>
      </c>
      <c r="F82">
        <f t="shared" si="19"/>
        <v>88.737499999999997</v>
      </c>
      <c r="G82">
        <f t="shared" si="22"/>
        <v>469.3722250000003</v>
      </c>
      <c r="I82">
        <f t="shared" si="23"/>
        <v>88737.5</v>
      </c>
    </row>
    <row r="83" spans="2:9">
      <c r="B83">
        <v>3000</v>
      </c>
      <c r="C83">
        <f t="shared" si="18"/>
        <v>1500000</v>
      </c>
      <c r="D83">
        <f t="shared" si="20"/>
        <v>125055</v>
      </c>
      <c r="E83">
        <f t="shared" si="24"/>
        <v>8.3369999999999997</v>
      </c>
      <c r="F83">
        <f t="shared" si="19"/>
        <v>106.485</v>
      </c>
      <c r="G83">
        <f t="shared" si="22"/>
        <v>344.84490000000028</v>
      </c>
      <c r="I83">
        <f t="shared" si="23"/>
        <v>106485</v>
      </c>
    </row>
    <row r="84" spans="2:9">
      <c r="B84">
        <v>3500</v>
      </c>
      <c r="C84">
        <f t="shared" si="18"/>
        <v>1750000</v>
      </c>
      <c r="D84">
        <f t="shared" si="20"/>
        <v>139707.5</v>
      </c>
      <c r="E84">
        <f t="shared" si="24"/>
        <v>7.9832857142857137</v>
      </c>
      <c r="F84">
        <f t="shared" si="19"/>
        <v>124.2325</v>
      </c>
      <c r="G84">
        <f t="shared" si="22"/>
        <v>239.47562500000026</v>
      </c>
      <c r="I84">
        <f t="shared" si="23"/>
        <v>124232.5</v>
      </c>
    </row>
    <row r="85" spans="2:9">
      <c r="B85">
        <v>4000</v>
      </c>
      <c r="C85">
        <f t="shared" si="18"/>
        <v>2000000</v>
      </c>
      <c r="D85">
        <f t="shared" si="20"/>
        <v>154360</v>
      </c>
      <c r="E85">
        <f t="shared" si="24"/>
        <v>7.718</v>
      </c>
      <c r="F85">
        <f t="shared" si="19"/>
        <v>141.97999999999999</v>
      </c>
      <c r="G85">
        <f t="shared" si="22"/>
        <v>153.26440000000059</v>
      </c>
      <c r="I85">
        <f t="shared" si="23"/>
        <v>141980</v>
      </c>
    </row>
    <row r="86" spans="2:9">
      <c r="B86">
        <v>4500</v>
      </c>
      <c r="C86">
        <f t="shared" si="18"/>
        <v>2250000</v>
      </c>
      <c r="D86">
        <f t="shared" si="20"/>
        <v>169012.5</v>
      </c>
      <c r="E86">
        <f t="shared" si="24"/>
        <v>7.5116666666666667</v>
      </c>
      <c r="F86">
        <f t="shared" si="19"/>
        <v>159.72749999999999</v>
      </c>
      <c r="G86">
        <f t="shared" si="22"/>
        <v>86.211224999999942</v>
      </c>
      <c r="I86">
        <f t="shared" si="23"/>
        <v>159727.5</v>
      </c>
    </row>
    <row r="87" spans="2:9">
      <c r="B87">
        <v>5000</v>
      </c>
      <c r="C87">
        <f t="shared" si="18"/>
        <v>2500000</v>
      </c>
      <c r="D87">
        <f t="shared" si="20"/>
        <v>183665</v>
      </c>
      <c r="E87">
        <f t="shared" si="24"/>
        <v>7.3466000000000005</v>
      </c>
      <c r="F87">
        <f t="shared" si="19"/>
        <v>177.47499999999999</v>
      </c>
      <c r="G87">
        <f t="shared" si="22"/>
        <v>38.31609999999997</v>
      </c>
      <c r="I87">
        <f t="shared" si="23"/>
        <v>177475</v>
      </c>
    </row>
    <row r="88" spans="2:9">
      <c r="B88">
        <v>5500</v>
      </c>
      <c r="C88">
        <f t="shared" si="18"/>
        <v>2750000</v>
      </c>
      <c r="D88">
        <f t="shared" si="20"/>
        <v>198317.5</v>
      </c>
      <c r="E88">
        <f t="shared" si="24"/>
        <v>7.2115454545454556</v>
      </c>
      <c r="F88">
        <f t="shared" si="19"/>
        <v>195.2225</v>
      </c>
      <c r="G88">
        <f t="shared" si="22"/>
        <v>9.5790249999999926</v>
      </c>
      <c r="I88">
        <f t="shared" si="23"/>
        <v>195222.5</v>
      </c>
    </row>
    <row r="89" spans="2:9">
      <c r="B89">
        <v>6000</v>
      </c>
      <c r="C89">
        <f t="shared" si="18"/>
        <v>3000000</v>
      </c>
      <c r="D89">
        <f t="shared" si="20"/>
        <v>212970</v>
      </c>
      <c r="E89">
        <f t="shared" si="24"/>
        <v>7.0990000000000002</v>
      </c>
      <c r="F89">
        <f t="shared" si="19"/>
        <v>212.97</v>
      </c>
      <c r="G89">
        <f t="shared" si="22"/>
        <v>0</v>
      </c>
      <c r="I89">
        <f t="shared" si="23"/>
        <v>212970</v>
      </c>
    </row>
    <row r="90" spans="2:9">
      <c r="B90">
        <v>6500</v>
      </c>
      <c r="C90">
        <f t="shared" si="18"/>
        <v>3250000</v>
      </c>
      <c r="D90">
        <f t="shared" si="20"/>
        <v>227622.5</v>
      </c>
      <c r="E90">
        <f t="shared" si="24"/>
        <v>7.0037692307692296</v>
      </c>
      <c r="F90">
        <f t="shared" si="19"/>
        <v>230.7175</v>
      </c>
      <c r="G90">
        <f t="shared" si="22"/>
        <v>9.5790249999999926</v>
      </c>
      <c r="I90">
        <f t="shared" si="23"/>
        <v>230717.5</v>
      </c>
    </row>
    <row r="91" spans="2:9">
      <c r="B91">
        <v>7000</v>
      </c>
      <c r="C91">
        <f t="shared" si="18"/>
        <v>3500000</v>
      </c>
      <c r="D91">
        <f t="shared" si="20"/>
        <v>242275</v>
      </c>
      <c r="E91">
        <f t="shared" si="24"/>
        <v>6.9221428571428572</v>
      </c>
      <c r="F91">
        <f t="shared" si="19"/>
        <v>248.465</v>
      </c>
      <c r="G91">
        <f t="shared" si="22"/>
        <v>38.31609999999997</v>
      </c>
      <c r="I91">
        <f t="shared" si="23"/>
        <v>248465</v>
      </c>
    </row>
    <row r="92" spans="2:9">
      <c r="B92">
        <v>7500</v>
      </c>
      <c r="C92">
        <f t="shared" si="18"/>
        <v>3750000</v>
      </c>
      <c r="D92">
        <f t="shared" si="20"/>
        <v>256927.5</v>
      </c>
      <c r="E92">
        <f t="shared" si="24"/>
        <v>6.8514000000000008</v>
      </c>
      <c r="F92">
        <f t="shared" si="19"/>
        <v>266.21249999999998</v>
      </c>
      <c r="G92">
        <f t="shared" si="22"/>
        <v>86.211224999999402</v>
      </c>
      <c r="I92">
        <f t="shared" si="23"/>
        <v>266212.5</v>
      </c>
    </row>
    <row r="93" spans="2:9">
      <c r="B93">
        <v>8000</v>
      </c>
      <c r="C93">
        <f t="shared" si="18"/>
        <v>4000000</v>
      </c>
      <c r="D93">
        <f t="shared" si="20"/>
        <v>271580</v>
      </c>
      <c r="E93">
        <f t="shared" si="24"/>
        <v>6.7894999999999994</v>
      </c>
      <c r="F93">
        <f t="shared" si="19"/>
        <v>283.95999999999998</v>
      </c>
      <c r="G93">
        <f t="shared" si="22"/>
        <v>153.26439999999988</v>
      </c>
      <c r="I93">
        <f t="shared" si="23"/>
        <v>283960</v>
      </c>
    </row>
    <row r="94" spans="2:9">
      <c r="B94">
        <v>8500</v>
      </c>
      <c r="C94">
        <f t="shared" si="18"/>
        <v>4250000</v>
      </c>
      <c r="D94">
        <f t="shared" si="20"/>
        <v>286232.5</v>
      </c>
      <c r="E94">
        <f t="shared" si="24"/>
        <v>6.7348823529411765</v>
      </c>
      <c r="F94">
        <f t="shared" si="19"/>
        <v>301.70749999999998</v>
      </c>
      <c r="G94">
        <f t="shared" si="22"/>
        <v>239.47562499999896</v>
      </c>
      <c r="I94">
        <f t="shared" si="23"/>
        <v>301707.5</v>
      </c>
    </row>
    <row r="99" spans="2:7">
      <c r="B99">
        <v>750</v>
      </c>
    </row>
    <row r="101" spans="2:7">
      <c r="B101" t="s">
        <v>4</v>
      </c>
      <c r="C101" t="s">
        <v>6</v>
      </c>
      <c r="D101" t="s">
        <v>7</v>
      </c>
      <c r="E101" t="s">
        <v>1</v>
      </c>
      <c r="F101" t="s">
        <v>8</v>
      </c>
    </row>
    <row r="102" spans="2:7">
      <c r="B102">
        <v>500</v>
      </c>
      <c r="C102">
        <f t="shared" ref="C102:C118" si="25">B102*$B$99</f>
        <v>375000</v>
      </c>
      <c r="D102">
        <f>IF(B102&lt;2500,$B$4,$C$4)*$B$99+IF(B102&lt;2500,$B$5,$C$5)/100*C102+5.481/100*C102</f>
        <v>39588.75</v>
      </c>
      <c r="E102">
        <f>D102/C102*100</f>
        <v>10.557</v>
      </c>
      <c r="F102">
        <f t="shared" ref="F102:F118" si="26">$H$3*$B$99/1000+$H$4*C102/100000</f>
        <v>26.62125</v>
      </c>
      <c r="G102">
        <f>(D102/1000-F102)^2</f>
        <v>168.15605624999995</v>
      </c>
    </row>
    <row r="103" spans="2:7">
      <c r="B103">
        <v>1000</v>
      </c>
      <c r="C103">
        <f t="shared" si="25"/>
        <v>750000</v>
      </c>
      <c r="D103">
        <f t="shared" ref="D103:D118" si="27">IF(B103&lt;2500,$B$4,$C$4)*$B$99+IF(B103&lt;2500,$B$5,$C$5)/100*C103+5.481/100*C103</f>
        <v>71092.5</v>
      </c>
      <c r="E103">
        <f t="shared" ref="E103" si="28">D103/C103*100</f>
        <v>9.4789999999999992</v>
      </c>
      <c r="F103">
        <f t="shared" si="26"/>
        <v>53.2425</v>
      </c>
      <c r="G103">
        <f t="shared" ref="G103:G118" si="29">(D103/1000-F103)^2</f>
        <v>318.62250000000006</v>
      </c>
    </row>
    <row r="104" spans="2:7">
      <c r="B104">
        <v>1500</v>
      </c>
      <c r="C104">
        <f t="shared" si="25"/>
        <v>1125000</v>
      </c>
      <c r="D104">
        <f t="shared" si="27"/>
        <v>102596.25</v>
      </c>
      <c r="E104">
        <f>D104/C104*100</f>
        <v>9.1196666666666655</v>
      </c>
      <c r="F104">
        <f t="shared" si="26"/>
        <v>79.863749999999996</v>
      </c>
      <c r="G104">
        <f t="shared" si="29"/>
        <v>516.76655625000012</v>
      </c>
    </row>
    <row r="105" spans="2:7">
      <c r="B105">
        <v>2000</v>
      </c>
      <c r="C105">
        <f t="shared" si="25"/>
        <v>1500000</v>
      </c>
      <c r="D105">
        <f t="shared" si="27"/>
        <v>134100</v>
      </c>
      <c r="E105">
        <f t="shared" ref="E105:E118" si="30">D105/C105*100</f>
        <v>8.94</v>
      </c>
      <c r="F105">
        <f t="shared" si="26"/>
        <v>106.485</v>
      </c>
      <c r="G105">
        <f>(D105/1000-F105)^2</f>
        <v>762.58822499999974</v>
      </c>
    </row>
    <row r="106" spans="2:7">
      <c r="B106">
        <v>2500</v>
      </c>
      <c r="C106">
        <f t="shared" si="25"/>
        <v>1875000</v>
      </c>
      <c r="D106">
        <f t="shared" si="27"/>
        <v>165603.75</v>
      </c>
      <c r="E106">
        <f t="shared" si="30"/>
        <v>8.8322000000000003</v>
      </c>
      <c r="F106">
        <f t="shared" si="26"/>
        <v>133.10624999999999</v>
      </c>
      <c r="G106">
        <f t="shared" si="29"/>
        <v>1056.0875062500002</v>
      </c>
    </row>
    <row r="107" spans="2:7">
      <c r="B107">
        <v>3000</v>
      </c>
      <c r="C107">
        <f t="shared" si="25"/>
        <v>2250000</v>
      </c>
      <c r="D107">
        <f t="shared" si="27"/>
        <v>187582.5</v>
      </c>
      <c r="E107">
        <f t="shared" si="30"/>
        <v>8.3369999999999997</v>
      </c>
      <c r="F107">
        <f t="shared" si="26"/>
        <v>159.72749999999999</v>
      </c>
      <c r="G107">
        <f t="shared" si="29"/>
        <v>775.90102500000103</v>
      </c>
    </row>
    <row r="108" spans="2:7">
      <c r="B108">
        <v>3500</v>
      </c>
      <c r="C108">
        <f t="shared" si="25"/>
        <v>2625000</v>
      </c>
      <c r="D108">
        <f t="shared" si="27"/>
        <v>209561.25</v>
      </c>
      <c r="E108">
        <f t="shared" si="30"/>
        <v>7.9832857142857137</v>
      </c>
      <c r="F108">
        <f t="shared" si="26"/>
        <v>186.34875</v>
      </c>
      <c r="G108">
        <f t="shared" si="29"/>
        <v>538.82015625000031</v>
      </c>
    </row>
    <row r="109" spans="2:7">
      <c r="B109">
        <v>4000</v>
      </c>
      <c r="C109">
        <f t="shared" si="25"/>
        <v>3000000</v>
      </c>
      <c r="D109">
        <f t="shared" si="27"/>
        <v>231540</v>
      </c>
      <c r="E109">
        <f t="shared" si="30"/>
        <v>7.718</v>
      </c>
      <c r="F109">
        <f t="shared" si="26"/>
        <v>212.97</v>
      </c>
      <c r="G109">
        <f t="shared" si="29"/>
        <v>344.84489999999977</v>
      </c>
    </row>
    <row r="110" spans="2:7">
      <c r="B110">
        <v>4500</v>
      </c>
      <c r="C110">
        <f t="shared" si="25"/>
        <v>3375000</v>
      </c>
      <c r="D110">
        <f t="shared" si="27"/>
        <v>253518.75</v>
      </c>
      <c r="E110">
        <f t="shared" si="30"/>
        <v>7.5116666666666667</v>
      </c>
      <c r="F110">
        <f t="shared" si="26"/>
        <v>239.59125</v>
      </c>
      <c r="G110">
        <f t="shared" si="29"/>
        <v>193.97525625000026</v>
      </c>
    </row>
    <row r="111" spans="2:7">
      <c r="B111">
        <v>5000</v>
      </c>
      <c r="C111">
        <f t="shared" si="25"/>
        <v>3750000</v>
      </c>
      <c r="D111">
        <f t="shared" si="27"/>
        <v>275497.5</v>
      </c>
      <c r="E111">
        <f t="shared" si="30"/>
        <v>7.3466000000000005</v>
      </c>
      <c r="F111">
        <f t="shared" si="26"/>
        <v>266.21249999999998</v>
      </c>
      <c r="G111">
        <f t="shared" si="29"/>
        <v>86.211225000000468</v>
      </c>
    </row>
    <row r="112" spans="2:7">
      <c r="B112">
        <v>5500</v>
      </c>
      <c r="C112">
        <f t="shared" si="25"/>
        <v>4125000</v>
      </c>
      <c r="D112">
        <f t="shared" si="27"/>
        <v>297476.25</v>
      </c>
      <c r="E112">
        <f t="shared" si="30"/>
        <v>7.2115454545454556</v>
      </c>
      <c r="F112">
        <f t="shared" si="26"/>
        <v>292.83375000000001</v>
      </c>
      <c r="G112">
        <f t="shared" si="29"/>
        <v>21.552806249999851</v>
      </c>
    </row>
    <row r="113" spans="2:9">
      <c r="B113">
        <v>6000</v>
      </c>
      <c r="C113">
        <f t="shared" si="25"/>
        <v>4500000</v>
      </c>
      <c r="D113">
        <f t="shared" si="27"/>
        <v>319455</v>
      </c>
      <c r="E113">
        <f t="shared" si="30"/>
        <v>7.0990000000000002</v>
      </c>
      <c r="F113">
        <f t="shared" si="26"/>
        <v>319.45499999999998</v>
      </c>
      <c r="G113">
        <f t="shared" si="29"/>
        <v>0</v>
      </c>
    </row>
    <row r="114" spans="2:9">
      <c r="B114">
        <v>6500</v>
      </c>
      <c r="C114">
        <f t="shared" si="25"/>
        <v>4875000</v>
      </c>
      <c r="D114">
        <f t="shared" si="27"/>
        <v>341433.75</v>
      </c>
      <c r="E114">
        <f t="shared" si="30"/>
        <v>7.0037692307692296</v>
      </c>
      <c r="F114">
        <f t="shared" si="26"/>
        <v>346.07625000000002</v>
      </c>
      <c r="G114">
        <f t="shared" si="29"/>
        <v>21.55280625000038</v>
      </c>
    </row>
    <row r="115" spans="2:9">
      <c r="B115">
        <v>7000</v>
      </c>
      <c r="C115">
        <f t="shared" si="25"/>
        <v>5250000</v>
      </c>
      <c r="D115">
        <f t="shared" si="27"/>
        <v>363412.5</v>
      </c>
      <c r="E115">
        <f t="shared" si="30"/>
        <v>6.9221428571428572</v>
      </c>
      <c r="F115">
        <f t="shared" si="26"/>
        <v>372.69749999999999</v>
      </c>
      <c r="G115">
        <f t="shared" si="29"/>
        <v>86.211224999999402</v>
      </c>
    </row>
    <row r="116" spans="2:9">
      <c r="B116">
        <v>7500</v>
      </c>
      <c r="C116">
        <f t="shared" si="25"/>
        <v>5625000</v>
      </c>
      <c r="D116">
        <f t="shared" si="27"/>
        <v>385391.25</v>
      </c>
      <c r="E116">
        <f t="shared" si="30"/>
        <v>6.8514000000000008</v>
      </c>
      <c r="F116">
        <f t="shared" si="26"/>
        <v>399.31875000000002</v>
      </c>
      <c r="G116">
        <f t="shared" si="29"/>
        <v>193.97525625000026</v>
      </c>
    </row>
    <row r="117" spans="2:9">
      <c r="B117">
        <v>8000</v>
      </c>
      <c r="C117">
        <f t="shared" si="25"/>
        <v>6000000</v>
      </c>
      <c r="D117">
        <f t="shared" si="27"/>
        <v>407370</v>
      </c>
      <c r="E117">
        <f t="shared" si="30"/>
        <v>6.7894999999999994</v>
      </c>
      <c r="F117">
        <f t="shared" si="26"/>
        <v>425.94</v>
      </c>
      <c r="G117">
        <f t="shared" si="29"/>
        <v>344.84489999999977</v>
      </c>
    </row>
    <row r="118" spans="2:9">
      <c r="B118">
        <v>8500</v>
      </c>
      <c r="C118">
        <f t="shared" si="25"/>
        <v>6375000</v>
      </c>
      <c r="D118">
        <f t="shared" si="27"/>
        <v>429348.75</v>
      </c>
      <c r="E118">
        <f t="shared" si="30"/>
        <v>6.7348823529411765</v>
      </c>
      <c r="F118">
        <f t="shared" si="26"/>
        <v>452.56124999999997</v>
      </c>
      <c r="G118">
        <f t="shared" si="29"/>
        <v>538.82015624999894</v>
      </c>
    </row>
    <row r="121" spans="2:9">
      <c r="B121">
        <v>1000</v>
      </c>
    </row>
    <row r="123" spans="2:9">
      <c r="B123" t="s">
        <v>4</v>
      </c>
      <c r="C123" t="s">
        <v>6</v>
      </c>
      <c r="D123" t="s">
        <v>7</v>
      </c>
      <c r="E123" t="s">
        <v>1</v>
      </c>
      <c r="F123" t="s">
        <v>8</v>
      </c>
    </row>
    <row r="124" spans="2:9">
      <c r="B124">
        <v>500</v>
      </c>
      <c r="C124">
        <f t="shared" ref="C124:C140" si="31">B124*$B$121</f>
        <v>500000</v>
      </c>
      <c r="D124">
        <f>IF(B124&lt;2500,$B$4,$C$4)*$B$121+IF(B124&lt;2500,$B$5,$C$5)/100*C124+5.481/100*C124</f>
        <v>52785</v>
      </c>
      <c r="E124">
        <f>D124/C124*100</f>
        <v>10.557</v>
      </c>
      <c r="F124">
        <f t="shared" ref="F124:F140" si="32">$H$3*$B$121/1000+$H$4*C124/100000</f>
        <v>35.494999999999997</v>
      </c>
      <c r="G124">
        <f>(D124/1000-F124)^2</f>
        <v>298.94409999999999</v>
      </c>
      <c r="I124">
        <f>F124*1000</f>
        <v>35495</v>
      </c>
    </row>
    <row r="125" spans="2:9">
      <c r="B125">
        <v>1000</v>
      </c>
      <c r="C125">
        <f t="shared" si="31"/>
        <v>1000000</v>
      </c>
      <c r="D125">
        <f t="shared" ref="D125:D140" si="33">IF(B125&lt;2500,$B$4,$C$4)*$B$121+IF(B125&lt;2500,$B$5,$C$5)/100*C125+5.481/100*C125</f>
        <v>94790</v>
      </c>
      <c r="E125">
        <f t="shared" ref="E125" si="34">D125/C125*100</f>
        <v>9.4789999999999992</v>
      </c>
      <c r="F125">
        <f t="shared" si="32"/>
        <v>70.989999999999995</v>
      </c>
      <c r="G125">
        <f t="shared" ref="G125:G139" si="35">(D125/1000-F125)^2</f>
        <v>566.44000000000051</v>
      </c>
      <c r="I125">
        <f t="shared" ref="I125:I140" si="36">F125*1000</f>
        <v>70990</v>
      </c>
    </row>
    <row r="126" spans="2:9">
      <c r="B126">
        <v>1500</v>
      </c>
      <c r="C126">
        <f t="shared" si="31"/>
        <v>1500000</v>
      </c>
      <c r="D126">
        <f t="shared" si="33"/>
        <v>136795</v>
      </c>
      <c r="E126">
        <f>D126/C126*100</f>
        <v>9.1196666666666655</v>
      </c>
      <c r="F126">
        <f t="shared" si="32"/>
        <v>106.485</v>
      </c>
      <c r="G126">
        <f t="shared" si="35"/>
        <v>918.69609999999932</v>
      </c>
      <c r="I126">
        <f t="shared" si="36"/>
        <v>106485</v>
      </c>
    </row>
    <row r="127" spans="2:9">
      <c r="B127">
        <v>2000</v>
      </c>
      <c r="C127">
        <f t="shared" si="31"/>
        <v>2000000</v>
      </c>
      <c r="D127">
        <f t="shared" si="33"/>
        <v>178800</v>
      </c>
      <c r="E127">
        <f t="shared" ref="E127:E140" si="37">D127/C127*100</f>
        <v>8.94</v>
      </c>
      <c r="F127">
        <f t="shared" si="32"/>
        <v>141.97999999999999</v>
      </c>
      <c r="G127">
        <f>(D127/1000-F127)^2</f>
        <v>1355.7124000000015</v>
      </c>
      <c r="I127">
        <f t="shared" si="36"/>
        <v>141980</v>
      </c>
    </row>
    <row r="128" spans="2:9">
      <c r="B128">
        <v>2500</v>
      </c>
      <c r="C128">
        <f t="shared" si="31"/>
        <v>2500000</v>
      </c>
      <c r="D128">
        <f t="shared" si="33"/>
        <v>220805</v>
      </c>
      <c r="E128">
        <f t="shared" si="37"/>
        <v>8.8322000000000003</v>
      </c>
      <c r="F128">
        <f t="shared" si="32"/>
        <v>177.47499999999999</v>
      </c>
      <c r="G128">
        <f t="shared" si="35"/>
        <v>1877.4889000000012</v>
      </c>
      <c r="I128">
        <f t="shared" si="36"/>
        <v>177475</v>
      </c>
    </row>
    <row r="129" spans="2:9">
      <c r="B129">
        <v>3000</v>
      </c>
      <c r="C129">
        <f t="shared" si="31"/>
        <v>3000000</v>
      </c>
      <c r="D129">
        <f t="shared" si="33"/>
        <v>250110</v>
      </c>
      <c r="E129">
        <f t="shared" si="37"/>
        <v>8.3369999999999997</v>
      </c>
      <c r="F129">
        <f t="shared" si="32"/>
        <v>212.97</v>
      </c>
      <c r="G129">
        <f t="shared" si="35"/>
        <v>1379.3796000000011</v>
      </c>
      <c r="I129">
        <f t="shared" si="36"/>
        <v>212970</v>
      </c>
    </row>
    <row r="130" spans="2:9">
      <c r="B130">
        <v>3500</v>
      </c>
      <c r="C130">
        <f t="shared" si="31"/>
        <v>3500000</v>
      </c>
      <c r="D130">
        <f t="shared" si="33"/>
        <v>279415</v>
      </c>
      <c r="E130">
        <f t="shared" si="37"/>
        <v>7.9832857142857137</v>
      </c>
      <c r="F130">
        <f t="shared" si="32"/>
        <v>248.465</v>
      </c>
      <c r="G130">
        <f t="shared" si="35"/>
        <v>957.90250000000106</v>
      </c>
      <c r="I130">
        <f t="shared" si="36"/>
        <v>248465</v>
      </c>
    </row>
    <row r="131" spans="2:9">
      <c r="B131">
        <v>4000</v>
      </c>
      <c r="C131">
        <f t="shared" si="31"/>
        <v>4000000</v>
      </c>
      <c r="D131">
        <f t="shared" si="33"/>
        <v>308720</v>
      </c>
      <c r="E131">
        <f t="shared" si="37"/>
        <v>7.718</v>
      </c>
      <c r="F131">
        <f t="shared" si="32"/>
        <v>283.95999999999998</v>
      </c>
      <c r="G131">
        <f t="shared" si="35"/>
        <v>613.05760000000237</v>
      </c>
      <c r="I131">
        <f t="shared" si="36"/>
        <v>283960</v>
      </c>
    </row>
    <row r="132" spans="2:9">
      <c r="B132">
        <v>4500</v>
      </c>
      <c r="C132">
        <f t="shared" si="31"/>
        <v>4500000</v>
      </c>
      <c r="D132">
        <f t="shared" si="33"/>
        <v>338025</v>
      </c>
      <c r="E132">
        <f t="shared" si="37"/>
        <v>7.5116666666666667</v>
      </c>
      <c r="F132">
        <f t="shared" si="32"/>
        <v>319.45499999999998</v>
      </c>
      <c r="G132">
        <f t="shared" si="35"/>
        <v>344.84489999999977</v>
      </c>
      <c r="I132">
        <f t="shared" si="36"/>
        <v>319455</v>
      </c>
    </row>
    <row r="133" spans="2:9">
      <c r="B133">
        <v>5000</v>
      </c>
      <c r="C133">
        <f t="shared" si="31"/>
        <v>5000000</v>
      </c>
      <c r="D133">
        <f t="shared" si="33"/>
        <v>367330</v>
      </c>
      <c r="E133">
        <f t="shared" si="37"/>
        <v>7.3466000000000005</v>
      </c>
      <c r="F133">
        <f t="shared" si="32"/>
        <v>354.95</v>
      </c>
      <c r="G133">
        <f t="shared" si="35"/>
        <v>153.26439999999988</v>
      </c>
      <c r="I133">
        <f t="shared" si="36"/>
        <v>354950</v>
      </c>
    </row>
    <row r="134" spans="2:9">
      <c r="B134">
        <v>5500</v>
      </c>
      <c r="C134">
        <f t="shared" si="31"/>
        <v>5500000</v>
      </c>
      <c r="D134">
        <f t="shared" si="33"/>
        <v>396635</v>
      </c>
      <c r="E134">
        <f t="shared" si="37"/>
        <v>7.2115454545454556</v>
      </c>
      <c r="F134">
        <f t="shared" si="32"/>
        <v>390.44499999999999</v>
      </c>
      <c r="G134">
        <f t="shared" si="35"/>
        <v>38.31609999999997</v>
      </c>
      <c r="I134">
        <f t="shared" si="36"/>
        <v>390445</v>
      </c>
    </row>
    <row r="135" spans="2:9">
      <c r="B135">
        <v>6000</v>
      </c>
      <c r="C135">
        <f t="shared" si="31"/>
        <v>6000000</v>
      </c>
      <c r="D135">
        <f t="shared" si="33"/>
        <v>425940</v>
      </c>
      <c r="E135">
        <f t="shared" si="37"/>
        <v>7.0990000000000002</v>
      </c>
      <c r="F135">
        <f t="shared" si="32"/>
        <v>425.94</v>
      </c>
      <c r="G135">
        <f t="shared" si="35"/>
        <v>0</v>
      </c>
      <c r="I135">
        <f t="shared" si="36"/>
        <v>425940</v>
      </c>
    </row>
    <row r="136" spans="2:9">
      <c r="B136">
        <v>6500</v>
      </c>
      <c r="C136">
        <f t="shared" si="31"/>
        <v>6500000</v>
      </c>
      <c r="D136">
        <f t="shared" si="33"/>
        <v>455245</v>
      </c>
      <c r="E136">
        <f t="shared" si="37"/>
        <v>7.0037692307692296</v>
      </c>
      <c r="F136">
        <f t="shared" si="32"/>
        <v>461.435</v>
      </c>
      <c r="G136">
        <f t="shared" si="35"/>
        <v>38.31609999999997</v>
      </c>
      <c r="I136">
        <f t="shared" si="36"/>
        <v>461435</v>
      </c>
    </row>
    <row r="137" spans="2:9">
      <c r="B137">
        <v>7000</v>
      </c>
      <c r="C137">
        <f t="shared" si="31"/>
        <v>7000000</v>
      </c>
      <c r="D137">
        <f t="shared" si="33"/>
        <v>484550</v>
      </c>
      <c r="E137">
        <f t="shared" si="37"/>
        <v>6.9221428571428572</v>
      </c>
      <c r="F137">
        <f t="shared" si="32"/>
        <v>496.93</v>
      </c>
      <c r="G137">
        <f t="shared" si="35"/>
        <v>153.26439999999988</v>
      </c>
      <c r="I137">
        <f t="shared" si="36"/>
        <v>496930</v>
      </c>
    </row>
    <row r="138" spans="2:9">
      <c r="B138">
        <v>7500</v>
      </c>
      <c r="C138">
        <f t="shared" si="31"/>
        <v>7500000</v>
      </c>
      <c r="D138">
        <f t="shared" si="33"/>
        <v>513855</v>
      </c>
      <c r="E138">
        <f t="shared" si="37"/>
        <v>6.8514000000000008</v>
      </c>
      <c r="F138">
        <f t="shared" si="32"/>
        <v>532.42499999999995</v>
      </c>
      <c r="G138">
        <f t="shared" si="35"/>
        <v>344.84489999999761</v>
      </c>
      <c r="I138">
        <f t="shared" si="36"/>
        <v>532425</v>
      </c>
    </row>
    <row r="139" spans="2:9">
      <c r="B139">
        <v>8000</v>
      </c>
      <c r="C139">
        <f t="shared" si="31"/>
        <v>8000000</v>
      </c>
      <c r="D139">
        <f t="shared" si="33"/>
        <v>543160</v>
      </c>
      <c r="E139">
        <f t="shared" si="37"/>
        <v>6.7894999999999994</v>
      </c>
      <c r="F139">
        <f t="shared" si="32"/>
        <v>567.91999999999996</v>
      </c>
      <c r="G139">
        <f t="shared" si="35"/>
        <v>613.05759999999952</v>
      </c>
      <c r="I139">
        <f t="shared" si="36"/>
        <v>567920</v>
      </c>
    </row>
    <row r="140" spans="2:9">
      <c r="B140">
        <v>8500</v>
      </c>
      <c r="C140">
        <f t="shared" si="31"/>
        <v>8500000</v>
      </c>
      <c r="D140">
        <f t="shared" si="33"/>
        <v>572465</v>
      </c>
      <c r="E140">
        <f t="shared" si="37"/>
        <v>6.7348823529411765</v>
      </c>
      <c r="F140">
        <f t="shared" si="32"/>
        <v>603.41499999999996</v>
      </c>
      <c r="G140">
        <f>(D140/1000-F140)^2</f>
        <v>957.90249999999583</v>
      </c>
      <c r="I140">
        <f t="shared" si="36"/>
        <v>603415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 250 kW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2018-11-12T20:56:42Z</dcterms:modified>
</cp:coreProperties>
</file>