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2" documentId="11_96A736D2B46924CC115B999023FD30718E065E74" xr6:coauthVersionLast="41" xr6:coauthVersionMax="41" xr10:uidLastSave="{816F7CE2-8664-4EB2-BA92-EA7BFFCD6E28}"/>
  <bookViews>
    <workbookView xWindow="-120" yWindow="-120" windowWidth="29040" windowHeight="15840" xr2:uid="{00000000-000D-0000-FFFF-FFFF00000000}"/>
  </bookViews>
  <sheets>
    <sheet name="Diagramm1" sheetId="2" r:id="rId1"/>
    <sheet name="Dat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K19" i="1"/>
  <c r="N20" i="1"/>
  <c r="N19" i="1"/>
  <c r="D36" i="1"/>
  <c r="D37" i="1"/>
  <c r="D38" i="1"/>
  <c r="D39" i="1"/>
  <c r="D40" i="1"/>
  <c r="D41" i="1"/>
  <c r="D42" i="1"/>
  <c r="D43" i="1"/>
  <c r="D44" i="1"/>
  <c r="D45" i="1"/>
  <c r="D35" i="1"/>
  <c r="F5" i="1"/>
  <c r="F6" i="1"/>
  <c r="F7" i="1"/>
  <c r="F8" i="1"/>
  <c r="F9" i="1"/>
  <c r="F10" i="1"/>
  <c r="F11" i="1"/>
  <c r="F12" i="1"/>
  <c r="F13" i="1"/>
  <c r="F14" i="1"/>
  <c r="F4" i="1"/>
  <c r="B45" i="1" l="1"/>
  <c r="C45" i="1"/>
  <c r="C35" i="1"/>
  <c r="E35" i="1" s="1"/>
  <c r="B35" i="1"/>
  <c r="C37" i="1"/>
  <c r="C38" i="1"/>
  <c r="C39" i="1"/>
  <c r="C40" i="1"/>
  <c r="C41" i="1"/>
  <c r="C42" i="1"/>
  <c r="C43" i="1"/>
  <c r="C44" i="1"/>
  <c r="C36" i="1"/>
  <c r="E45" i="1" l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36" i="1"/>
  <c r="E36" i="1" s="1"/>
  <c r="D22" i="1"/>
  <c r="D25" i="1"/>
  <c r="D27" i="1"/>
  <c r="D21" i="1"/>
  <c r="C21" i="1"/>
  <c r="C22" i="1"/>
  <c r="C25" i="1"/>
  <c r="B21" i="1"/>
  <c r="B18" i="1"/>
  <c r="E5" i="1"/>
  <c r="B19" i="1" s="1"/>
  <c r="E6" i="1"/>
  <c r="B20" i="1" s="1"/>
  <c r="E7" i="1"/>
  <c r="E8" i="1"/>
  <c r="B22" i="1" s="1"/>
  <c r="E9" i="1"/>
  <c r="D23" i="1" s="1"/>
  <c r="E10" i="1"/>
  <c r="D24" i="1" s="1"/>
  <c r="E11" i="1"/>
  <c r="E12" i="1"/>
  <c r="D26" i="1" s="1"/>
  <c r="E13" i="1"/>
  <c r="E14" i="1"/>
  <c r="D28" i="1" s="1"/>
  <c r="E4" i="1"/>
  <c r="C20" i="1" l="1"/>
  <c r="C24" i="1"/>
  <c r="B23" i="1"/>
  <c r="C23" i="1"/>
</calcChain>
</file>

<file path=xl/sharedStrings.xml><?xml version="1.0" encoding="utf-8"?>
<sst xmlns="http://schemas.openxmlformats.org/spreadsheetml/2006/main" count="28" uniqueCount="22">
  <si>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</si>
  <si>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</si>
  <si>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</si>
  <si>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</si>
  <si>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</si>
  <si>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</si>
  <si>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</si>
  <si>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</si>
  <si>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</si>
  <si>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</si>
  <si>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</si>
  <si>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</si>
  <si>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</si>
  <si>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</si>
  <si>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</si>
  <si>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</si>
  <si>
    <t>y =</t>
  </si>
  <si>
    <t>*x</t>
  </si>
  <si>
    <t>mit Rückkühlung:</t>
  </si>
  <si>
    <t>Stützstellen ohne Rückkühlung</t>
  </si>
  <si>
    <t>kW</t>
  </si>
  <si>
    <t>Stützstellen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</si>
</sst>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32.234999999999999</c:v>
                </c:pt>
                <c:pt idx="1">
                  <c:v>54.47</c:v>
                </c:pt>
                <c:pt idx="2">
                  <c:v>98.94</c:v>
                </c:pt>
                <c:pt idx="3">
                  <c:v>133.41</c:v>
                </c:pt>
                <c:pt idx="4">
                  <c:v>167.88</c:v>
                </c:pt>
                <c:pt idx="5">
                  <c:v>209.85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0-4819-AB47-C9B99A6C40A7}"/>
            </c:ext>
          </c:extLst>
        </c:ser>
        <c:ser>
          <c:idx val="1"/>
          <c:order val="1"/>
          <c:tx>
            <c:v>BMVBS Schraubenverdichter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93.94</c:v>
                </c:pt>
                <c:pt idx="1">
                  <c:v>125.91</c:v>
                </c:pt>
                <c:pt idx="2">
                  <c:v>157.88</c:v>
                </c:pt>
                <c:pt idx="3">
                  <c:v>184.85</c:v>
                </c:pt>
                <c:pt idx="4">
                  <c:v>206.82</c:v>
                </c:pt>
                <c:pt idx="5">
                  <c:v>223.79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4819-AB47-C9B99A6C40A7}"/>
            </c:ext>
          </c:extLst>
        </c:ser>
        <c:ser>
          <c:idx val="2"/>
          <c:order val="2"/>
          <c:tx>
            <c:v>BMVBS 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140.91</c:v>
                </c:pt>
                <c:pt idx="1">
                  <c:v>177.88</c:v>
                </c:pt>
                <c:pt idx="2">
                  <c:v>222.35</c:v>
                </c:pt>
                <c:pt idx="3">
                  <c:v>251.82</c:v>
                </c:pt>
                <c:pt idx="4">
                  <c:v>293.78999999999996</c:v>
                </c:pt>
                <c:pt idx="5">
                  <c:v>315.76</c:v>
                </c:pt>
                <c:pt idx="6">
                  <c:v>473.64</c:v>
                </c:pt>
                <c:pt idx="7">
                  <c:v>591.52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0-4819-AB47-C9B99A6C40A7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0"/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32.234999999999999</c:v>
                </c:pt>
                <c:pt idx="1">
                  <c:v>54.47</c:v>
                </c:pt>
                <c:pt idx="2">
                  <c:v>98.94</c:v>
                </c:pt>
                <c:pt idx="3">
                  <c:v>93.94</c:v>
                </c:pt>
                <c:pt idx="4">
                  <c:v>22.537255024742592</c:v>
                </c:pt>
                <c:pt idx="5">
                  <c:v>34.518381044538735</c:v>
                </c:pt>
                <c:pt idx="6">
                  <c:v>56.380241152101668</c:v>
                </c:pt>
                <c:pt idx="7">
                  <c:v>77.219797498656163</c:v>
                </c:pt>
                <c:pt idx="8">
                  <c:v>97.585646703667777</c:v>
                </c:pt>
                <c:pt idx="9">
                  <c:v>117.67007901912409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0-4819-AB47-C9B99A6C40A7}"/>
            </c:ext>
          </c:extLst>
        </c:ser>
        <c:ser>
          <c:idx val="4"/>
          <c:order val="4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22.537255024742592</c:v>
                </c:pt>
                <c:pt idx="1">
                  <c:v>34.518381044538735</c:v>
                </c:pt>
                <c:pt idx="2">
                  <c:v>56.380241152101668</c:v>
                </c:pt>
                <c:pt idx="3">
                  <c:v>77.219797498656163</c:v>
                </c:pt>
                <c:pt idx="4">
                  <c:v>97.585646703667777</c:v>
                </c:pt>
                <c:pt idx="5">
                  <c:v>117.67007901912409</c:v>
                </c:pt>
                <c:pt idx="6">
                  <c:v>167.16179534881928</c:v>
                </c:pt>
                <c:pt idx="7">
                  <c:v>216.05138117834343</c:v>
                </c:pt>
                <c:pt idx="8">
                  <c:v>312.87467310494634</c:v>
                </c:pt>
                <c:pt idx="9">
                  <c:v>408.97602640436537</c:v>
                </c:pt>
                <c:pt idx="10">
                  <c:v>600.03265835393984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F0-4819-AB47-C9B99A6C40A7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37"/>
            <c:dispRSqr val="0"/>
            <c:dispEq val="0"/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98.94</c:v>
                </c:pt>
                <c:pt idx="1">
                  <c:v>93.94</c:v>
                </c:pt>
                <c:pt idx="2">
                  <c:v>133.41</c:v>
                </c:pt>
                <c:pt idx="3">
                  <c:v>125.91</c:v>
                </c:pt>
                <c:pt idx="4" formatCode="0.00">
                  <c:v>140.91</c:v>
                </c:pt>
                <c:pt idx="5">
                  <c:v>167.88</c:v>
                </c:pt>
                <c:pt idx="6">
                  <c:v>157.88</c:v>
                </c:pt>
                <c:pt idx="7" formatCode="0.00">
                  <c:v>177.88</c:v>
                </c:pt>
                <c:pt idx="8">
                  <c:v>209.85</c:v>
                </c:pt>
                <c:pt idx="9">
                  <c:v>184.85</c:v>
                </c:pt>
                <c:pt idx="10" formatCode="0.00">
                  <c:v>222.35</c:v>
                </c:pt>
                <c:pt idx="11">
                  <c:v>206.82</c:v>
                </c:pt>
                <c:pt idx="12" formatCode="0.00">
                  <c:v>251.82</c:v>
                </c:pt>
                <c:pt idx="13">
                  <c:v>223.79</c:v>
                </c:pt>
                <c:pt idx="14" formatCode="0.00">
                  <c:v>293.78999999999996</c:v>
                </c:pt>
                <c:pt idx="15" formatCode="0.00">
                  <c:v>315.76</c:v>
                </c:pt>
                <c:pt idx="16">
                  <c:v>117.67007901912409</c:v>
                </c:pt>
                <c:pt idx="17">
                  <c:v>167.16179534881928</c:v>
                </c:pt>
                <c:pt idx="18">
                  <c:v>216.05138117834343</c:v>
                </c:pt>
                <c:pt idx="19">
                  <c:v>312.87467310494634</c:v>
                </c:pt>
                <c:pt idx="20">
                  <c:v>408.97602640436537</c:v>
                </c:pt>
                <c:pt idx="21" formatCode="0.00">
                  <c:v>473.64</c:v>
                </c:pt>
                <c:pt idx="22" formatCode="0.00">
                  <c:v>591.52</c:v>
                </c:pt>
                <c:pt idx="23">
                  <c:v>600.03265835393984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F0-4819-AB47-C9B99A6C40A7}"/>
            </c:ext>
          </c:extLst>
        </c:ser>
        <c:ser>
          <c:idx val="6"/>
          <c:order val="6"/>
          <c:tx>
            <c:v>Fit ohne Rückkühlung</c:v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rgbClr val="C0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54-4589-A472-053BC2A0BDB7}"/>
              </c:ext>
            </c:extLst>
          </c:dPt>
          <c:xVal>
            <c:numRef>
              <c:f>Daten!$M$18:$M$20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4000</c:v>
                </c:pt>
              </c:numCache>
            </c:numRef>
          </c:xVal>
          <c:yVal>
            <c:numRef>
              <c:f>Daten!$N$18:$N$20</c:f>
              <c:numCache>
                <c:formatCode>General</c:formatCode>
                <c:ptCount val="3"/>
                <c:pt idx="0">
                  <c:v>0</c:v>
                </c:pt>
                <c:pt idx="1">
                  <c:v>78.55</c:v>
                </c:pt>
                <c:pt idx="2">
                  <c:v>372.59999999999991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0-4ECB-9520-8CE89AF2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4160"/>
        <c:axId val="74392704"/>
      </c:scatterChart>
      <c:valAx>
        <c:axId val="739641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ysClr val="windowText" lastClr="000000"/>
                    </a:solidFill>
                  </a:rPr>
                  <a:t>Nennkälteleistung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704"/>
        <c:crosses val="autoZero"/>
        <c:crossBetween val="midCat"/>
        <c:dispUnits>
          <c:builtInUnit val="thousands"/>
        </c:dispUnits>
      </c:valAx>
      <c:valAx>
        <c:axId val="74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 Investitionskosten [Tsd.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16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288117771898117"/>
          <c:y val="7.0684966042891831E-2"/>
          <c:w val="0.29304102513930741"/>
          <c:h val="0.2441397837481503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9924BC-ECF7-4051-ADB4-C1A733B0C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0.63669</cdr:x>
      <cdr:y>0.28237</cdr:y>
    </cdr:from>
    <cdr:to>
      <cdr:x>0.735</cdr:x>
      <cdr:y>0.43444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B94BE3F9-5245-47B2-B2D3-7A94BFE4E1E5}"/>
            </a:ext>
          </a:extLst>
        </cdr:cNvPr>
        <cdr:cNvSpPr txBox="1"/>
      </cdr:nvSpPr>
      <cdr:spPr>
        <a:xfrm xmlns:a="http://schemas.openxmlformats.org/drawingml/2006/main" rot="19900217">
          <a:off x="5922064" y="16979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/>
            <a:t>mit Rückkühlung</a:t>
          </a:r>
        </a:p>
      </cdr:txBody>
    </cdr:sp>
  </cdr:relSizeAnchor>
  <cdr:relSizeAnchor xmlns:cdr="http://schemas.openxmlformats.org/drawingml/2006/chartDrawing">
    <cdr:from>
      <cdr:x>0.69202</cdr:x>
      <cdr:y>0.46437</cdr:y>
    </cdr:from>
    <cdr:to>
      <cdr:x>0.79032</cdr:x>
      <cdr:y>0.61644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9AE23AEA-C76F-4BB1-B373-037EA40F02A9}"/>
            </a:ext>
          </a:extLst>
        </cdr:cNvPr>
        <cdr:cNvSpPr txBox="1"/>
      </cdr:nvSpPr>
      <cdr:spPr>
        <a:xfrm xmlns:a="http://schemas.openxmlformats.org/drawingml/2006/main" rot="20544398">
          <a:off x="6436721" y="2792340"/>
          <a:ext cx="914324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/>
            <a:t>ohne Rückkühlung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Normal="100" workbookViewId="0">
      <selection activeCell="J2" sqref="J2"/>
    </sheetView>
  </sheetViews>
  <sheetFormatPr baseColWidth="10" defaultColWidth="9.140625" defaultRowHeight="15" x14ac:dyDescent="0.2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  <col min="9" max="9" width="3.42578125" customWidth="1"/>
    <col min="10" max="10" width="6.7109375" customWidth="1"/>
  </cols>
  <sheetData>
    <row r="1" spans="1:13" x14ac:dyDescent="0.25">
      <c r="E1" t="s">
        <v>7</v>
      </c>
      <c r="F1">
        <v>5</v>
      </c>
    </row>
    <row r="2" spans="1:13" x14ac:dyDescent="0.25">
      <c r="A2" t="s">
        <v>4</v>
      </c>
      <c r="E2" t="s">
        <v>6</v>
      </c>
      <c r="I2" t="s">
        <v>16</v>
      </c>
      <c r="J2">
        <v>6.4899999999999999E-2</v>
      </c>
      <c r="K2" t="s">
        <v>17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</row>
    <row r="4" spans="1:13" x14ac:dyDescent="0.25">
      <c r="A4">
        <v>125</v>
      </c>
      <c r="B4">
        <v>22.5</v>
      </c>
      <c r="E4">
        <f t="shared" ref="E4:E14" si="0">A4*(1+1/$F$1)</f>
        <v>150</v>
      </c>
      <c r="F4">
        <f>$J$2*E4</f>
        <v>9.7349999999999994</v>
      </c>
    </row>
    <row r="5" spans="1:13" x14ac:dyDescent="0.25">
      <c r="A5">
        <v>250</v>
      </c>
      <c r="B5">
        <v>35</v>
      </c>
      <c r="E5">
        <f t="shared" si="0"/>
        <v>300</v>
      </c>
      <c r="F5">
        <f t="shared" ref="F5:F14" si="1">$J$2*E5</f>
        <v>19.47</v>
      </c>
    </row>
    <row r="6" spans="1:13" x14ac:dyDescent="0.25">
      <c r="A6">
        <v>500</v>
      </c>
      <c r="B6">
        <v>60</v>
      </c>
      <c r="C6">
        <v>55</v>
      </c>
      <c r="E6">
        <f t="shared" si="0"/>
        <v>600</v>
      </c>
      <c r="F6">
        <f t="shared" si="1"/>
        <v>38.94</v>
      </c>
    </row>
    <row r="7" spans="1:13" x14ac:dyDescent="0.25">
      <c r="A7">
        <v>750</v>
      </c>
      <c r="B7">
        <v>75</v>
      </c>
      <c r="C7">
        <v>67.5</v>
      </c>
      <c r="D7">
        <v>82.5</v>
      </c>
      <c r="E7">
        <f t="shared" si="0"/>
        <v>900</v>
      </c>
      <c r="F7">
        <f t="shared" si="1"/>
        <v>58.41</v>
      </c>
    </row>
    <row r="8" spans="1:13" x14ac:dyDescent="0.25">
      <c r="A8">
        <v>1000</v>
      </c>
      <c r="B8">
        <v>90</v>
      </c>
      <c r="C8">
        <v>80</v>
      </c>
      <c r="D8">
        <v>100</v>
      </c>
      <c r="E8">
        <f t="shared" si="0"/>
        <v>1200</v>
      </c>
      <c r="F8">
        <f t="shared" si="1"/>
        <v>77.88</v>
      </c>
    </row>
    <row r="9" spans="1:13" x14ac:dyDescent="0.25">
      <c r="A9">
        <v>1250</v>
      </c>
      <c r="B9">
        <v>112.5</v>
      </c>
      <c r="C9">
        <v>87.5</v>
      </c>
      <c r="D9">
        <v>125</v>
      </c>
      <c r="E9">
        <f t="shared" si="0"/>
        <v>1500</v>
      </c>
      <c r="F9">
        <f t="shared" si="1"/>
        <v>97.35</v>
      </c>
    </row>
    <row r="10" spans="1:13" x14ac:dyDescent="0.25">
      <c r="A10">
        <v>1500</v>
      </c>
      <c r="C10">
        <v>90</v>
      </c>
      <c r="D10">
        <v>135</v>
      </c>
      <c r="E10">
        <f t="shared" si="0"/>
        <v>1800</v>
      </c>
      <c r="F10">
        <f t="shared" si="1"/>
        <v>116.82</v>
      </c>
    </row>
    <row r="11" spans="1:13" x14ac:dyDescent="0.25">
      <c r="A11">
        <v>1750</v>
      </c>
      <c r="C11">
        <v>87.5</v>
      </c>
      <c r="D11">
        <v>157.5</v>
      </c>
      <c r="E11">
        <f t="shared" si="0"/>
        <v>2100</v>
      </c>
      <c r="F11">
        <f t="shared" si="1"/>
        <v>136.29</v>
      </c>
    </row>
    <row r="12" spans="1:13" x14ac:dyDescent="0.25">
      <c r="A12">
        <v>2000</v>
      </c>
      <c r="D12">
        <v>160</v>
      </c>
      <c r="E12">
        <f t="shared" si="0"/>
        <v>2400</v>
      </c>
      <c r="F12">
        <f t="shared" si="1"/>
        <v>155.76</v>
      </c>
    </row>
    <row r="13" spans="1:13" x14ac:dyDescent="0.25">
      <c r="A13">
        <v>3000</v>
      </c>
      <c r="D13">
        <v>240</v>
      </c>
      <c r="E13">
        <f t="shared" si="0"/>
        <v>3600</v>
      </c>
      <c r="F13">
        <f t="shared" si="1"/>
        <v>233.64</v>
      </c>
    </row>
    <row r="14" spans="1:13" x14ac:dyDescent="0.25">
      <c r="A14">
        <v>4000</v>
      </c>
      <c r="D14">
        <v>280</v>
      </c>
      <c r="E14">
        <f t="shared" si="0"/>
        <v>4800</v>
      </c>
      <c r="F14">
        <f t="shared" si="1"/>
        <v>311.52</v>
      </c>
    </row>
    <row r="16" spans="1:13" x14ac:dyDescent="0.25">
      <c r="A16" t="s">
        <v>18</v>
      </c>
      <c r="J16" t="s">
        <v>21</v>
      </c>
      <c r="M16" t="s">
        <v>19</v>
      </c>
    </row>
    <row r="17" spans="1:14" x14ac:dyDescent="0.25">
      <c r="A17" t="s">
        <v>0</v>
      </c>
      <c r="B17" t="s">
        <v>10</v>
      </c>
      <c r="J17" t="s">
        <v>20</v>
      </c>
      <c r="K17" t="s">
        <v>9</v>
      </c>
      <c r="M17" t="s">
        <v>20</v>
      </c>
      <c r="N17" t="s">
        <v>9</v>
      </c>
    </row>
    <row r="18" spans="1:14" x14ac:dyDescent="0.25">
      <c r="A18">
        <v>125</v>
      </c>
      <c r="B18">
        <f>B4+F4</f>
        <v>32.234999999999999</v>
      </c>
      <c r="J18">
        <v>0</v>
      </c>
      <c r="K18">
        <v>0</v>
      </c>
      <c r="M18">
        <v>0</v>
      </c>
      <c r="N18">
        <v>0</v>
      </c>
    </row>
    <row r="19" spans="1:14" x14ac:dyDescent="0.25">
      <c r="A19">
        <v>250</v>
      </c>
      <c r="B19">
        <f t="shared" ref="B19:B22" si="2">B5+F5</f>
        <v>54.47</v>
      </c>
      <c r="D19" s="1"/>
      <c r="J19">
        <v>500</v>
      </c>
      <c r="K19">
        <f>0.222*J19</f>
        <v>111</v>
      </c>
      <c r="M19">
        <v>500</v>
      </c>
      <c r="N19">
        <f>0.222*500-0.0649*500</f>
        <v>78.55</v>
      </c>
    </row>
    <row r="20" spans="1:14" x14ac:dyDescent="0.25">
      <c r="A20">
        <v>500</v>
      </c>
      <c r="B20">
        <f t="shared" si="2"/>
        <v>98.94</v>
      </c>
      <c r="C20">
        <f>C6+F6</f>
        <v>93.94</v>
      </c>
      <c r="D20" s="1"/>
      <c r="J20">
        <v>4000</v>
      </c>
      <c r="K20">
        <f>37+0.1488*J20</f>
        <v>632.19999999999993</v>
      </c>
      <c r="M20">
        <v>4000</v>
      </c>
      <c r="N20">
        <f>37+0.1488*4000-0.0649*4000</f>
        <v>372.59999999999991</v>
      </c>
    </row>
    <row r="21" spans="1:14" x14ac:dyDescent="0.25">
      <c r="A21">
        <v>750</v>
      </c>
      <c r="B21">
        <f t="shared" si="2"/>
        <v>133.41</v>
      </c>
      <c r="C21">
        <f t="shared" ref="C21:C25" si="3">C7+F7</f>
        <v>125.91</v>
      </c>
      <c r="D21" s="1">
        <f>D7+F7</f>
        <v>140.91</v>
      </c>
    </row>
    <row r="22" spans="1:14" x14ac:dyDescent="0.25">
      <c r="A22">
        <v>1000</v>
      </c>
      <c r="B22">
        <f t="shared" si="2"/>
        <v>167.88</v>
      </c>
      <c r="C22">
        <f t="shared" si="3"/>
        <v>157.88</v>
      </c>
      <c r="D22" s="1">
        <f t="shared" ref="D22:D28" si="4">D8+F8</f>
        <v>177.88</v>
      </c>
    </row>
    <row r="23" spans="1:14" x14ac:dyDescent="0.25">
      <c r="A23">
        <v>1250</v>
      </c>
      <c r="B23">
        <f>B9+F9</f>
        <v>209.85</v>
      </c>
      <c r="C23">
        <f t="shared" si="3"/>
        <v>184.85</v>
      </c>
      <c r="D23" s="1">
        <f t="shared" si="4"/>
        <v>222.35</v>
      </c>
    </row>
    <row r="24" spans="1:14" x14ac:dyDescent="0.25">
      <c r="A24">
        <v>1500</v>
      </c>
      <c r="C24">
        <f t="shared" si="3"/>
        <v>206.82</v>
      </c>
      <c r="D24" s="1">
        <f t="shared" si="4"/>
        <v>251.82</v>
      </c>
    </row>
    <row r="25" spans="1:14" x14ac:dyDescent="0.25">
      <c r="A25">
        <v>1750</v>
      </c>
      <c r="C25">
        <f t="shared" si="3"/>
        <v>223.79</v>
      </c>
      <c r="D25" s="1">
        <f t="shared" si="4"/>
        <v>293.78999999999996</v>
      </c>
    </row>
    <row r="26" spans="1:14" x14ac:dyDescent="0.25">
      <c r="A26">
        <v>2000</v>
      </c>
      <c r="D26" s="1">
        <f>D12+F12</f>
        <v>315.76</v>
      </c>
    </row>
    <row r="27" spans="1:14" x14ac:dyDescent="0.25">
      <c r="A27">
        <v>3000</v>
      </c>
      <c r="D27" s="1">
        <f t="shared" si="4"/>
        <v>473.64</v>
      </c>
    </row>
    <row r="28" spans="1:14" x14ac:dyDescent="0.25">
      <c r="A28">
        <v>4000</v>
      </c>
      <c r="D28" s="1">
        <f t="shared" si="4"/>
        <v>591.52</v>
      </c>
    </row>
    <row r="29" spans="1:14" x14ac:dyDescent="0.25">
      <c r="D29" s="1"/>
    </row>
    <row r="30" spans="1:14" x14ac:dyDescent="0.25">
      <c r="D30" s="1"/>
    </row>
    <row r="31" spans="1:14" x14ac:dyDescent="0.25">
      <c r="B31" s="1"/>
    </row>
    <row r="33" spans="1:5" x14ac:dyDescent="0.25">
      <c r="A33" t="s">
        <v>11</v>
      </c>
      <c r="B33" s="2"/>
      <c r="C33" t="s">
        <v>5</v>
      </c>
      <c r="D33" s="2"/>
      <c r="E33" t="s">
        <v>15</v>
      </c>
    </row>
    <row r="34" spans="1:5" x14ac:dyDescent="0.25">
      <c r="A34" s="3" t="s">
        <v>12</v>
      </c>
      <c r="B34" s="4" t="s">
        <v>9</v>
      </c>
      <c r="C34" s="3" t="s">
        <v>13</v>
      </c>
      <c r="D34" s="4" t="s">
        <v>14</v>
      </c>
      <c r="E34" s="3" t="s">
        <v>10</v>
      </c>
    </row>
    <row r="35" spans="1:5" x14ac:dyDescent="0.25">
      <c r="A35">
        <v>50</v>
      </c>
      <c r="B35" s="5">
        <f t="shared" ref="B35:B45" si="5">(4732.2487*A35^(-0.7382)+109.3)*A35/1000</f>
        <v>18.643255024742594</v>
      </c>
      <c r="C35">
        <f t="shared" ref="C35:C45" si="6">A35*(1+1/$F$1)</f>
        <v>60</v>
      </c>
      <c r="D35">
        <f>$J$2*C35</f>
        <v>3.8940000000000001</v>
      </c>
      <c r="E35">
        <f t="shared" ref="E35:E45" si="7">B35+D35</f>
        <v>22.537255024742592</v>
      </c>
    </row>
    <row r="36" spans="1:5" x14ac:dyDescent="0.25">
      <c r="A36">
        <v>100</v>
      </c>
      <c r="B36" s="2">
        <f t="shared" si="5"/>
        <v>26.730381044538735</v>
      </c>
      <c r="C36">
        <f t="shared" si="6"/>
        <v>120</v>
      </c>
      <c r="D36">
        <f t="shared" ref="D36:D45" si="8">$J$2*C36</f>
        <v>7.7880000000000003</v>
      </c>
      <c r="E36">
        <f t="shared" si="7"/>
        <v>34.518381044538735</v>
      </c>
    </row>
    <row r="37" spans="1:5" x14ac:dyDescent="0.25">
      <c r="A37">
        <v>200</v>
      </c>
      <c r="B37" s="2">
        <f t="shared" si="5"/>
        <v>40.804241152101667</v>
      </c>
      <c r="C37">
        <f t="shared" si="6"/>
        <v>240</v>
      </c>
      <c r="D37">
        <f t="shared" si="8"/>
        <v>15.576000000000001</v>
      </c>
      <c r="E37">
        <f t="shared" si="7"/>
        <v>56.380241152101668</v>
      </c>
    </row>
    <row r="38" spans="1:5" x14ac:dyDescent="0.25">
      <c r="A38">
        <v>300</v>
      </c>
      <c r="B38" s="2">
        <f t="shared" si="5"/>
        <v>53.855797498656166</v>
      </c>
      <c r="C38">
        <f t="shared" si="6"/>
        <v>360</v>
      </c>
      <c r="D38">
        <f t="shared" si="8"/>
        <v>23.364000000000001</v>
      </c>
      <c r="E38">
        <f t="shared" si="7"/>
        <v>77.219797498656163</v>
      </c>
    </row>
    <row r="39" spans="1:5" x14ac:dyDescent="0.25">
      <c r="A39">
        <v>400</v>
      </c>
      <c r="B39" s="2">
        <f t="shared" si="5"/>
        <v>66.433646703667776</v>
      </c>
      <c r="C39">
        <f t="shared" si="6"/>
        <v>480</v>
      </c>
      <c r="D39">
        <f t="shared" si="8"/>
        <v>31.152000000000001</v>
      </c>
      <c r="E39">
        <f t="shared" si="7"/>
        <v>97.585646703667777</v>
      </c>
    </row>
    <row r="40" spans="1:5" x14ac:dyDescent="0.25">
      <c r="A40">
        <v>500</v>
      </c>
      <c r="B40" s="2">
        <f t="shared" si="5"/>
        <v>78.730079019124091</v>
      </c>
      <c r="C40">
        <f t="shared" si="6"/>
        <v>600</v>
      </c>
      <c r="D40">
        <f t="shared" si="8"/>
        <v>38.94</v>
      </c>
      <c r="E40">
        <f t="shared" si="7"/>
        <v>117.67007901912409</v>
      </c>
    </row>
    <row r="41" spans="1:5" x14ac:dyDescent="0.25">
      <c r="A41">
        <v>750</v>
      </c>
      <c r="B41" s="2">
        <f t="shared" si="5"/>
        <v>108.7517953488193</v>
      </c>
      <c r="C41">
        <f t="shared" si="6"/>
        <v>900</v>
      </c>
      <c r="D41">
        <f t="shared" si="8"/>
        <v>58.41</v>
      </c>
      <c r="E41">
        <f t="shared" si="7"/>
        <v>167.16179534881928</v>
      </c>
    </row>
    <row r="42" spans="1:5" x14ac:dyDescent="0.25">
      <c r="A42">
        <v>1000</v>
      </c>
      <c r="B42" s="2">
        <f t="shared" si="5"/>
        <v>138.17138117834344</v>
      </c>
      <c r="C42">
        <f t="shared" si="6"/>
        <v>1200</v>
      </c>
      <c r="D42">
        <f t="shared" si="8"/>
        <v>77.88</v>
      </c>
      <c r="E42">
        <f t="shared" si="7"/>
        <v>216.05138117834343</v>
      </c>
    </row>
    <row r="43" spans="1:5" x14ac:dyDescent="0.25">
      <c r="A43">
        <v>1500</v>
      </c>
      <c r="B43" s="2">
        <f t="shared" si="5"/>
        <v>196.05467310494635</v>
      </c>
      <c r="C43">
        <f t="shared" si="6"/>
        <v>1800</v>
      </c>
      <c r="D43">
        <f t="shared" si="8"/>
        <v>116.82</v>
      </c>
      <c r="E43">
        <f t="shared" si="7"/>
        <v>312.87467310494634</v>
      </c>
    </row>
    <row r="44" spans="1:5" x14ac:dyDescent="0.25">
      <c r="A44">
        <v>2000</v>
      </c>
      <c r="B44" s="2">
        <f t="shared" si="5"/>
        <v>253.21602640436541</v>
      </c>
      <c r="C44">
        <f t="shared" si="6"/>
        <v>2400</v>
      </c>
      <c r="D44">
        <f t="shared" si="8"/>
        <v>155.76</v>
      </c>
      <c r="E44">
        <f t="shared" si="7"/>
        <v>408.97602640436537</v>
      </c>
    </row>
    <row r="45" spans="1:5" x14ac:dyDescent="0.25">
      <c r="A45">
        <v>3000</v>
      </c>
      <c r="B45" s="2">
        <f t="shared" si="5"/>
        <v>366.39265835393985</v>
      </c>
      <c r="C45">
        <f t="shared" si="6"/>
        <v>3600</v>
      </c>
      <c r="D45">
        <f t="shared" si="8"/>
        <v>233.64</v>
      </c>
      <c r="E45">
        <f t="shared" si="7"/>
        <v>600.03265835393984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2019-03-29T09:47:20Z</dcterms:modified>
</cp:coreProperties>
</file>