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8B48B6E8-0F59-0648-9E54-5971B22DC78C}" xr6:coauthVersionLast="36" xr6:coauthVersionMax="3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R15" i="2"/>
  <c r="B16" i="2"/>
  <c r="C4" i="2" l="1"/>
  <c r="I4" i="2" s="1"/>
  <c r="I6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1" i="2" l="1"/>
  <c r="M21" i="2"/>
  <c r="U22" i="2"/>
  <c r="M22" i="2"/>
  <c r="E22" i="2"/>
  <c r="C6" i="2"/>
  <c r="E21" i="2"/>
  <c r="F4" i="2"/>
  <c r="M13" i="1"/>
  <c r="K13" i="1"/>
  <c r="O22" i="2" l="1"/>
  <c r="I37" i="2"/>
  <c r="G22" i="2"/>
  <c r="B37" i="2"/>
  <c r="W22" i="2"/>
  <c r="P37" i="2"/>
  <c r="I36" i="2"/>
  <c r="O21" i="2"/>
  <c r="B36" i="2"/>
  <c r="G21" i="2"/>
  <c r="P36" i="2"/>
  <c r="W21" i="2"/>
  <c r="K4" i="2"/>
  <c r="F6" i="2"/>
  <c r="C9" i="1"/>
  <c r="I9" i="1" s="1"/>
  <c r="U15" i="2" l="1"/>
  <c r="M16" i="2"/>
  <c r="E16" i="2"/>
  <c r="M4" i="2"/>
  <c r="M6" i="2" s="1"/>
  <c r="U14" i="2"/>
  <c r="U12" i="2"/>
  <c r="M13" i="2"/>
  <c r="U13" i="2"/>
  <c r="M15" i="2"/>
  <c r="M14" i="2"/>
  <c r="M12" i="2"/>
  <c r="U16" i="2"/>
  <c r="E12" i="2"/>
  <c r="E15" i="2"/>
  <c r="E14" i="2"/>
  <c r="K6" i="2"/>
  <c r="E13" i="2"/>
  <c r="F9" i="1"/>
  <c r="K9" i="1" s="1"/>
  <c r="I27" i="2" l="1"/>
  <c r="O12" i="2"/>
  <c r="B31" i="2"/>
  <c r="G16" i="2"/>
  <c r="W13" i="2"/>
  <c r="P28" i="2"/>
  <c r="G14" i="2"/>
  <c r="B29" i="2"/>
  <c r="I28" i="2"/>
  <c r="O13" i="2"/>
  <c r="G15" i="2"/>
  <c r="B30" i="2"/>
  <c r="P27" i="2"/>
  <c r="W12" i="2"/>
  <c r="B27" i="2"/>
  <c r="G12" i="2"/>
  <c r="W14" i="2"/>
  <c r="P29" i="2"/>
  <c r="W16" i="2"/>
  <c r="P31" i="2"/>
  <c r="O14" i="2"/>
  <c r="I29" i="2"/>
  <c r="I31" i="2"/>
  <c r="O16" i="2"/>
  <c r="G13" i="2"/>
  <c r="B28" i="2"/>
  <c r="O15" i="2"/>
  <c r="I30" i="2"/>
  <c r="W15" i="2"/>
  <c r="P30" i="2"/>
  <c r="Q4" i="2"/>
  <c r="M17" i="2"/>
  <c r="U20" i="2"/>
  <c r="M18" i="2"/>
  <c r="U17" i="2"/>
  <c r="M19" i="2"/>
  <c r="E17" i="2"/>
  <c r="N9" i="1"/>
  <c r="P9" i="1" s="1"/>
  <c r="O18" i="2" l="1"/>
  <c r="I33" i="2"/>
  <c r="I32" i="2"/>
  <c r="O17" i="2"/>
  <c r="G17" i="2"/>
  <c r="B32" i="2"/>
  <c r="I34" i="2"/>
  <c r="O19" i="2"/>
  <c r="P32" i="2"/>
  <c r="W17" i="2"/>
  <c r="P35" i="2"/>
  <c r="W20" i="2"/>
  <c r="M20" i="2"/>
  <c r="Q6" i="2"/>
  <c r="E18" i="2"/>
  <c r="U18" i="2"/>
  <c r="U19" i="2"/>
  <c r="E20" i="2"/>
  <c r="E19" i="2"/>
  <c r="B35" i="2" l="1"/>
  <c r="G20" i="2"/>
  <c r="B34" i="2"/>
  <c r="G19" i="2"/>
  <c r="P34" i="2"/>
  <c r="W19" i="2"/>
  <c r="I35" i="2"/>
  <c r="O20" i="2"/>
  <c r="O23" i="2" s="1"/>
  <c r="P33" i="2"/>
  <c r="W18" i="2"/>
  <c r="G18" i="2"/>
  <c r="B33" i="2"/>
  <c r="W23" i="2" l="1"/>
  <c r="G23" i="2"/>
</calcChain>
</file>

<file path=xl/sharedStrings.xml><?xml version="1.0" encoding="utf-8"?>
<sst xmlns="http://schemas.openxmlformats.org/spreadsheetml/2006/main" count="90" uniqueCount="39">
  <si>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</si>
  <si>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</si>
  <si>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</si>
  <si>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</si>
  <si>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</si>
  <si>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</si>
  <si>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</si>
  <si>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</si>
  <si>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</si>
  <si>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</si>
  <si>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</si>
  <si>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</si>
  <si>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</si>
  <si>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</si>
  <si>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</si>
  <si>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</si>
  <si>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</si>
  <si>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</si>
  <si>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</si>
  <si>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</si>
  <si>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</si>
  <si>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</si>
  <si>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</si>
  <si>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</si>
  <si>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</si>
  <si>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</si>
  <si>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</si>
  <si>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</si>
  <si>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</si>
  <si>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</si>
  <si>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</si>
  <si>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</si>
  <si>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</si>
  <si>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</si>
  <si>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</si>
  <si>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</si>
  <si>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</si>
  <si>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Время</t>
  </si>
  <si>
    <t>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</si>
</sst>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2" fontId="0" fillId="0" borderId="0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1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 applyProtection="1">
      <alignment horizont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20" hidden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Q2" s="1"/>
      <c r="R2" s="1"/>
      <c r="S2" s="1"/>
      <c r="T2" s="1"/>
    </row>
    <row r="3" spans="1:20" hidden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4"/>
      <c r="Q3" s="1"/>
      <c r="R3" s="1"/>
      <c r="S3" s="1"/>
      <c r="T3" s="1"/>
    </row>
    <row r="4" spans="1:20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4"/>
      <c r="P4" s="31" t="s">
        <v>1</v>
      </c>
      <c r="Q4" s="3"/>
      <c r="R4" s="3"/>
      <c r="S4" s="1"/>
      <c r="T4" s="1"/>
    </row>
    <row r="5" spans="1:20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30" t="s">
        <v>2</v>
      </c>
      <c r="Q5" s="1"/>
      <c r="R5" s="1"/>
      <c r="S5" s="1"/>
      <c r="T5" s="1"/>
    </row>
    <row r="6" spans="1:20" ht="12.75" customHeight="1" thickBot="1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78" t="s">
        <v>3</v>
      </c>
      <c r="B8" s="79"/>
      <c r="C8" s="80"/>
      <c r="D8" s="2"/>
      <c r="E8" s="78" t="s">
        <v>4</v>
      </c>
      <c r="F8" s="80"/>
      <c r="G8" s="2"/>
      <c r="H8" s="78" t="s">
        <v>5</v>
      </c>
      <c r="I8" s="80"/>
      <c r="J8" s="2"/>
      <c r="K8" s="78" t="s">
        <v>6</v>
      </c>
      <c r="L8" s="80"/>
      <c r="M8" s="2"/>
      <c r="N8" s="78" t="s">
        <v>7</v>
      </c>
      <c r="O8" s="8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61">
        <f>I9+F9</f>
        <v>1.28</v>
      </c>
      <c r="L9" s="62"/>
      <c r="M9" s="2"/>
      <c r="N9" s="63">
        <f>C9-K9</f>
        <v>5.12</v>
      </c>
      <c r="O9" s="64"/>
      <c r="P9" s="6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5"/>
      <c r="O10" s="66"/>
      <c r="P10" s="6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W38"/>
  <sheetViews>
    <sheetView tabSelected="1" zoomScale="90" zoomScaleNormal="90" workbookViewId="0">
      <selection activeCell="R16" sqref="R16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4" width="12" style="32" bestFit="1" customWidth="1"/>
    <col min="15" max="15" width="7.6640625" style="32" customWidth="1"/>
    <col min="16" max="16" width="4.1640625" style="32" customWidth="1"/>
    <col min="17" max="17" width="15" style="32" bestFit="1" customWidth="1"/>
    <col min="18" max="18" width="11.83203125" style="32" customWidth="1"/>
    <col min="19" max="19" width="7.1640625" style="32" customWidth="1"/>
    <col min="20" max="20" width="12" style="32" bestFit="1" customWidth="1"/>
    <col min="21" max="16384" width="10.83203125" style="32"/>
  </cols>
  <sheetData>
    <row r="2" spans="1:23" ht="17" thickBot="1"/>
    <row r="3" spans="1:23" ht="17" thickBot="1">
      <c r="A3" s="92" t="s">
        <v>3</v>
      </c>
      <c r="B3" s="93"/>
      <c r="C3" s="94"/>
      <c r="D3" s="33"/>
      <c r="E3" s="92" t="s">
        <v>4</v>
      </c>
      <c r="F3" s="94"/>
      <c r="G3" s="33"/>
      <c r="H3" s="92" t="s">
        <v>5</v>
      </c>
      <c r="I3" s="94"/>
      <c r="J3" s="33"/>
      <c r="K3" s="34" t="s">
        <v>6</v>
      </c>
      <c r="L3" s="33"/>
      <c r="M3" s="34" t="s">
        <v>7</v>
      </c>
      <c r="Q3" s="35" t="s">
        <v>8</v>
      </c>
    </row>
    <row r="4" spans="1:23" ht="29" thickBot="1">
      <c r="A4" s="29">
        <v>8.25</v>
      </c>
      <c r="B4" s="28">
        <v>0.22</v>
      </c>
      <c r="C4" s="25">
        <f>A4*B4</f>
        <v>1.8149999999999999</v>
      </c>
      <c r="D4" s="33"/>
      <c r="E4" s="28">
        <v>0.1</v>
      </c>
      <c r="F4" s="25">
        <f>C4*E4</f>
        <v>0.18149999999999999</v>
      </c>
      <c r="G4" s="33"/>
      <c r="H4" s="28">
        <v>0.05</v>
      </c>
      <c r="I4" s="25">
        <f>C4*H4</f>
        <v>9.0749999999999997E-2</v>
      </c>
      <c r="J4" s="33"/>
      <c r="K4" s="25">
        <f>I4+F4</f>
        <v>0.27224999999999999</v>
      </c>
      <c r="L4" s="33"/>
      <c r="M4" s="26">
        <f>C4-K4</f>
        <v>1.5427499999999998</v>
      </c>
      <c r="Q4" s="27">
        <f>(A4-K4-M4)</f>
        <v>6.4350000000000005</v>
      </c>
    </row>
    <row r="5" spans="1:23" ht="26" customHeight="1" thickBot="1">
      <c r="A5" s="81" t="s">
        <v>23</v>
      </c>
      <c r="B5" s="81"/>
      <c r="C5" s="81"/>
    </row>
    <row r="6" spans="1:23" ht="29" thickBot="1">
      <c r="B6" s="28">
        <v>0.96</v>
      </c>
      <c r="C6" s="25">
        <f>C4/B6</f>
        <v>1.890625</v>
      </c>
      <c r="F6" s="25">
        <f>F4/B6</f>
        <v>0.18906249999999999</v>
      </c>
      <c r="I6" s="25">
        <f>I4/B6*2</f>
        <v>0.18906249999999999</v>
      </c>
      <c r="K6" s="25">
        <f>I6+F6</f>
        <v>0.37812499999999999</v>
      </c>
      <c r="M6" s="26">
        <f>M4/B6</f>
        <v>1.6070312499999999</v>
      </c>
      <c r="Q6" s="27">
        <f>(A4-K6-M6) * 0.9</f>
        <v>5.6383593750000012</v>
      </c>
    </row>
    <row r="7" spans="1:23" ht="17" thickBot="1"/>
    <row r="8" spans="1:23" ht="17" thickBot="1">
      <c r="B8" s="36" t="s">
        <v>27</v>
      </c>
      <c r="C8" s="37" t="s">
        <v>28</v>
      </c>
      <c r="D8" s="38" t="s">
        <v>29</v>
      </c>
      <c r="E8" s="39" t="s">
        <v>31</v>
      </c>
      <c r="F8" s="60">
        <v>120</v>
      </c>
      <c r="G8" s="32" t="s">
        <v>38</v>
      </c>
      <c r="P8" s="40"/>
    </row>
    <row r="9" spans="1:23" ht="17" customHeight="1" thickBot="1">
      <c r="B9" s="41" t="s">
        <v>36</v>
      </c>
      <c r="C9" s="42" t="s">
        <v>33</v>
      </c>
      <c r="D9" s="42" t="s">
        <v>35</v>
      </c>
      <c r="E9" s="42" t="s">
        <v>34</v>
      </c>
      <c r="P9" s="40"/>
    </row>
    <row r="10" spans="1:23" ht="17" customHeight="1">
      <c r="A10" s="97" t="s">
        <v>21</v>
      </c>
      <c r="B10" s="95" t="s">
        <v>22</v>
      </c>
      <c r="C10" s="95" t="s">
        <v>13</v>
      </c>
      <c r="D10" s="95"/>
      <c r="E10" s="90" t="s">
        <v>16</v>
      </c>
      <c r="F10" s="88" t="s">
        <v>20</v>
      </c>
      <c r="G10" s="99" t="s">
        <v>37</v>
      </c>
      <c r="I10" s="97" t="s">
        <v>21</v>
      </c>
      <c r="J10" s="95" t="s">
        <v>22</v>
      </c>
      <c r="K10" s="95" t="s">
        <v>14</v>
      </c>
      <c r="L10" s="95"/>
      <c r="M10" s="90" t="s">
        <v>16</v>
      </c>
      <c r="N10" s="88" t="s">
        <v>20</v>
      </c>
      <c r="O10" s="43"/>
      <c r="Q10" s="97" t="s">
        <v>21</v>
      </c>
      <c r="R10" s="95" t="s">
        <v>22</v>
      </c>
      <c r="S10" s="95" t="s">
        <v>15</v>
      </c>
      <c r="T10" s="95"/>
      <c r="U10" s="90" t="s">
        <v>16</v>
      </c>
      <c r="V10" s="88" t="s">
        <v>20</v>
      </c>
    </row>
    <row r="11" spans="1:23">
      <c r="A11" s="98"/>
      <c r="B11" s="96"/>
      <c r="C11" s="96"/>
      <c r="D11" s="96"/>
      <c r="E11" s="91"/>
      <c r="F11" s="89"/>
      <c r="G11" s="99"/>
      <c r="I11" s="98"/>
      <c r="J11" s="96"/>
      <c r="K11" s="96"/>
      <c r="L11" s="96"/>
      <c r="M11" s="91"/>
      <c r="N11" s="89"/>
      <c r="O11" s="43"/>
      <c r="Q11" s="98"/>
      <c r="R11" s="96"/>
      <c r="S11" s="96"/>
      <c r="T11" s="96"/>
      <c r="U11" s="91"/>
      <c r="V11" s="89"/>
    </row>
    <row r="12" spans="1:23">
      <c r="A12" s="44">
        <v>1</v>
      </c>
      <c r="B12" s="45">
        <v>0.1</v>
      </c>
      <c r="C12" s="46">
        <v>0.7</v>
      </c>
      <c r="D12" s="36" t="s">
        <v>17</v>
      </c>
      <c r="E12" s="47">
        <f>$F$6*C12</f>
        <v>0.13234374999999998</v>
      </c>
      <c r="F12" s="48">
        <v>100</v>
      </c>
      <c r="G12" s="49">
        <f>E12/B12</f>
        <v>1.3234374999999998</v>
      </c>
      <c r="I12" s="44">
        <v>1</v>
      </c>
      <c r="J12" s="45">
        <v>0.1</v>
      </c>
      <c r="K12" s="46">
        <v>0.7</v>
      </c>
      <c r="L12" s="36" t="s">
        <v>17</v>
      </c>
      <c r="M12" s="47">
        <f>$F$6*K12</f>
        <v>0.13234374999999998</v>
      </c>
      <c r="N12" s="48">
        <v>100</v>
      </c>
      <c r="O12" s="49">
        <f t="shared" ref="O12:O22" si="0">M12/J12</f>
        <v>1.3234374999999998</v>
      </c>
      <c r="Q12" s="44">
        <v>1</v>
      </c>
      <c r="R12" s="45">
        <v>0.1</v>
      </c>
      <c r="S12" s="46">
        <v>0.8</v>
      </c>
      <c r="T12" s="36" t="s">
        <v>17</v>
      </c>
      <c r="U12" s="47">
        <f>$F$6*S12</f>
        <v>0.15125</v>
      </c>
      <c r="V12" s="48">
        <v>100</v>
      </c>
      <c r="W12" s="49">
        <f>U12/R12</f>
        <v>1.5125</v>
      </c>
    </row>
    <row r="13" spans="1:23">
      <c r="A13" s="44">
        <v>2</v>
      </c>
      <c r="B13" s="45">
        <v>0.1</v>
      </c>
      <c r="C13" s="46">
        <v>0.1</v>
      </c>
      <c r="D13" s="36" t="s">
        <v>17</v>
      </c>
      <c r="E13" s="47">
        <f t="shared" ref="E13:E16" si="1">$F$6*C13</f>
        <v>1.8906249999999999E-2</v>
      </c>
      <c r="F13" s="48">
        <v>100</v>
      </c>
      <c r="G13" s="49">
        <f t="shared" ref="G13:G22" si="2">E13/B13</f>
        <v>0.18906249999999999</v>
      </c>
      <c r="I13" s="44">
        <v>2</v>
      </c>
      <c r="J13" s="45">
        <v>0.1</v>
      </c>
      <c r="K13" s="46">
        <v>0.1</v>
      </c>
      <c r="L13" s="36" t="s">
        <v>17</v>
      </c>
      <c r="M13" s="47">
        <f>$F$6*K13</f>
        <v>1.8906249999999999E-2</v>
      </c>
      <c r="N13" s="48">
        <v>100</v>
      </c>
      <c r="O13" s="49">
        <f t="shared" si="0"/>
        <v>0.18906249999999999</v>
      </c>
      <c r="Q13" s="44">
        <v>2</v>
      </c>
      <c r="R13" s="45">
        <v>0.1</v>
      </c>
      <c r="S13" s="46">
        <v>0.1</v>
      </c>
      <c r="T13" s="36" t="s">
        <v>17</v>
      </c>
      <c r="U13" s="47">
        <f t="shared" ref="U13:U15" si="3">$F$6*S13</f>
        <v>1.8906249999999999E-2</v>
      </c>
      <c r="V13" s="48">
        <v>100</v>
      </c>
      <c r="W13" s="49">
        <f t="shared" ref="W13:W22" si="4">U13/R13</f>
        <v>0.18906249999999999</v>
      </c>
    </row>
    <row r="14" spans="1:23">
      <c r="A14" s="44">
        <v>3</v>
      </c>
      <c r="B14" s="45">
        <v>0.1</v>
      </c>
      <c r="C14" s="46">
        <v>0.1</v>
      </c>
      <c r="D14" s="36" t="s">
        <v>17</v>
      </c>
      <c r="E14" s="47">
        <f t="shared" si="1"/>
        <v>1.8906249999999999E-2</v>
      </c>
      <c r="F14" s="48">
        <v>100</v>
      </c>
      <c r="G14" s="49">
        <f t="shared" si="2"/>
        <v>0.18906249999999999</v>
      </c>
      <c r="I14" s="44">
        <v>3</v>
      </c>
      <c r="J14" s="45">
        <v>0.1</v>
      </c>
      <c r="K14" s="46">
        <v>0.1</v>
      </c>
      <c r="L14" s="36" t="s">
        <v>17</v>
      </c>
      <c r="M14" s="47">
        <f>$F$6*K14</f>
        <v>1.8906249999999999E-2</v>
      </c>
      <c r="N14" s="48">
        <v>100</v>
      </c>
      <c r="O14" s="49">
        <f t="shared" si="0"/>
        <v>0.18906249999999999</v>
      </c>
      <c r="Q14" s="44">
        <v>3</v>
      </c>
      <c r="R14" s="45">
        <v>0.1</v>
      </c>
      <c r="S14" s="46">
        <v>0.1</v>
      </c>
      <c r="T14" s="36" t="s">
        <v>17</v>
      </c>
      <c r="U14" s="47">
        <f t="shared" si="3"/>
        <v>1.8906249999999999E-2</v>
      </c>
      <c r="V14" s="48">
        <v>100</v>
      </c>
      <c r="W14" s="49">
        <f t="shared" si="4"/>
        <v>0.18906249999999999</v>
      </c>
    </row>
    <row r="15" spans="1:23">
      <c r="A15" s="44">
        <v>4</v>
      </c>
      <c r="B15" s="45">
        <v>0.1</v>
      </c>
      <c r="C15" s="46">
        <v>0.1</v>
      </c>
      <c r="D15" s="36" t="s">
        <v>17</v>
      </c>
      <c r="E15" s="47">
        <f t="shared" si="1"/>
        <v>1.8906249999999999E-2</v>
      </c>
      <c r="F15" s="48">
        <v>100</v>
      </c>
      <c r="G15" s="49">
        <f t="shared" si="2"/>
        <v>0.18906249999999999</v>
      </c>
      <c r="I15" s="44">
        <v>4</v>
      </c>
      <c r="J15" s="45">
        <v>0.1</v>
      </c>
      <c r="K15" s="46">
        <v>0.1</v>
      </c>
      <c r="L15" s="36" t="s">
        <v>17</v>
      </c>
      <c r="M15" s="47">
        <f>$F$6*K15</f>
        <v>1.8906249999999999E-2</v>
      </c>
      <c r="N15" s="48">
        <v>100</v>
      </c>
      <c r="O15" s="49">
        <f t="shared" si="0"/>
        <v>0.18906249999999999</v>
      </c>
      <c r="Q15" s="44">
        <v>4</v>
      </c>
      <c r="R15" s="45">
        <f>F8</f>
        <v>120</v>
      </c>
      <c r="S15" s="46">
        <v>0</v>
      </c>
      <c r="T15" s="39" t="s">
        <v>30</v>
      </c>
      <c r="U15" s="47">
        <f t="shared" si="3"/>
        <v>0</v>
      </c>
      <c r="V15" s="48">
        <v>100</v>
      </c>
      <c r="W15" s="49">
        <f t="shared" si="4"/>
        <v>0</v>
      </c>
    </row>
    <row r="16" spans="1:23">
      <c r="A16" s="44">
        <v>4</v>
      </c>
      <c r="B16" s="45">
        <f>F8</f>
        <v>120</v>
      </c>
      <c r="C16" s="46">
        <v>0</v>
      </c>
      <c r="D16" s="39" t="s">
        <v>30</v>
      </c>
      <c r="E16" s="47">
        <f t="shared" si="1"/>
        <v>0</v>
      </c>
      <c r="F16" s="48">
        <v>100</v>
      </c>
      <c r="G16" s="49">
        <f t="shared" si="2"/>
        <v>0</v>
      </c>
      <c r="I16" s="44">
        <v>4</v>
      </c>
      <c r="J16" s="45">
        <f>F8</f>
        <v>120</v>
      </c>
      <c r="K16" s="46">
        <v>0</v>
      </c>
      <c r="L16" s="39" t="s">
        <v>30</v>
      </c>
      <c r="M16" s="47">
        <f>$F$6*K16</f>
        <v>0</v>
      </c>
      <c r="N16" s="48">
        <v>100</v>
      </c>
      <c r="O16" s="49">
        <f t="shared" si="0"/>
        <v>0</v>
      </c>
      <c r="Q16" s="44">
        <v>4</v>
      </c>
      <c r="R16" s="45">
        <v>0.5</v>
      </c>
      <c r="S16" s="46">
        <v>0.1</v>
      </c>
      <c r="T16" s="37" t="s">
        <v>18</v>
      </c>
      <c r="U16" s="47">
        <f>$F$6*S16</f>
        <v>1.8906249999999999E-2</v>
      </c>
      <c r="V16" s="48">
        <v>100</v>
      </c>
      <c r="W16" s="49">
        <f t="shared" si="4"/>
        <v>3.7812499999999999E-2</v>
      </c>
    </row>
    <row r="17" spans="1:23">
      <c r="A17" s="44">
        <v>5</v>
      </c>
      <c r="B17" s="50">
        <v>0.5</v>
      </c>
      <c r="C17" s="46">
        <v>0.1</v>
      </c>
      <c r="D17" s="37" t="s">
        <v>18</v>
      </c>
      <c r="E17" s="47">
        <f>$M$6*C17</f>
        <v>0.160703125</v>
      </c>
      <c r="F17" s="48">
        <v>100</v>
      </c>
      <c r="G17" s="49">
        <f t="shared" si="2"/>
        <v>0.32140625</v>
      </c>
      <c r="I17" s="44">
        <v>5</v>
      </c>
      <c r="J17" s="50">
        <v>0.5</v>
      </c>
      <c r="K17" s="46">
        <v>0.1</v>
      </c>
      <c r="L17" s="37" t="s">
        <v>18</v>
      </c>
      <c r="M17" s="47">
        <f>$M$6*K17</f>
        <v>0.160703125</v>
      </c>
      <c r="N17" s="48">
        <v>100</v>
      </c>
      <c r="O17" s="49">
        <f t="shared" si="0"/>
        <v>0.32140625</v>
      </c>
      <c r="Q17" s="44">
        <v>5</v>
      </c>
      <c r="R17" s="50">
        <v>0.9</v>
      </c>
      <c r="S17" s="46">
        <v>0.7</v>
      </c>
      <c r="T17" s="37" t="s">
        <v>18</v>
      </c>
      <c r="U17" s="47">
        <f>$M$6*S17</f>
        <v>1.1249218749999998</v>
      </c>
      <c r="V17" s="48">
        <v>100</v>
      </c>
      <c r="W17" s="49">
        <f t="shared" si="4"/>
        <v>1.2499131944444442</v>
      </c>
    </row>
    <row r="18" spans="1:23">
      <c r="A18" s="44">
        <v>6</v>
      </c>
      <c r="B18" s="50">
        <v>0.9</v>
      </c>
      <c r="C18" s="46">
        <v>0.7</v>
      </c>
      <c r="D18" s="37" t="s">
        <v>18</v>
      </c>
      <c r="E18" s="47">
        <f t="shared" ref="E18:E20" si="5">$M$6*C18</f>
        <v>1.1249218749999998</v>
      </c>
      <c r="F18" s="48">
        <v>100</v>
      </c>
      <c r="G18" s="49">
        <f t="shared" si="2"/>
        <v>1.2499131944444442</v>
      </c>
      <c r="I18" s="44">
        <v>6</v>
      </c>
      <c r="J18" s="50">
        <v>0.9</v>
      </c>
      <c r="K18" s="46">
        <v>0.5</v>
      </c>
      <c r="L18" s="37" t="s">
        <v>18</v>
      </c>
      <c r="M18" s="47">
        <f>$M$6*K18</f>
        <v>0.80351562499999996</v>
      </c>
      <c r="N18" s="48">
        <v>100</v>
      </c>
      <c r="O18" s="49">
        <f t="shared" si="0"/>
        <v>0.89279513888888884</v>
      </c>
      <c r="Q18" s="44">
        <v>6</v>
      </c>
      <c r="R18" s="50">
        <v>0.5</v>
      </c>
      <c r="S18" s="46">
        <v>0.1</v>
      </c>
      <c r="T18" s="37" t="s">
        <v>18</v>
      </c>
      <c r="U18" s="47">
        <f t="shared" ref="U18:U20" si="6">$M$6*S18</f>
        <v>0.160703125</v>
      </c>
      <c r="V18" s="48">
        <v>100</v>
      </c>
      <c r="W18" s="49">
        <f t="shared" si="4"/>
        <v>0.32140625</v>
      </c>
    </row>
    <row r="19" spans="1:23">
      <c r="A19" s="44">
        <v>7</v>
      </c>
      <c r="B19" s="50">
        <v>0.5</v>
      </c>
      <c r="C19" s="46">
        <v>0.1</v>
      </c>
      <c r="D19" s="37" t="s">
        <v>18</v>
      </c>
      <c r="E19" s="47">
        <f t="shared" si="5"/>
        <v>0.160703125</v>
      </c>
      <c r="F19" s="48">
        <v>100</v>
      </c>
      <c r="G19" s="49">
        <f t="shared" si="2"/>
        <v>0.32140625</v>
      </c>
      <c r="I19" s="44">
        <v>7</v>
      </c>
      <c r="J19" s="50">
        <v>0.5</v>
      </c>
      <c r="K19" s="46">
        <v>0.3</v>
      </c>
      <c r="L19" s="37" t="s">
        <v>18</v>
      </c>
      <c r="M19" s="47">
        <f>$M$6*K19</f>
        <v>0.48210937499999995</v>
      </c>
      <c r="N19" s="48">
        <v>100</v>
      </c>
      <c r="O19" s="49">
        <f t="shared" si="0"/>
        <v>0.9642187499999999</v>
      </c>
      <c r="Q19" s="44">
        <v>7</v>
      </c>
      <c r="R19" s="50">
        <v>0.3</v>
      </c>
      <c r="S19" s="46">
        <v>0.1</v>
      </c>
      <c r="T19" s="37" t="s">
        <v>18</v>
      </c>
      <c r="U19" s="47">
        <f t="shared" si="6"/>
        <v>0.160703125</v>
      </c>
      <c r="V19" s="48">
        <v>100</v>
      </c>
      <c r="W19" s="49">
        <f t="shared" si="4"/>
        <v>0.53567708333333341</v>
      </c>
    </row>
    <row r="20" spans="1:23">
      <c r="A20" s="44">
        <v>8</v>
      </c>
      <c r="B20" s="50">
        <v>0.3</v>
      </c>
      <c r="C20" s="46">
        <v>0.1</v>
      </c>
      <c r="D20" s="37" t="s">
        <v>18</v>
      </c>
      <c r="E20" s="47">
        <f t="shared" si="5"/>
        <v>0.160703125</v>
      </c>
      <c r="F20" s="48">
        <v>100</v>
      </c>
      <c r="G20" s="49">
        <f t="shared" si="2"/>
        <v>0.53567708333333341</v>
      </c>
      <c r="I20" s="44">
        <v>8</v>
      </c>
      <c r="J20" s="50">
        <v>0.3</v>
      </c>
      <c r="K20" s="46">
        <v>0.1</v>
      </c>
      <c r="L20" s="37" t="s">
        <v>18</v>
      </c>
      <c r="M20" s="47">
        <f>$M$6*K20</f>
        <v>0.160703125</v>
      </c>
      <c r="N20" s="48">
        <v>100</v>
      </c>
      <c r="O20" s="49">
        <f t="shared" si="0"/>
        <v>0.53567708333333341</v>
      </c>
      <c r="Q20" s="44">
        <v>8</v>
      </c>
      <c r="R20" s="50">
        <v>0.2</v>
      </c>
      <c r="S20" s="46">
        <v>0.1</v>
      </c>
      <c r="T20" s="38" t="s">
        <v>19</v>
      </c>
      <c r="U20" s="47">
        <f t="shared" si="6"/>
        <v>0.160703125</v>
      </c>
      <c r="V20" s="48">
        <v>100</v>
      </c>
      <c r="W20" s="49">
        <f t="shared" si="4"/>
        <v>0.80351562499999996</v>
      </c>
    </row>
    <row r="21" spans="1:23">
      <c r="A21" s="44">
        <v>9</v>
      </c>
      <c r="B21" s="50">
        <v>0.2</v>
      </c>
      <c r="C21" s="46">
        <v>0.1</v>
      </c>
      <c r="D21" s="38" t="s">
        <v>19</v>
      </c>
      <c r="E21" s="47">
        <f>$I$6*C21</f>
        <v>1.8906249999999999E-2</v>
      </c>
      <c r="F21" s="48">
        <v>100</v>
      </c>
      <c r="G21" s="49">
        <f t="shared" si="2"/>
        <v>9.4531249999999997E-2</v>
      </c>
      <c r="I21" s="44">
        <v>9</v>
      </c>
      <c r="J21" s="50">
        <v>0.2</v>
      </c>
      <c r="K21" s="46">
        <v>0.1</v>
      </c>
      <c r="L21" s="38" t="s">
        <v>19</v>
      </c>
      <c r="M21" s="47">
        <f>$I$6*K21</f>
        <v>1.8906249999999999E-2</v>
      </c>
      <c r="N21" s="48">
        <v>100</v>
      </c>
      <c r="O21" s="49">
        <f t="shared" si="0"/>
        <v>9.4531249999999997E-2</v>
      </c>
      <c r="Q21" s="44">
        <v>9</v>
      </c>
      <c r="R21" s="50">
        <v>2</v>
      </c>
      <c r="S21" s="46">
        <v>0.5</v>
      </c>
      <c r="T21" s="38" t="s">
        <v>19</v>
      </c>
      <c r="U21" s="47">
        <f>$I$6*S21</f>
        <v>9.4531249999999997E-2</v>
      </c>
      <c r="V21" s="48">
        <v>100</v>
      </c>
      <c r="W21" s="49">
        <f t="shared" si="4"/>
        <v>4.7265624999999999E-2</v>
      </c>
    </row>
    <row r="22" spans="1:23" ht="17" thickBot="1">
      <c r="A22" s="51">
        <v>10</v>
      </c>
      <c r="B22" s="52">
        <v>0.1</v>
      </c>
      <c r="C22" s="53">
        <v>0.1</v>
      </c>
      <c r="D22" s="54" t="s">
        <v>19</v>
      </c>
      <c r="E22" s="55">
        <f>$I$6*C22</f>
        <v>1.8906249999999999E-2</v>
      </c>
      <c r="F22" s="48">
        <v>100</v>
      </c>
      <c r="G22" s="49">
        <f t="shared" si="2"/>
        <v>0.18906249999999999</v>
      </c>
      <c r="I22" s="51">
        <v>10</v>
      </c>
      <c r="J22" s="52">
        <v>0.1</v>
      </c>
      <c r="K22" s="53">
        <v>0.1</v>
      </c>
      <c r="L22" s="54" t="s">
        <v>19</v>
      </c>
      <c r="M22" s="55">
        <f>$I$6*K22</f>
        <v>1.8906249999999999E-2</v>
      </c>
      <c r="N22" s="48">
        <v>100</v>
      </c>
      <c r="O22" s="49">
        <f t="shared" si="0"/>
        <v>0.18906249999999999</v>
      </c>
      <c r="Q22" s="51">
        <v>10</v>
      </c>
      <c r="R22" s="52">
        <v>2</v>
      </c>
      <c r="S22" s="53">
        <v>0.4</v>
      </c>
      <c r="T22" s="54" t="s">
        <v>19</v>
      </c>
      <c r="U22" s="55">
        <f>$I$6*S22</f>
        <v>7.5624999999999998E-2</v>
      </c>
      <c r="V22" s="48">
        <v>100</v>
      </c>
      <c r="W22" s="49">
        <f t="shared" si="4"/>
        <v>3.7812499999999999E-2</v>
      </c>
    </row>
    <row r="23" spans="1:23">
      <c r="E23" s="81" t="s">
        <v>32</v>
      </c>
      <c r="F23" s="81"/>
      <c r="G23" s="56">
        <f>SUM(G12:G22)</f>
        <v>4.602621527777778</v>
      </c>
      <c r="K23" s="57"/>
      <c r="M23" s="81" t="s">
        <v>32</v>
      </c>
      <c r="N23" s="81"/>
      <c r="O23" s="56">
        <f>SUM(O12:O22)</f>
        <v>4.8883159722222222</v>
      </c>
      <c r="Q23" s="57"/>
      <c r="R23" s="57"/>
      <c r="U23" s="81" t="s">
        <v>32</v>
      </c>
      <c r="V23" s="81"/>
      <c r="W23" s="56">
        <f>SUM(W12:W22)</f>
        <v>4.9240277777777779</v>
      </c>
    </row>
    <row r="24" spans="1:23">
      <c r="E24" s="58"/>
      <c r="F24" s="58"/>
    </row>
    <row r="25" spans="1:23">
      <c r="E25" s="57"/>
      <c r="J25" s="57"/>
      <c r="O25" s="57"/>
      <c r="P25" s="57"/>
      <c r="S25" s="59"/>
    </row>
    <row r="26" spans="1:23">
      <c r="B26" s="83" t="s">
        <v>24</v>
      </c>
      <c r="C26" s="83"/>
      <c r="D26" s="83"/>
      <c r="I26" s="83" t="s">
        <v>26</v>
      </c>
      <c r="J26" s="83"/>
      <c r="K26" s="83"/>
      <c r="P26" s="83" t="s">
        <v>25</v>
      </c>
      <c r="Q26" s="83"/>
      <c r="R26" s="83"/>
      <c r="S26" s="59"/>
    </row>
    <row r="27" spans="1:23">
      <c r="B27" s="84" t="str">
        <f>SUBSTITUTE(D12 &amp; ";"&amp;ROUND(E12,3)* 1000&amp; ";"&amp;B12&amp; ";" &amp;A12&amp;";0;"&amp;F12,",",".")</f>
        <v>H;132;0.1;1;0;100</v>
      </c>
      <c r="C27" s="85"/>
      <c r="D27" s="86"/>
      <c r="I27" s="82" t="str">
        <f t="shared" ref="I27:I37" si="7">SUBSTITUTE(L12 &amp; ";"&amp;ROUND(M12,3)* 1000&amp; ";"&amp;J12&amp; ";" &amp;I12&amp;";0;"&amp;N12,",",".")</f>
        <v>H;132;0.1;1;0;100</v>
      </c>
      <c r="J27" s="82"/>
      <c r="K27" s="82"/>
      <c r="P27" s="82" t="str">
        <f t="shared" ref="P27:P37" si="8">SUBSTITUTE(T12 &amp; ";"&amp;ROUND(U12,3)* 1000&amp; ";"&amp;R12&amp; ";" &amp;Q12&amp;";0;"&amp;V12,",",".")</f>
        <v>H;151;0.1;1;0;100</v>
      </c>
      <c r="Q27" s="82"/>
      <c r="R27" s="82"/>
      <c r="S27" s="59"/>
    </row>
    <row r="28" spans="1:23">
      <c r="B28" s="84" t="str">
        <f t="shared" ref="B28:B37" si="9">SUBSTITUTE(D13 &amp; ";"&amp;ROUND(E13,3)* 1000&amp; ";"&amp;B13&amp; ";" &amp;A13&amp;";0;"&amp;F13,",",".")</f>
        <v>H;19;0.1;2;0;100</v>
      </c>
      <c r="C28" s="85"/>
      <c r="D28" s="86"/>
      <c r="I28" s="82" t="str">
        <f t="shared" si="7"/>
        <v>H;19;0.1;2;0;100</v>
      </c>
      <c r="J28" s="82"/>
      <c r="K28" s="82"/>
      <c r="P28" s="82" t="str">
        <f t="shared" si="8"/>
        <v>H;19;0.1;2;0;100</v>
      </c>
      <c r="Q28" s="82"/>
      <c r="R28" s="82"/>
    </row>
    <row r="29" spans="1:23">
      <c r="B29" s="84" t="str">
        <f t="shared" si="9"/>
        <v>H;19;0.1;3;0;100</v>
      </c>
      <c r="C29" s="85"/>
      <c r="D29" s="86"/>
      <c r="I29" s="82" t="str">
        <f t="shared" si="7"/>
        <v>H;19;0.1;3;0;100</v>
      </c>
      <c r="J29" s="82"/>
      <c r="K29" s="82"/>
      <c r="P29" s="82" t="str">
        <f t="shared" si="8"/>
        <v>H;19;0.1;3;0;100</v>
      </c>
      <c r="Q29" s="82"/>
      <c r="R29" s="82"/>
    </row>
    <row r="30" spans="1:23">
      <c r="B30" s="84" t="str">
        <f t="shared" si="9"/>
        <v>H;19;0.1;4;0;100</v>
      </c>
      <c r="C30" s="85"/>
      <c r="D30" s="86"/>
      <c r="I30" s="82" t="str">
        <f t="shared" si="7"/>
        <v>H;19;0.1;4;0;100</v>
      </c>
      <c r="J30" s="82"/>
      <c r="K30" s="82"/>
      <c r="P30" s="82" t="str">
        <f t="shared" si="8"/>
        <v>P;0;120;4;0;100</v>
      </c>
      <c r="Q30" s="82"/>
      <c r="R30" s="82"/>
    </row>
    <row r="31" spans="1:23">
      <c r="B31" s="84" t="str">
        <f t="shared" si="9"/>
        <v>P;0;120;4;0;100</v>
      </c>
      <c r="C31" s="85"/>
      <c r="D31" s="86"/>
      <c r="I31" s="82" t="str">
        <f t="shared" si="7"/>
        <v>P;0;120;4;0;100</v>
      </c>
      <c r="J31" s="82"/>
      <c r="K31" s="82"/>
      <c r="P31" s="82" t="str">
        <f t="shared" si="8"/>
        <v>B;19;0.5;4;0;100</v>
      </c>
      <c r="Q31" s="82"/>
      <c r="R31" s="82"/>
    </row>
    <row r="32" spans="1:23">
      <c r="B32" s="84" t="str">
        <f t="shared" si="9"/>
        <v>B;161;0.5;5;0;100</v>
      </c>
      <c r="C32" s="85"/>
      <c r="D32" s="86"/>
      <c r="I32" s="82" t="str">
        <f t="shared" si="7"/>
        <v>B;161;0.5;5;0;100</v>
      </c>
      <c r="J32" s="82"/>
      <c r="K32" s="82"/>
      <c r="P32" s="82" t="str">
        <f t="shared" si="8"/>
        <v>B;1125;0.9;5;0;100</v>
      </c>
      <c r="Q32" s="82"/>
      <c r="R32" s="82"/>
    </row>
    <row r="33" spans="2:18">
      <c r="B33" s="84" t="str">
        <f t="shared" si="9"/>
        <v>B;1125;0.9;6;0;100</v>
      </c>
      <c r="C33" s="85"/>
      <c r="D33" s="86"/>
      <c r="I33" s="82" t="str">
        <f t="shared" si="7"/>
        <v>B;804;0.9;6;0;100</v>
      </c>
      <c r="J33" s="82"/>
      <c r="K33" s="82"/>
      <c r="P33" s="82" t="str">
        <f t="shared" si="8"/>
        <v>B;161;0.5;6;0;100</v>
      </c>
      <c r="Q33" s="82"/>
      <c r="R33" s="82"/>
    </row>
    <row r="34" spans="2:18">
      <c r="B34" s="84" t="str">
        <f t="shared" si="9"/>
        <v>B;161;0.5;7;0;100</v>
      </c>
      <c r="C34" s="85"/>
      <c r="D34" s="86"/>
      <c r="I34" s="82" t="str">
        <f t="shared" si="7"/>
        <v>B;482;0.5;7;0;100</v>
      </c>
      <c r="J34" s="82"/>
      <c r="K34" s="82"/>
      <c r="P34" s="82" t="str">
        <f t="shared" si="8"/>
        <v>B;161;0.3;7;0;100</v>
      </c>
      <c r="Q34" s="82"/>
      <c r="R34" s="82"/>
    </row>
    <row r="35" spans="2:18">
      <c r="B35" s="84" t="str">
        <f t="shared" si="9"/>
        <v>B;161;0.3;8;0;100</v>
      </c>
      <c r="C35" s="85"/>
      <c r="D35" s="86"/>
      <c r="I35" s="82" t="str">
        <f t="shared" si="7"/>
        <v>B;161;0.3;8;0;100</v>
      </c>
      <c r="J35" s="82"/>
      <c r="K35" s="82"/>
      <c r="P35" s="82" t="str">
        <f t="shared" si="8"/>
        <v>T;161;0.2;8;0;100</v>
      </c>
      <c r="Q35" s="82"/>
      <c r="R35" s="82"/>
    </row>
    <row r="36" spans="2:18">
      <c r="B36" s="84" t="str">
        <f t="shared" si="9"/>
        <v>T;19;0.2;9;0;100</v>
      </c>
      <c r="C36" s="85"/>
      <c r="D36" s="86"/>
      <c r="I36" s="82" t="str">
        <f t="shared" si="7"/>
        <v>T;19;0.2;9;0;100</v>
      </c>
      <c r="J36" s="82"/>
      <c r="K36" s="82"/>
      <c r="P36" s="82" t="str">
        <f t="shared" si="8"/>
        <v>T;95;2;9;0;100</v>
      </c>
      <c r="Q36" s="82"/>
      <c r="R36" s="82"/>
    </row>
    <row r="37" spans="2:18">
      <c r="B37" s="84" t="str">
        <f t="shared" si="9"/>
        <v>T;19;0.1;10;0;100</v>
      </c>
      <c r="C37" s="85"/>
      <c r="D37" s="86"/>
      <c r="I37" s="82" t="str">
        <f t="shared" si="7"/>
        <v>T;19;0.1;10;0;100</v>
      </c>
      <c r="J37" s="82"/>
      <c r="K37" s="82"/>
      <c r="P37" s="82" t="str">
        <f t="shared" si="8"/>
        <v>T;76;2;10;0;100</v>
      </c>
      <c r="Q37" s="82"/>
      <c r="R37" s="82"/>
    </row>
    <row r="38" spans="2:18">
      <c r="B38" s="87"/>
      <c r="C38" s="87"/>
      <c r="D38" s="87"/>
    </row>
  </sheetData>
  <protectedRanges>
    <protectedRange sqref="A4:B5" name="Диапазон1"/>
  </protectedRanges>
  <mergeCells count="60">
    <mergeCell ref="A3:C3"/>
    <mergeCell ref="E3:F3"/>
    <mergeCell ref="H3:I3"/>
    <mergeCell ref="S10:T11"/>
    <mergeCell ref="B10:B11"/>
    <mergeCell ref="E10:E11"/>
    <mergeCell ref="J10:J11"/>
    <mergeCell ref="M10:M11"/>
    <mergeCell ref="A10:A11"/>
    <mergeCell ref="I10:I11"/>
    <mergeCell ref="N10:N11"/>
    <mergeCell ref="Q10:Q11"/>
    <mergeCell ref="R10:R11"/>
    <mergeCell ref="C10:D11"/>
    <mergeCell ref="K10:L11"/>
    <mergeCell ref="G10:G11"/>
    <mergeCell ref="B36:D36"/>
    <mergeCell ref="B37:D37"/>
    <mergeCell ref="B38:D38"/>
    <mergeCell ref="V10:V11"/>
    <mergeCell ref="B27:D27"/>
    <mergeCell ref="B28:D28"/>
    <mergeCell ref="B29:D29"/>
    <mergeCell ref="B30:D30"/>
    <mergeCell ref="B32:D32"/>
    <mergeCell ref="I27:K27"/>
    <mergeCell ref="I28:K28"/>
    <mergeCell ref="I29:K29"/>
    <mergeCell ref="I30:K30"/>
    <mergeCell ref="U10:U11"/>
    <mergeCell ref="F10:F11"/>
    <mergeCell ref="B26:D26"/>
    <mergeCell ref="P35:R35"/>
    <mergeCell ref="P36:R36"/>
    <mergeCell ref="P37:R37"/>
    <mergeCell ref="B31:D31"/>
    <mergeCell ref="I31:K31"/>
    <mergeCell ref="P31:R31"/>
    <mergeCell ref="P32:R32"/>
    <mergeCell ref="P33:R33"/>
    <mergeCell ref="I32:K32"/>
    <mergeCell ref="I33:K33"/>
    <mergeCell ref="I35:K35"/>
    <mergeCell ref="I36:K36"/>
    <mergeCell ref="I37:K37"/>
    <mergeCell ref="B33:D33"/>
    <mergeCell ref="B34:D34"/>
    <mergeCell ref="B35:D35"/>
    <mergeCell ref="E23:F23"/>
    <mergeCell ref="M23:N23"/>
    <mergeCell ref="U23:V23"/>
    <mergeCell ref="A5:C5"/>
    <mergeCell ref="P34:R34"/>
    <mergeCell ref="P27:R27"/>
    <mergeCell ref="P28:R28"/>
    <mergeCell ref="P29:R29"/>
    <mergeCell ref="P30:R30"/>
    <mergeCell ref="I26:K26"/>
    <mergeCell ref="I34:K34"/>
    <mergeCell ref="P26:R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2021-01-04T11:01:32Z</dcterms:modified>
</cp:coreProperties>
</file>