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a\Documents\Arduino\pro_mini_ntc\Справочная информация\"/>
    </mc:Choice>
  </mc:AlternateContent>
  <xr:revisionPtr revIDLastSave="0" documentId="13_ncr:1_{1F345774-F783-492F-BEF6-6582EBA108DB}" xr6:coauthVersionLast="45" xr6:coauthVersionMax="45" xr10:uidLastSave="{00000000-0000-0000-0000-000000000000}"/>
  <bookViews>
    <workbookView xWindow="2436" yWindow="4692" windowWidth="23040" windowHeight="12264" xr2:uid="{963E5BCC-41ED-4F71-9DF7-E518A5F20EC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9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1" i="1"/>
  <c r="C12" i="1"/>
  <c r="C13" i="1"/>
  <c r="C14" i="1"/>
  <c r="C15" i="1"/>
  <c r="C16" i="1"/>
  <c r="C17" i="1"/>
  <c r="C18" i="1"/>
  <c r="C10" i="1"/>
  <c r="C9" i="1"/>
  <c r="D2" i="1"/>
  <c r="D31" i="1" l="1"/>
  <c r="D32" i="1"/>
  <c r="D33" i="1"/>
  <c r="D34" i="1"/>
  <c r="D35" i="1"/>
  <c r="D37" i="1"/>
  <c r="D39" i="1"/>
  <c r="D40" i="1"/>
  <c r="E40" i="1" s="1"/>
  <c r="G40" i="1" s="1"/>
  <c r="D41" i="1"/>
  <c r="D42" i="1"/>
  <c r="D43" i="1"/>
  <c r="D44" i="1"/>
  <c r="E44" i="1" s="1"/>
  <c r="G44" i="1" s="1"/>
  <c r="D45" i="1"/>
  <c r="D46" i="1"/>
  <c r="D47" i="1"/>
  <c r="E47" i="1" s="1"/>
  <c r="G47" i="1" s="1"/>
  <c r="D48" i="1"/>
  <c r="D49" i="1"/>
  <c r="D50" i="1"/>
  <c r="D52" i="1"/>
  <c r="D53" i="1"/>
  <c r="D54" i="1"/>
  <c r="D55" i="1"/>
  <c r="D56" i="1"/>
  <c r="D57" i="1"/>
  <c r="D58" i="1"/>
  <c r="D59" i="1"/>
  <c r="D60" i="1"/>
  <c r="E60" i="1" s="1"/>
  <c r="G60" i="1" s="1"/>
  <c r="D61" i="1"/>
  <c r="D62" i="1"/>
  <c r="D63" i="1"/>
  <c r="D64" i="1"/>
  <c r="E64" i="1" s="1"/>
  <c r="G64" i="1" s="1"/>
  <c r="D65" i="1"/>
  <c r="D66" i="1"/>
  <c r="D67" i="1"/>
  <c r="D68" i="1"/>
  <c r="D69" i="1"/>
  <c r="D70" i="1"/>
  <c r="D71" i="1"/>
  <c r="D72" i="1"/>
  <c r="E72" i="1" s="1"/>
  <c r="G72" i="1" s="1"/>
  <c r="D73" i="1"/>
  <c r="D74" i="1"/>
  <c r="D75" i="1"/>
  <c r="D76" i="1"/>
  <c r="D77" i="1"/>
  <c r="D78" i="1"/>
  <c r="D79" i="1"/>
  <c r="D80" i="1"/>
  <c r="D81" i="1"/>
  <c r="D82" i="1"/>
  <c r="D83" i="1"/>
  <c r="D85" i="1"/>
  <c r="D87" i="1"/>
  <c r="D88" i="1"/>
  <c r="E88" i="1" s="1"/>
  <c r="G88" i="1" s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08" i="1" s="1"/>
  <c r="G108" i="1" s="1"/>
  <c r="D109" i="1"/>
  <c r="D110" i="1"/>
  <c r="D111" i="1"/>
  <c r="D112" i="1"/>
  <c r="E112" i="1" s="1"/>
  <c r="G112" i="1" s="1"/>
  <c r="D113" i="1"/>
  <c r="D115" i="1"/>
  <c r="D116" i="1"/>
  <c r="E116" i="1" s="1"/>
  <c r="G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E128" i="1" s="1"/>
  <c r="G128" i="1" s="1"/>
  <c r="D129" i="1"/>
  <c r="D130" i="1"/>
  <c r="D131" i="1"/>
  <c r="D132" i="1"/>
  <c r="D133" i="1"/>
  <c r="D134" i="1"/>
  <c r="D135" i="1"/>
  <c r="D136" i="1"/>
  <c r="E136" i="1" s="1"/>
  <c r="G136" i="1" s="1"/>
  <c r="D137" i="1"/>
  <c r="D138" i="1"/>
  <c r="D139" i="1"/>
  <c r="D140" i="1"/>
  <c r="D141" i="1"/>
  <c r="D142" i="1"/>
  <c r="D143" i="1"/>
  <c r="E143" i="1" s="1"/>
  <c r="G143" i="1" s="1"/>
  <c r="D144" i="1"/>
  <c r="E144" i="1" s="1"/>
  <c r="G144" i="1" s="1"/>
  <c r="D145" i="1"/>
  <c r="D146" i="1"/>
  <c r="D147" i="1"/>
  <c r="D148" i="1"/>
  <c r="D149" i="1"/>
  <c r="D151" i="1"/>
  <c r="D152" i="1"/>
  <c r="D153" i="1"/>
  <c r="D154" i="1"/>
  <c r="D155" i="1"/>
  <c r="D156" i="1"/>
  <c r="D157" i="1"/>
  <c r="D158" i="1"/>
  <c r="D159" i="1"/>
  <c r="D10" i="1"/>
  <c r="D11" i="1"/>
  <c r="E11" i="1" s="1"/>
  <c r="G11" i="1" s="1"/>
  <c r="D12" i="1"/>
  <c r="D13" i="1"/>
  <c r="D14" i="1"/>
  <c r="D15" i="1"/>
  <c r="D16" i="1"/>
  <c r="D17" i="1"/>
  <c r="E17" i="1" s="1"/>
  <c r="G17" i="1" s="1"/>
  <c r="D18" i="1"/>
  <c r="D19" i="1"/>
  <c r="E19" i="1" s="1"/>
  <c r="G19" i="1" s="1"/>
  <c r="D20" i="1"/>
  <c r="D21" i="1"/>
  <c r="D22" i="1"/>
  <c r="D23" i="1"/>
  <c r="D24" i="1"/>
  <c r="E24" i="1" s="1"/>
  <c r="G24" i="1" s="1"/>
  <c r="D25" i="1"/>
  <c r="D26" i="1"/>
  <c r="D27" i="1"/>
  <c r="D28" i="1"/>
  <c r="D29" i="1"/>
  <c r="D9" i="1"/>
  <c r="D30" i="1"/>
  <c r="D36" i="1"/>
  <c r="D38" i="1"/>
  <c r="D51" i="1"/>
  <c r="D84" i="1"/>
  <c r="E84" i="1" s="1"/>
  <c r="G84" i="1" s="1"/>
  <c r="D86" i="1"/>
  <c r="D114" i="1"/>
  <c r="D150" i="1"/>
  <c r="E23" i="1" l="1"/>
  <c r="G23" i="1" s="1"/>
  <c r="E149" i="1"/>
  <c r="G149" i="1" s="1"/>
  <c r="E125" i="1"/>
  <c r="G125" i="1" s="1"/>
  <c r="E101" i="1"/>
  <c r="G101" i="1" s="1"/>
  <c r="E89" i="1"/>
  <c r="G89" i="1" s="1"/>
  <c r="E65" i="1"/>
  <c r="G65" i="1" s="1"/>
  <c r="E59" i="1"/>
  <c r="G59" i="1" s="1"/>
  <c r="E22" i="1"/>
  <c r="G22" i="1" s="1"/>
  <c r="E142" i="1"/>
  <c r="G142" i="1" s="1"/>
  <c r="E130" i="1"/>
  <c r="G130" i="1" s="1"/>
  <c r="E124" i="1"/>
  <c r="G124" i="1" s="1"/>
  <c r="E118" i="1"/>
  <c r="G118" i="1" s="1"/>
  <c r="E106" i="1"/>
  <c r="G106" i="1" s="1"/>
  <c r="E100" i="1"/>
  <c r="G100" i="1" s="1"/>
  <c r="E94" i="1"/>
  <c r="G94" i="1" s="1"/>
  <c r="E82" i="1"/>
  <c r="G82" i="1" s="1"/>
  <c r="E76" i="1"/>
  <c r="G76" i="1" s="1"/>
  <c r="E70" i="1"/>
  <c r="G70" i="1" s="1"/>
  <c r="E58" i="1"/>
  <c r="G58" i="1" s="1"/>
  <c r="E52" i="1"/>
  <c r="G52" i="1" s="1"/>
  <c r="E46" i="1"/>
  <c r="G46" i="1" s="1"/>
  <c r="E34" i="1"/>
  <c r="G34" i="1" s="1"/>
  <c r="E90" i="1"/>
  <c r="G90" i="1" s="1"/>
  <c r="E38" i="1"/>
  <c r="G38" i="1" s="1"/>
  <c r="E155" i="1"/>
  <c r="G155" i="1" s="1"/>
  <c r="E119" i="1"/>
  <c r="G119" i="1" s="1"/>
  <c r="E83" i="1"/>
  <c r="G83" i="1" s="1"/>
  <c r="E35" i="1"/>
  <c r="G35" i="1" s="1"/>
  <c r="E54" i="1"/>
  <c r="G54" i="1" s="1"/>
  <c r="E10" i="1"/>
  <c r="G10" i="1" s="1"/>
  <c r="E114" i="1"/>
  <c r="G114" i="1" s="1"/>
  <c r="E15" i="1"/>
  <c r="G15" i="1" s="1"/>
  <c r="E135" i="1"/>
  <c r="G135" i="1" s="1"/>
  <c r="E129" i="1"/>
  <c r="G129" i="1" s="1"/>
  <c r="E123" i="1"/>
  <c r="G123" i="1" s="1"/>
  <c r="E117" i="1"/>
  <c r="G117" i="1" s="1"/>
  <c r="E111" i="1"/>
  <c r="G111" i="1" s="1"/>
  <c r="E105" i="1"/>
  <c r="G105" i="1" s="1"/>
  <c r="E99" i="1"/>
  <c r="G99" i="1" s="1"/>
  <c r="E93" i="1"/>
  <c r="G93" i="1" s="1"/>
  <c r="E87" i="1"/>
  <c r="G87" i="1" s="1"/>
  <c r="E81" i="1"/>
  <c r="G81" i="1" s="1"/>
  <c r="E75" i="1"/>
  <c r="G75" i="1" s="1"/>
  <c r="E69" i="1"/>
  <c r="G69" i="1" s="1"/>
  <c r="E63" i="1"/>
  <c r="G63" i="1" s="1"/>
  <c r="E57" i="1"/>
  <c r="G57" i="1" s="1"/>
  <c r="E45" i="1"/>
  <c r="G45" i="1" s="1"/>
  <c r="E39" i="1"/>
  <c r="G39" i="1" s="1"/>
  <c r="E33" i="1"/>
  <c r="G33" i="1" s="1"/>
  <c r="E126" i="1"/>
  <c r="G126" i="1" s="1"/>
  <c r="E131" i="1"/>
  <c r="G131" i="1" s="1"/>
  <c r="E95" i="1"/>
  <c r="G95" i="1" s="1"/>
  <c r="E120" i="1"/>
  <c r="G120" i="1" s="1"/>
  <c r="E16" i="1"/>
  <c r="G16" i="1" s="1"/>
  <c r="E159" i="1"/>
  <c r="G159" i="1" s="1"/>
  <c r="E20" i="1"/>
  <c r="G20" i="1" s="1"/>
  <c r="E98" i="1"/>
  <c r="G98" i="1" s="1"/>
  <c r="E68" i="1"/>
  <c r="G68" i="1" s="1"/>
  <c r="E62" i="1"/>
  <c r="G62" i="1" s="1"/>
  <c r="E56" i="1"/>
  <c r="G56" i="1" s="1"/>
  <c r="E32" i="1"/>
  <c r="G32" i="1" s="1"/>
  <c r="E137" i="1"/>
  <c r="G137" i="1" s="1"/>
  <c r="E113" i="1"/>
  <c r="G113" i="1" s="1"/>
  <c r="E77" i="1"/>
  <c r="G77" i="1" s="1"/>
  <c r="E41" i="1"/>
  <c r="G41" i="1" s="1"/>
  <c r="E86" i="1"/>
  <c r="G86" i="1" s="1"/>
  <c r="E36" i="1"/>
  <c r="G36" i="1" s="1"/>
  <c r="E148" i="1"/>
  <c r="G148" i="1" s="1"/>
  <c r="E51" i="1"/>
  <c r="G51" i="1" s="1"/>
  <c r="E27" i="1"/>
  <c r="G27" i="1" s="1"/>
  <c r="E153" i="1"/>
  <c r="G153" i="1" s="1"/>
  <c r="E158" i="1"/>
  <c r="G158" i="1" s="1"/>
  <c r="E146" i="1"/>
  <c r="G146" i="1" s="1"/>
  <c r="E134" i="1"/>
  <c r="G134" i="1" s="1"/>
  <c r="E122" i="1"/>
  <c r="G122" i="1" s="1"/>
  <c r="E110" i="1"/>
  <c r="G110" i="1" s="1"/>
  <c r="E92" i="1"/>
  <c r="G92" i="1" s="1"/>
  <c r="E74" i="1"/>
  <c r="G74" i="1" s="1"/>
  <c r="E138" i="1"/>
  <c r="G138" i="1" s="1"/>
  <c r="E102" i="1"/>
  <c r="G102" i="1" s="1"/>
  <c r="E48" i="1"/>
  <c r="G48" i="1" s="1"/>
  <c r="E18" i="1"/>
  <c r="G18" i="1" s="1"/>
  <c r="E25" i="1"/>
  <c r="G25" i="1" s="1"/>
  <c r="E13" i="1"/>
  <c r="G13" i="1" s="1"/>
  <c r="E151" i="1"/>
  <c r="G151" i="1" s="1"/>
  <c r="E139" i="1"/>
  <c r="G139" i="1" s="1"/>
  <c r="E133" i="1"/>
  <c r="G133" i="1" s="1"/>
  <c r="E127" i="1"/>
  <c r="G127" i="1" s="1"/>
  <c r="E121" i="1"/>
  <c r="G121" i="1" s="1"/>
  <c r="E115" i="1"/>
  <c r="G115" i="1" s="1"/>
  <c r="E109" i="1"/>
  <c r="G109" i="1" s="1"/>
  <c r="E103" i="1"/>
  <c r="G103" i="1" s="1"/>
  <c r="E97" i="1"/>
  <c r="G97" i="1" s="1"/>
  <c r="E91" i="1"/>
  <c r="G91" i="1" s="1"/>
  <c r="E85" i="1"/>
  <c r="G85" i="1" s="1"/>
  <c r="E79" i="1"/>
  <c r="G79" i="1" s="1"/>
  <c r="E73" i="1"/>
  <c r="G73" i="1" s="1"/>
  <c r="E67" i="1"/>
  <c r="G67" i="1" s="1"/>
  <c r="E61" i="1"/>
  <c r="G61" i="1" s="1"/>
  <c r="E55" i="1"/>
  <c r="G55" i="1" s="1"/>
  <c r="E49" i="1"/>
  <c r="G49" i="1" s="1"/>
  <c r="E43" i="1"/>
  <c r="G43" i="1" s="1"/>
  <c r="E37" i="1"/>
  <c r="G37" i="1" s="1"/>
  <c r="E31" i="1"/>
  <c r="G31" i="1" s="1"/>
  <c r="E156" i="1"/>
  <c r="G156" i="1" s="1"/>
  <c r="E29" i="1"/>
  <c r="G29" i="1" s="1"/>
  <c r="E107" i="1"/>
  <c r="G107" i="1" s="1"/>
  <c r="E71" i="1"/>
  <c r="G71" i="1" s="1"/>
  <c r="E53" i="1"/>
  <c r="G53" i="1" s="1"/>
  <c r="E150" i="1"/>
  <c r="G150" i="1" s="1"/>
  <c r="E28" i="1"/>
  <c r="G28" i="1" s="1"/>
  <c r="E154" i="1"/>
  <c r="G154" i="1" s="1"/>
  <c r="E147" i="1"/>
  <c r="G147" i="1" s="1"/>
  <c r="E30" i="1"/>
  <c r="G30" i="1" s="1"/>
  <c r="E21" i="1"/>
  <c r="G21" i="1" s="1"/>
  <c r="E141" i="1"/>
  <c r="G141" i="1" s="1"/>
  <c r="E78" i="1"/>
  <c r="G78" i="1" s="1"/>
  <c r="E50" i="1"/>
  <c r="G50" i="1" s="1"/>
  <c r="E26" i="1"/>
  <c r="G26" i="1" s="1"/>
  <c r="E14" i="1"/>
  <c r="G14" i="1" s="1"/>
  <c r="E152" i="1"/>
  <c r="G152" i="1" s="1"/>
  <c r="E140" i="1"/>
  <c r="G140" i="1" s="1"/>
  <c r="E104" i="1"/>
  <c r="G104" i="1" s="1"/>
  <c r="E80" i="1"/>
  <c r="G80" i="1" s="1"/>
  <c r="E157" i="1"/>
  <c r="G157" i="1" s="1"/>
  <c r="E145" i="1"/>
  <c r="G145" i="1" s="1"/>
  <c r="E132" i="1"/>
  <c r="G132" i="1" s="1"/>
  <c r="E96" i="1"/>
  <c r="G96" i="1" s="1"/>
  <c r="E66" i="1"/>
  <c r="G66" i="1" s="1"/>
  <c r="E42" i="1"/>
  <c r="G42" i="1" s="1"/>
  <c r="E9" i="1"/>
  <c r="G9" i="1" s="1"/>
  <c r="E12" i="1"/>
  <c r="G12" i="1" s="1"/>
  <c r="I17" i="1"/>
  <c r="I47" i="1"/>
  <c r="I128" i="1"/>
  <c r="I11" i="1"/>
  <c r="I72" i="1"/>
  <c r="I40" i="1"/>
  <c r="I64" i="1"/>
  <c r="I136" i="1"/>
  <c r="I88" i="1"/>
  <c r="I143" i="1"/>
  <c r="I112" i="1"/>
  <c r="I108" i="1"/>
  <c r="I116" i="1"/>
  <c r="I44" i="1"/>
  <c r="I24" i="1"/>
  <c r="I60" i="1"/>
  <c r="I144" i="1"/>
  <c r="I84" i="1"/>
  <c r="I19" i="1"/>
  <c r="I41" i="1" l="1"/>
  <c r="I156" i="1"/>
  <c r="I133" i="1"/>
  <c r="I158" i="1"/>
  <c r="I105" i="1"/>
  <c r="I117" i="1"/>
  <c r="I92" i="1"/>
  <c r="I111" i="1"/>
  <c r="I120" i="1"/>
  <c r="I110" i="1"/>
  <c r="I52" i="1"/>
  <c r="I76" i="1"/>
  <c r="I100" i="1"/>
  <c r="I124" i="1"/>
  <c r="I148" i="1"/>
  <c r="I141" i="1"/>
  <c r="I75" i="1"/>
  <c r="I153" i="1"/>
  <c r="I93" i="1"/>
  <c r="I127" i="1"/>
  <c r="I114" i="1"/>
  <c r="I56" i="1"/>
  <c r="I53" i="1"/>
  <c r="I66" i="1"/>
  <c r="I97" i="1"/>
  <c r="I59" i="1"/>
  <c r="I95" i="1"/>
  <c r="I131" i="1"/>
  <c r="I30" i="1"/>
  <c r="I78" i="1"/>
  <c r="I126" i="1"/>
  <c r="I25" i="1"/>
  <c r="I67" i="1"/>
  <c r="I103" i="1"/>
  <c r="I145" i="1"/>
  <c r="I14" i="1"/>
  <c r="I74" i="1"/>
  <c r="I122" i="1"/>
  <c r="I34" i="1"/>
  <c r="I58" i="1"/>
  <c r="I82" i="1"/>
  <c r="I106" i="1"/>
  <c r="I130" i="1"/>
  <c r="I154" i="1"/>
  <c r="I147" i="1"/>
  <c r="I129" i="1"/>
  <c r="I87" i="1"/>
  <c r="I32" i="1"/>
  <c r="I20" i="1"/>
  <c r="I140" i="1"/>
  <c r="I9" i="1"/>
  <c r="I54" i="1"/>
  <c r="I89" i="1"/>
  <c r="I125" i="1"/>
  <c r="I13" i="1"/>
  <c r="I62" i="1"/>
  <c r="I65" i="1"/>
  <c r="I137" i="1"/>
  <c r="I36" i="1"/>
  <c r="I90" i="1"/>
  <c r="I132" i="1"/>
  <c r="I37" i="1"/>
  <c r="I73" i="1"/>
  <c r="I109" i="1"/>
  <c r="I151" i="1"/>
  <c r="I26" i="1"/>
  <c r="I80" i="1"/>
  <c r="I134" i="1"/>
  <c r="I15" i="1"/>
  <c r="I28" i="1"/>
  <c r="I51" i="1"/>
  <c r="I12" i="1"/>
  <c r="I83" i="1"/>
  <c r="I55" i="1"/>
  <c r="I18" i="1"/>
  <c r="I61" i="1"/>
  <c r="I23" i="1"/>
  <c r="I71" i="1"/>
  <c r="I149" i="1"/>
  <c r="I96" i="1"/>
  <c r="I43" i="1"/>
  <c r="I115" i="1"/>
  <c r="I157" i="1"/>
  <c r="I38" i="1"/>
  <c r="I86" i="1"/>
  <c r="I146" i="1"/>
  <c r="I21" i="1"/>
  <c r="I46" i="1"/>
  <c r="I70" i="1"/>
  <c r="I94" i="1"/>
  <c r="I118" i="1"/>
  <c r="I142" i="1"/>
  <c r="I33" i="1"/>
  <c r="I45" i="1"/>
  <c r="I123" i="1"/>
  <c r="I135" i="1"/>
  <c r="I68" i="1"/>
  <c r="I63" i="1"/>
  <c r="I119" i="1"/>
  <c r="I91" i="1"/>
  <c r="I104" i="1"/>
  <c r="I27" i="1"/>
  <c r="I22" i="1"/>
  <c r="I57" i="1"/>
  <c r="I39" i="1"/>
  <c r="I139" i="1"/>
  <c r="I101" i="1"/>
  <c r="I29" i="1"/>
  <c r="I107" i="1"/>
  <c r="I42" i="1"/>
  <c r="I138" i="1"/>
  <c r="I79" i="1"/>
  <c r="I10" i="1"/>
  <c r="I35" i="1"/>
  <c r="I77" i="1"/>
  <c r="I113" i="1"/>
  <c r="I155" i="1"/>
  <c r="I48" i="1"/>
  <c r="I102" i="1"/>
  <c r="I150" i="1"/>
  <c r="I49" i="1"/>
  <c r="I85" i="1"/>
  <c r="I121" i="1"/>
  <c r="I50" i="1"/>
  <c r="I98" i="1"/>
  <c r="I152" i="1"/>
  <c r="I16" i="1"/>
  <c r="I69" i="1"/>
  <c r="I81" i="1"/>
  <c r="I159" i="1"/>
  <c r="I31" i="1"/>
  <c r="I99" i="1"/>
</calcChain>
</file>

<file path=xl/sharedStrings.xml><?xml version="1.0" encoding="utf-8"?>
<sst xmlns="http://schemas.openxmlformats.org/spreadsheetml/2006/main" count="32" uniqueCount="25">
  <si>
    <t>U0</t>
  </si>
  <si>
    <t>B25</t>
  </si>
  <si>
    <t>Rt</t>
  </si>
  <si>
    <t>Tc</t>
  </si>
  <si>
    <t>Rp</t>
  </si>
  <si>
    <t>Uref</t>
  </si>
  <si>
    <t>ADSmax</t>
  </si>
  <si>
    <t>R1</t>
  </si>
  <si>
    <t>R2</t>
  </si>
  <si>
    <t>R25Гр.ц.</t>
  </si>
  <si>
    <t>R100Гр.ц.</t>
  </si>
  <si>
    <t>Ом</t>
  </si>
  <si>
    <t>В25/100</t>
  </si>
  <si>
    <t>Rp = 6200.0 / (U0 / adcRez - 1);</t>
  </si>
  <si>
    <t>Rt = 1.0 / (1.0 / Rp - 1.0 / 10000);</t>
  </si>
  <si>
    <t>Tc = 1.0 / (1.0 / 298.15 + log(Rt / 10000) * 1.0 / B25) - 273.15;</t>
  </si>
  <si>
    <t>Обратное преобразование</t>
  </si>
  <si>
    <t>ADS</t>
  </si>
  <si>
    <t>В</t>
  </si>
  <si>
    <t>Расчет ADS</t>
  </si>
  <si>
    <t>B = (log(R25) – log(R100)) / (1 / T25 - 1 / T100) </t>
  </si>
  <si>
    <t>T25</t>
  </si>
  <si>
    <t>T100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</si>
  <si>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charset val="204"/>
        <scheme val="minor"/>
      </rPr>
      <t>Т</t>
    </r>
  </si>
  <si>
    <t>Для вставки в скетч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</si>
</sst>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2" fontId="0" fillId="0" borderId="5" xfId="0" applyNumberFormat="1" applyBorder="1"/>
    <xf numFmtId="0" fontId="0" fillId="0" borderId="12" xfId="0" applyBorder="1"/>
    <xf numFmtId="0" fontId="0" fillId="0" borderId="13" xfId="0" applyBorder="1"/>
    <xf numFmtId="0" fontId="0" fillId="0" borderId="7" xfId="0" applyBorder="1"/>
    <xf numFmtId="0" fontId="0" fillId="0" borderId="14" xfId="0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5" xfId="0" applyFill="1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/>
    <xf numFmtId="0" fontId="0" fillId="0" borderId="25" xfId="0" applyFill="1" applyBorder="1"/>
    <xf numFmtId="0" fontId="0" fillId="0" borderId="26" xfId="0" applyBorder="1"/>
    <xf numFmtId="0" fontId="0" fillId="0" borderId="2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5" xfId="0" applyNumberFormat="1" applyBorder="1" applyAlignment="1">
      <alignment horizontal="left" wrapText="1"/>
    </xf>
    <xf numFmtId="0" fontId="0" fillId="0" borderId="16" xfId="0" applyNumberFormat="1" applyBorder="1" applyAlignment="1">
      <alignment horizontal="left" wrapText="1"/>
    </xf>
    <xf numFmtId="0" fontId="0" fillId="0" borderId="17" xfId="0" applyNumberFormat="1" applyBorder="1" applyAlignment="1">
      <alignment horizontal="left" wrapText="1"/>
    </xf>
    <xf numFmtId="0" fontId="0" fillId="0" borderId="18" xfId="0" applyNumberFormat="1" applyBorder="1" applyAlignment="1">
      <alignment horizontal="left" wrapText="1"/>
    </xf>
    <xf numFmtId="0" fontId="0" fillId="0" borderId="0" xfId="0" applyNumberFormat="1" applyBorder="1" applyAlignment="1">
      <alignment horizontal="left" wrapText="1"/>
    </xf>
    <xf numFmtId="0" fontId="0" fillId="0" borderId="19" xfId="0" applyNumberFormat="1" applyBorder="1" applyAlignment="1">
      <alignment horizontal="left" wrapText="1"/>
    </xf>
    <xf numFmtId="0" fontId="0" fillId="0" borderId="20" xfId="0" applyNumberFormat="1" applyBorder="1" applyAlignment="1">
      <alignment horizontal="left" wrapText="1"/>
    </xf>
    <xf numFmtId="0" fontId="0" fillId="0" borderId="21" xfId="0" applyNumberFormat="1" applyBorder="1" applyAlignment="1">
      <alignment horizontal="left" wrapText="1"/>
    </xf>
    <xf numFmtId="0" fontId="0" fillId="0" borderId="22" xfId="0" applyNumberForma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8F86-20C6-4967-BA16-A336414AD58B}">
  <dimension ref="A1:U159"/>
  <sheetViews>
    <sheetView tabSelected="1" workbookViewId="0">
      <pane ySplit="8" topLeftCell="A9" activePane="bottomLeft" state="frozen"/>
      <selection pane="bottomLeft" activeCell="M15" sqref="M15"/>
    </sheetView>
  </sheetViews>
  <sheetFormatPr defaultRowHeight="14.4" x14ac:dyDescent="0.3"/>
  <cols>
    <col min="7" max="7" width="10.33203125" customWidth="1"/>
  </cols>
  <sheetData>
    <row r="1" spans="1:21" ht="15" thickBot="1" x14ac:dyDescent="0.35">
      <c r="A1" s="7" t="s">
        <v>0</v>
      </c>
      <c r="B1" s="14">
        <v>3.33</v>
      </c>
      <c r="C1" s="23" t="s">
        <v>18</v>
      </c>
      <c r="D1" s="28" t="s">
        <v>12</v>
      </c>
      <c r="E1" s="8" t="s">
        <v>9</v>
      </c>
      <c r="F1" s="8">
        <v>10000</v>
      </c>
      <c r="G1" s="8" t="s">
        <v>11</v>
      </c>
      <c r="H1" s="24" t="s">
        <v>21</v>
      </c>
      <c r="I1" s="9">
        <v>25</v>
      </c>
      <c r="J1" s="29" t="s">
        <v>24</v>
      </c>
    </row>
    <row r="2" spans="1:21" ht="15" customHeight="1" thickBot="1" x14ac:dyDescent="0.35">
      <c r="A2" s="15" t="s">
        <v>1</v>
      </c>
      <c r="B2" s="1">
        <v>3950</v>
      </c>
      <c r="C2" s="6"/>
      <c r="D2" s="10">
        <f>ROUND( (LOG(F1,2.7182818)  - LOG(F2,2.7182818))/(1/(25+273.15)-1/(100+273.15)),0)</f>
        <v>3977</v>
      </c>
      <c r="E2" s="11" t="s">
        <v>10</v>
      </c>
      <c r="F2" s="11">
        <v>685</v>
      </c>
      <c r="G2" s="11" t="s">
        <v>11</v>
      </c>
      <c r="H2" s="11" t="s">
        <v>22</v>
      </c>
      <c r="I2" s="30">
        <v>100</v>
      </c>
      <c r="J2" s="33" t="str">
        <f>_xlfn.TEXTJOIN(", ",,E9:E159)</f>
        <v>32055, 32000, 31943, 31882, 31819, 31752, 31682, 31608, 31530, 31449, 31364, 31275, 31182, 31084, 30982, 30876, 30765, 30650, 30529, 30404, 30273, 30138, 29997, 29851, 29699, 29542, 29379, 29211, 29037, 28858, 28672, 28481, 28284, 28081, 27873, 27658, 27438, 27212, 26981, 26743, 26501, 26253, 25999, 25741, 25477, 25209, 24935, 24657, 24375, 24088, 23797, 23503, 23205, 22903, 22598, 22291, 21980, 21667, 21352, 21036, 20717, 20397, 20076, 19755, 19432, 19110, 18787, 18464, 18142, 17821, 17501, 17182, 16864, 16548, 16234, 15922, 15613, 15305, 15001, 14699, 14401, 14105, 13813, 13524, 13239, 12958, 12680, 12406, 12137, 11871, 11609, 11352, 11099, 10850, 10605, 10365, 10129, 9897, 9670, 9447, 9228, 9014, 8804, 8599, 8397, 8200, 8007, 7818, 7634, 7453, 7277, 7104, 6936, 6771, 6610, 6453, 6299, 6149, 6003, 5860, 5721, 5584, 5452, 5322, 5196, 5073, 4952, 4835, 4721, 4609, 4501, 4395, 4291, 4191, 4093, 3997, 3904, 3813, 3724, 3638, 3553, 3471, 3391, 3314, 3238, 3164, 3091, 3021, 2953, 2886, 2821</v>
      </c>
      <c r="K2" s="34"/>
      <c r="L2" s="34"/>
      <c r="M2" s="34"/>
      <c r="N2" s="34"/>
      <c r="O2" s="34"/>
      <c r="P2" s="34"/>
      <c r="Q2" s="34"/>
      <c r="R2" s="34"/>
      <c r="S2" s="34"/>
      <c r="T2" s="34"/>
      <c r="U2" s="35"/>
    </row>
    <row r="3" spans="1:21" x14ac:dyDescent="0.3">
      <c r="A3" s="15" t="s">
        <v>5</v>
      </c>
      <c r="B3" s="1">
        <v>2.0470000000000002</v>
      </c>
      <c r="C3" s="16" t="s">
        <v>18</v>
      </c>
      <c r="D3" s="19" t="s">
        <v>20</v>
      </c>
      <c r="E3" s="20"/>
      <c r="F3" s="20"/>
      <c r="G3" s="20"/>
      <c r="H3" s="20"/>
      <c r="I3" s="20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3">
      <c r="A4" s="15" t="s">
        <v>6</v>
      </c>
      <c r="B4" s="1">
        <v>32768</v>
      </c>
      <c r="C4" s="16"/>
      <c r="D4" s="19" t="s">
        <v>13</v>
      </c>
      <c r="E4" s="20"/>
      <c r="F4" s="20"/>
      <c r="G4" s="20"/>
      <c r="H4" s="20"/>
      <c r="I4" s="20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3">
      <c r="A5" s="15" t="s">
        <v>7</v>
      </c>
      <c r="B5" s="1">
        <v>6200</v>
      </c>
      <c r="C5" s="16" t="s">
        <v>11</v>
      </c>
      <c r="D5" s="19" t="s">
        <v>14</v>
      </c>
      <c r="E5" s="20"/>
      <c r="F5" s="20"/>
      <c r="G5" s="20"/>
      <c r="H5" s="20"/>
      <c r="I5" s="20"/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ht="15" thickBot="1" x14ac:dyDescent="0.35">
      <c r="A6" s="17" t="s">
        <v>8</v>
      </c>
      <c r="B6" s="11">
        <v>10000</v>
      </c>
      <c r="C6" s="12" t="s">
        <v>11</v>
      </c>
      <c r="D6" s="21" t="s">
        <v>15</v>
      </c>
      <c r="E6" s="22"/>
      <c r="F6" s="22"/>
      <c r="G6" s="22"/>
      <c r="H6" s="22"/>
      <c r="I6" s="22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3">
      <c r="B7" s="13" t="s">
        <v>19</v>
      </c>
      <c r="C7" s="2"/>
      <c r="D7" s="2"/>
      <c r="E7" s="18"/>
      <c r="F7" s="25" t="s">
        <v>16</v>
      </c>
      <c r="G7" s="26"/>
      <c r="H7" s="27"/>
      <c r="I7" s="31" t="s">
        <v>23</v>
      </c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ht="15" thickBot="1" x14ac:dyDescent="0.35">
      <c r="B8" s="4" t="s">
        <v>3</v>
      </c>
      <c r="C8" s="4" t="s">
        <v>2</v>
      </c>
      <c r="D8" s="4" t="s">
        <v>4</v>
      </c>
      <c r="E8" s="5" t="s">
        <v>17</v>
      </c>
      <c r="F8" s="4" t="s">
        <v>4</v>
      </c>
      <c r="G8" s="4" t="s">
        <v>2</v>
      </c>
      <c r="H8" s="4" t="s">
        <v>3</v>
      </c>
      <c r="I8" s="32"/>
      <c r="J8" s="39"/>
      <c r="K8" s="40"/>
      <c r="L8" s="40"/>
      <c r="M8" s="40"/>
      <c r="N8" s="40"/>
      <c r="O8" s="40"/>
      <c r="P8" s="40"/>
      <c r="Q8" s="40"/>
      <c r="R8" s="40"/>
      <c r="S8" s="40"/>
      <c r="T8" s="40"/>
      <c r="U8" s="41"/>
    </row>
    <row r="9" spans="1:21" x14ac:dyDescent="0.3">
      <c r="B9" s="1">
        <v>-25</v>
      </c>
      <c r="C9" s="1">
        <f>B$6*EXP((1/(B9+273.15)-1/(I$1+273.15))*$B$2)</f>
        <v>144316.93726809666</v>
      </c>
      <c r="D9" s="1">
        <f>1/(1/C9+1/B$6)</f>
        <v>9351.9829918198229</v>
      </c>
      <c r="E9" s="3">
        <f>ROUND((B$1/B$3*B$4)/(B$5/D9+1),0)</f>
        <v>32055</v>
      </c>
      <c r="F9" s="1">
        <f>B$5 / (B$1 / ((E9/B$4)*B$3)- 1)</f>
        <v>9352.065080100152</v>
      </c>
      <c r="G9" s="1">
        <f>1/(1/F9-1/B$6)</f>
        <v>144336.48801558226</v>
      </c>
      <c r="H9" s="1">
        <f>1/(1/(I$1+273.15)+LOG(G9/B$6,2.7182818)*(1/B$2))-273.15</f>
        <v>-25.002112195000109</v>
      </c>
      <c r="I9" s="1">
        <f>H9-B9</f>
        <v>-2.1121950001088408E-3</v>
      </c>
    </row>
    <row r="10" spans="1:21" x14ac:dyDescent="0.3">
      <c r="B10" s="1">
        <v>-24</v>
      </c>
      <c r="C10" s="1">
        <f>B$6*EXP((1/(B10+273.15)-1/(I$1+273.15))*$B$2)</f>
        <v>135385.11855020453</v>
      </c>
      <c r="D10" s="1">
        <f>1/(1/C10+1/B$6)</f>
        <v>9312.1716926931022</v>
      </c>
      <c r="E10" s="3">
        <f>ROUND((B$1/B$3*B$4)/(B$5/D10+1),0)</f>
        <v>32000</v>
      </c>
      <c r="F10" s="1">
        <f t="shared" ref="F10:F73" si="0">B$5 / (B$1 / ((E10/B$4)*B$3)- 1)</f>
        <v>9311.9185278666428</v>
      </c>
      <c r="G10" s="1">
        <f t="shared" ref="G10:G73" si="1">1/(1/F10-1/B$6)</f>
        <v>135331.62721262625</v>
      </c>
      <c r="H10" s="1">
        <f t="shared" ref="H10:H73" si="2">1/(1/(I$1+273.15)+LOG(G10/B$6,2.7182818)*(1/B$2))-273.15</f>
        <v>-23.993789824470866</v>
      </c>
      <c r="I10" s="1">
        <f>H10-B10</f>
        <v>6.2101755291337213E-3</v>
      </c>
    </row>
    <row r="11" spans="1:21" x14ac:dyDescent="0.3">
      <c r="B11" s="1">
        <v>-23</v>
      </c>
      <c r="C11" s="1">
        <f t="shared" ref="C11:C74" si="3">B$6*EXP((1/(B11+273.15)-1/(I$1+273.15))*$B$2)</f>
        <v>127070.98414555467</v>
      </c>
      <c r="D11" s="1">
        <f>1/(1/C11+1/B$6)</f>
        <v>9270.4509957132086</v>
      </c>
      <c r="E11" s="3">
        <f>ROUND((B$1/B$3*B$4)/(B$5/D11+1),0)</f>
        <v>31943</v>
      </c>
      <c r="F11" s="1">
        <f t="shared" si="0"/>
        <v>9270.5302311205687</v>
      </c>
      <c r="G11" s="1">
        <f t="shared" si="1"/>
        <v>127085.87287121455</v>
      </c>
      <c r="H11" s="1">
        <f t="shared" si="2"/>
        <v>-23.001856457616441</v>
      </c>
      <c r="I11" s="1">
        <f>H11-B11</f>
        <v>-1.8564576164408209E-3</v>
      </c>
    </row>
    <row r="12" spans="1:21" x14ac:dyDescent="0.3">
      <c r="B12" s="1">
        <v>-22</v>
      </c>
      <c r="C12" s="1">
        <f t="shared" si="3"/>
        <v>119327.63833441163</v>
      </c>
      <c r="D12" s="1">
        <f>1/(1/C12+1/B$6)</f>
        <v>9226.7700756939284</v>
      </c>
      <c r="E12" s="3">
        <f>ROUND((B$1/B$3*B$4)/(B$5/D12+1),0)</f>
        <v>31882</v>
      </c>
      <c r="F12" s="1">
        <f t="shared" si="0"/>
        <v>9226.4814495665341</v>
      </c>
      <c r="G12" s="1">
        <f t="shared" si="1"/>
        <v>119279.38178594655</v>
      </c>
      <c r="H12" s="1">
        <f t="shared" si="2"/>
        <v>-21.993541143847239</v>
      </c>
      <c r="I12" s="1">
        <f>H12-B12</f>
        <v>6.4588561527614274E-3</v>
      </c>
    </row>
    <row r="13" spans="1:21" x14ac:dyDescent="0.3">
      <c r="B13" s="1">
        <v>-21</v>
      </c>
      <c r="C13" s="1">
        <f t="shared" si="3"/>
        <v>112112.04578468086</v>
      </c>
      <c r="D13" s="1">
        <f>1/(1/C13+1/B$6)</f>
        <v>9181.0799716161564</v>
      </c>
      <c r="E13" s="3">
        <f>ROUND((B$1/B$3*B$4)/(B$5/D13+1),0)</f>
        <v>31819</v>
      </c>
      <c r="F13" s="1">
        <f t="shared" si="0"/>
        <v>9181.2509823186174</v>
      </c>
      <c r="G13" s="1">
        <f t="shared" si="1"/>
        <v>112137.55111815616</v>
      </c>
      <c r="H13" s="1">
        <f t="shared" si="2"/>
        <v>-21.003661779487061</v>
      </c>
      <c r="I13" s="1">
        <f>H13-B13</f>
        <v>-3.6617794870608122E-3</v>
      </c>
    </row>
    <row r="14" spans="1:21" x14ac:dyDescent="0.3">
      <c r="B14" s="1">
        <v>-20</v>
      </c>
      <c r="C14" s="1">
        <f t="shared" si="3"/>
        <v>105384.69020603797</v>
      </c>
      <c r="D14" s="1">
        <f>1/(1/C14+1/B$6)</f>
        <v>9133.3338953249877</v>
      </c>
      <c r="E14" s="3">
        <f>ROUND((B$1/B$3*B$4)/(B$5/D14+1),0)</f>
        <v>31752</v>
      </c>
      <c r="F14" s="1">
        <f t="shared" si="0"/>
        <v>9133.4388610835977</v>
      </c>
      <c r="G14" s="1">
        <f t="shared" si="1"/>
        <v>105398.66664808642</v>
      </c>
      <c r="H14" s="1">
        <f t="shared" si="2"/>
        <v>-20.002151920020566</v>
      </c>
      <c r="I14" s="1">
        <f>H14-B14</f>
        <v>-2.1519200205659672E-3</v>
      </c>
    </row>
    <row r="15" spans="1:21" x14ac:dyDescent="0.3">
      <c r="B15" s="1">
        <v>-19</v>
      </c>
      <c r="C15" s="1">
        <f t="shared" si="3"/>
        <v>99109.265187933459</v>
      </c>
      <c r="D15" s="1">
        <f>1/(1/C15+1/B$6)</f>
        <v>9083.4875495884189</v>
      </c>
      <c r="E15" s="3">
        <f>ROUND((B$1/B$3*B$4)/(B$5/D15+1),0)</f>
        <v>31682</v>
      </c>
      <c r="F15" s="1">
        <f t="shared" si="0"/>
        <v>9083.8023778303395</v>
      </c>
      <c r="G15" s="1">
        <f t="shared" si="1"/>
        <v>99146.757839415339</v>
      </c>
      <c r="H15" s="1">
        <f t="shared" si="2"/>
        <v>-19.006185145285599</v>
      </c>
      <c r="I15" s="1">
        <f>H15-B15</f>
        <v>-6.1851452855989919E-3</v>
      </c>
    </row>
    <row r="16" spans="1:21" x14ac:dyDescent="0.3">
      <c r="B16" s="1">
        <v>-18</v>
      </c>
      <c r="C16" s="1">
        <f t="shared" si="3"/>
        <v>93252.394004937596</v>
      </c>
      <c r="D16" s="1">
        <f>1/(1/C16+1/B$6)</f>
        <v>9031.4994537054718</v>
      </c>
      <c r="E16" s="3">
        <f>ROUND((B$1/B$3*B$4)/(B$5/D16+1),0)</f>
        <v>31608</v>
      </c>
      <c r="F16" s="1">
        <f t="shared" si="0"/>
        <v>9031.6777627020874</v>
      </c>
      <c r="G16" s="1">
        <f t="shared" si="1"/>
        <v>93271.407128941253</v>
      </c>
      <c r="H16" s="1">
        <f t="shared" si="2"/>
        <v>-18.003360371930768</v>
      </c>
      <c r="I16" s="1">
        <f>H16-B16</f>
        <v>-3.3603719307677693E-3</v>
      </c>
    </row>
    <row r="17" spans="2:9" x14ac:dyDescent="0.3">
      <c r="B17" s="1">
        <v>-17</v>
      </c>
      <c r="C17" s="1">
        <f t="shared" si="3"/>
        <v>87783.375511991326</v>
      </c>
      <c r="D17" s="1">
        <f>1/(1/C17+1/B$6)</f>
        <v>8977.3312746016127</v>
      </c>
      <c r="E17" s="3">
        <f>ROUND((B$1/B$3*B$4)/(B$5/D17+1),0)</f>
        <v>31530</v>
      </c>
      <c r="F17" s="1">
        <f t="shared" si="0"/>
        <v>8977.1191054823139</v>
      </c>
      <c r="G17" s="1">
        <f t="shared" si="1"/>
        <v>87763.092981761569</v>
      </c>
      <c r="H17" s="1">
        <f t="shared" si="2"/>
        <v>-16.996161907619069</v>
      </c>
      <c r="I17" s="1">
        <f>H17-B17</f>
        <v>3.8380923809313572E-3</v>
      </c>
    </row>
    <row r="18" spans="2:9" x14ac:dyDescent="0.3">
      <c r="B18" s="1">
        <v>-16</v>
      </c>
      <c r="C18" s="1">
        <f t="shared" si="3"/>
        <v>82673.953553657164</v>
      </c>
      <c r="D18" s="1">
        <f>1/(1/C18+1/B$6)</f>
        <v>8920.9481611022329</v>
      </c>
      <c r="E18" s="3">
        <f>ROUND((B$1/B$3*B$4)/(B$5/D18+1),0)</f>
        <v>31449</v>
      </c>
      <c r="F18" s="1">
        <f t="shared" si="0"/>
        <v>8920.8741929191801</v>
      </c>
      <c r="G18" s="1">
        <f t="shared" si="1"/>
        <v>82667.601260054624</v>
      </c>
      <c r="H18" s="1">
        <f t="shared" si="2"/>
        <v>-15.998714027542746</v>
      </c>
      <c r="I18" s="1">
        <f>H18-B18</f>
        <v>1.2859724572535924E-3</v>
      </c>
    </row>
    <row r="19" spans="2:9" x14ac:dyDescent="0.3">
      <c r="B19" s="1">
        <v>-15</v>
      </c>
      <c r="C19" s="1">
        <f t="shared" si="3"/>
        <v>77898.107579808362</v>
      </c>
      <c r="D19" s="1">
        <f>1/(1/C19+1/B$6)</f>
        <v>8862.3190788356442</v>
      </c>
      <c r="E19" s="3">
        <f>ROUND((B$1/B$3*B$4)/(B$5/D19+1),0)</f>
        <v>31364</v>
      </c>
      <c r="F19" s="1">
        <f t="shared" si="0"/>
        <v>8862.298281575655</v>
      </c>
      <c r="G19" s="1">
        <f t="shared" si="1"/>
        <v>77896.500796794586</v>
      </c>
      <c r="H19" s="1">
        <f t="shared" si="2"/>
        <v>-14.999652359942445</v>
      </c>
      <c r="I19" s="1">
        <f>H19-B19</f>
        <v>3.4764005755505423E-4</v>
      </c>
    </row>
    <row r="20" spans="2:9" x14ac:dyDescent="0.3">
      <c r="B20" s="1">
        <v>-14</v>
      </c>
      <c r="C20" s="1">
        <f t="shared" si="3"/>
        <v>73431.862399160324</v>
      </c>
      <c r="D20" s="1">
        <f>1/(1/C20+1/B$6)</f>
        <v>8801.4171429906073</v>
      </c>
      <c r="E20" s="3">
        <f>ROUND((B$1/B$3*B$4)/(B$5/D20+1),0)</f>
        <v>31275</v>
      </c>
      <c r="F20" s="1">
        <f t="shared" si="0"/>
        <v>8801.4502572924484</v>
      </c>
      <c r="G20" s="1">
        <f t="shared" si="1"/>
        <v>73434.167508223458</v>
      </c>
      <c r="H20" s="1">
        <f t="shared" si="2"/>
        <v>-14.000534063940108</v>
      </c>
      <c r="I20" s="1">
        <f>H20-B20</f>
        <v>-5.3406394010835356E-4</v>
      </c>
    </row>
    <row r="21" spans="2:9" x14ac:dyDescent="0.3">
      <c r="B21" s="1">
        <v>-13</v>
      </c>
      <c r="C21" s="1">
        <f t="shared" si="3"/>
        <v>69253.115215008889</v>
      </c>
      <c r="D21" s="1">
        <f>1/(1/C21+1/B$6)</f>
        <v>8738.2199459452659</v>
      </c>
      <c r="E21" s="3">
        <f>ROUND((B$1/B$3*B$4)/(B$5/D21+1),0)</f>
        <v>31182</v>
      </c>
      <c r="F21" s="1">
        <f t="shared" si="0"/>
        <v>8738.390544438309</v>
      </c>
      <c r="G21" s="1">
        <f t="shared" si="1"/>
        <v>69263.832051320715</v>
      </c>
      <c r="H21" s="1">
        <f t="shared" si="2"/>
        <v>-13.002651530856838</v>
      </c>
      <c r="I21" s="1">
        <f>H21-B21</f>
        <v>-2.6515308568377804E-3</v>
      </c>
    </row>
    <row r="22" spans="2:9" x14ac:dyDescent="0.3">
      <c r="B22" s="1">
        <v>-12</v>
      </c>
      <c r="C22" s="1">
        <f t="shared" si="3"/>
        <v>65341.478277463073</v>
      </c>
      <c r="D22" s="1">
        <f>1/(1/C22+1/B$6)</f>
        <v>8672.7098766004292</v>
      </c>
      <c r="E22" s="3">
        <f>ROUND((B$1/B$3*B$4)/(B$5/D22+1),0)</f>
        <v>31084</v>
      </c>
      <c r="F22" s="1">
        <f t="shared" si="0"/>
        <v>8672.5116673465473</v>
      </c>
      <c r="G22" s="1">
        <f t="shared" si="1"/>
        <v>65330.228929481287</v>
      </c>
      <c r="H22" s="1">
        <f t="shared" si="2"/>
        <v>-11.997027552972952</v>
      </c>
      <c r="I22" s="1">
        <f>H22-B22</f>
        <v>2.9724470270480197E-3</v>
      </c>
    </row>
    <row r="23" spans="2:9" x14ac:dyDescent="0.3">
      <c r="B23" s="1">
        <v>-11</v>
      </c>
      <c r="C23" s="1">
        <f t="shared" si="3"/>
        <v>61678.135655943021</v>
      </c>
      <c r="D23" s="1">
        <f>1/(1/C23+1/B$6)</f>
        <v>8604.8744280961382</v>
      </c>
      <c r="E23" s="3">
        <f>ROUND((B$1/B$3*B$4)/(B$5/D23+1),0)</f>
        <v>30982</v>
      </c>
      <c r="F23" s="1">
        <f t="shared" si="0"/>
        <v>8604.558152534486</v>
      </c>
      <c r="G23" s="1">
        <f t="shared" si="1"/>
        <v>61661.88987497121</v>
      </c>
      <c r="H23" s="1">
        <f t="shared" si="2"/>
        <v>-10.995417047246519</v>
      </c>
      <c r="I23" s="1">
        <f>H23-B23</f>
        <v>4.5829527534806402E-3</v>
      </c>
    </row>
    <row r="24" spans="2:9" x14ac:dyDescent="0.3">
      <c r="B24" s="1">
        <v>-10</v>
      </c>
      <c r="C24" s="1">
        <f t="shared" si="3"/>
        <v>58245.712787078817</v>
      </c>
      <c r="D24" s="1">
        <f>1/(1/C24+1/B$6)</f>
        <v>8534.706490472272</v>
      </c>
      <c r="E24" s="3">
        <f>ROUND((B$1/B$3*B$4)/(B$5/D24+1),0)</f>
        <v>30876</v>
      </c>
      <c r="F24" s="1">
        <f t="shared" si="0"/>
        <v>8534.5946580265645</v>
      </c>
      <c r="G24" s="1">
        <f t="shared" si="1"/>
        <v>58240.504613782708</v>
      </c>
      <c r="H24" s="1">
        <f t="shared" si="2"/>
        <v>-9.9984326589183752</v>
      </c>
      <c r="I24" s="1">
        <f>H24-B24</f>
        <v>1.5673410816248179E-3</v>
      </c>
    </row>
    <row r="25" spans="2:9" x14ac:dyDescent="0.3">
      <c r="B25" s="1">
        <v>-9</v>
      </c>
      <c r="C25" s="1">
        <f t="shared" si="3"/>
        <v>55028.15758840015</v>
      </c>
      <c r="D25" s="1">
        <f>1/(1/C25+1/B$6)</f>
        <v>8462.2046247572271</v>
      </c>
      <c r="E25" s="3">
        <f>ROUND((B$1/B$3*B$4)/(B$5/D25+1),0)</f>
        <v>30765</v>
      </c>
      <c r="F25" s="1">
        <f t="shared" si="0"/>
        <v>8462.036299872012</v>
      </c>
      <c r="G25" s="1">
        <f t="shared" si="1"/>
        <v>55021.04047818431</v>
      </c>
      <c r="H25" s="1">
        <f t="shared" si="2"/>
        <v>-8.9977154811219862</v>
      </c>
      <c r="I25" s="1">
        <f>H25-B25</f>
        <v>2.2845188780138415E-3</v>
      </c>
    </row>
    <row r="26" spans="2:9" x14ac:dyDescent="0.3">
      <c r="B26" s="1">
        <v>-8</v>
      </c>
      <c r="C26" s="1">
        <f t="shared" si="3"/>
        <v>52010.632049170083</v>
      </c>
      <c r="D26" s="1">
        <f>1/(1/C26+1/B$6)</f>
        <v>8387.3733149388481</v>
      </c>
      <c r="E26" s="3">
        <f>ROUND((B$1/B$3*B$4)/(B$5/D26+1),0)</f>
        <v>30650</v>
      </c>
      <c r="F26" s="1">
        <f t="shared" si="0"/>
        <v>8387.6130978166075</v>
      </c>
      <c r="G26" s="1">
        <f t="shared" si="1"/>
        <v>52019.853835693139</v>
      </c>
      <c r="H26" s="1">
        <f t="shared" si="2"/>
        <v>-8.0031557872882786</v>
      </c>
      <c r="I26" s="1">
        <f>H26-B26</f>
        <v>-3.1557872882785887E-3</v>
      </c>
    </row>
    <row r="27" spans="2:9" x14ac:dyDescent="0.3">
      <c r="B27" s="1">
        <v>-7</v>
      </c>
      <c r="C27" s="1">
        <f t="shared" si="3"/>
        <v>49179.41331794596</v>
      </c>
      <c r="D27" s="1">
        <f>1/(1/C27+1/B$6)</f>
        <v>8310.2231942932194</v>
      </c>
      <c r="E27" s="3">
        <f>ROUND((B$1/B$3*B$4)/(B$5/D27+1),0)</f>
        <v>30529</v>
      </c>
      <c r="F27" s="1">
        <f t="shared" si="0"/>
        <v>8310.1183009124143</v>
      </c>
      <c r="G27" s="1">
        <f t="shared" si="1"/>
        <v>49175.739966882182</v>
      </c>
      <c r="H27" s="1">
        <f t="shared" si="2"/>
        <v>-6.9986607662822848</v>
      </c>
      <c r="I27" s="1">
        <f>H27-B27</f>
        <v>1.3392337177151603E-3</v>
      </c>
    </row>
    <row r="28" spans="2:9" x14ac:dyDescent="0.3">
      <c r="B28" s="1">
        <v>-6</v>
      </c>
      <c r="C28" s="1">
        <f t="shared" si="3"/>
        <v>46521.803403375408</v>
      </c>
      <c r="D28" s="1">
        <f>1/(1/C28+1/B$6)</f>
        <v>8230.7712426240778</v>
      </c>
      <c r="E28" s="3">
        <f>ROUND((B$1/B$3*B$4)/(B$5/D28+1),0)</f>
        <v>30404</v>
      </c>
      <c r="F28" s="1">
        <f t="shared" si="0"/>
        <v>8230.9216131277935</v>
      </c>
      <c r="G28" s="1">
        <f t="shared" si="1"/>
        <v>46526.607719629414</v>
      </c>
      <c r="H28" s="1">
        <f t="shared" si="2"/>
        <v>-6.0018660812095845</v>
      </c>
      <c r="I28" s="1">
        <f>H28-B28</f>
        <v>-1.8660812095845358E-3</v>
      </c>
    </row>
    <row r="29" spans="2:9" x14ac:dyDescent="0.3">
      <c r="B29" s="1">
        <v>-5</v>
      </c>
      <c r="C29" s="1">
        <f t="shared" si="3"/>
        <v>44026.046691571566</v>
      </c>
      <c r="D29" s="1">
        <f>1/(1/C29+1/B$6)</f>
        <v>8149.0409511010785</v>
      </c>
      <c r="E29" s="3">
        <f>ROUND((B$1/B$3*B$4)/(B$5/D29+1),0)</f>
        <v>30273</v>
      </c>
      <c r="F29" s="1">
        <f t="shared" si="0"/>
        <v>8148.845964893685</v>
      </c>
      <c r="G29" s="1">
        <f t="shared" si="1"/>
        <v>44020.356006871596</v>
      </c>
      <c r="H29" s="1">
        <f t="shared" si="2"/>
        <v>-4.9976471562519009</v>
      </c>
      <c r="I29" s="1">
        <f>H29-B29</f>
        <v>2.352843748099076E-3</v>
      </c>
    </row>
    <row r="30" spans="2:9" x14ac:dyDescent="0.3">
      <c r="B30" s="1">
        <v>-4</v>
      </c>
      <c r="C30" s="1">
        <f t="shared" si="3"/>
        <v>41681.254561274953</v>
      </c>
      <c r="D30" s="1">
        <f>1/(1/C30+1/B$6)</f>
        <v>8065.0624515812242</v>
      </c>
      <c r="E30" s="3">
        <f>ROUND((B$1/B$3*B$4)/(B$5/D30+1),0)</f>
        <v>30138</v>
      </c>
      <c r="F30" s="1">
        <f t="shared" si="0"/>
        <v>8065.2353020732517</v>
      </c>
      <c r="G30" s="1">
        <f t="shared" si="1"/>
        <v>41685.871727532482</v>
      </c>
      <c r="H30" s="1">
        <f t="shared" si="2"/>
        <v>-4.0020316910548672</v>
      </c>
      <c r="I30" s="1">
        <f>H30-B30</f>
        <v>-2.031691054867224E-3</v>
      </c>
    </row>
    <row r="31" spans="2:9" x14ac:dyDescent="0.3">
      <c r="B31" s="1">
        <v>-3</v>
      </c>
      <c r="C31" s="1">
        <f t="shared" si="3"/>
        <v>39477.336447864291</v>
      </c>
      <c r="D31" s="1">
        <f>1/(1/C31+1/B$6)</f>
        <v>7978.8726075549166</v>
      </c>
      <c r="E31" s="3">
        <f>ROUND((B$1/B$3*B$4)/(B$5/D31+1),0)</f>
        <v>29997</v>
      </c>
      <c r="F31" s="1">
        <f t="shared" si="0"/>
        <v>7978.9426368982868</v>
      </c>
      <c r="G31" s="1">
        <f t="shared" si="1"/>
        <v>39479.050830368396</v>
      </c>
      <c r="H31" s="1">
        <f t="shared" si="2"/>
        <v>-3.000802612212965</v>
      </c>
      <c r="I31" s="1">
        <f>H31-B31</f>
        <v>-8.0261221296495933E-4</v>
      </c>
    </row>
    <row r="32" spans="2:9" x14ac:dyDescent="0.3">
      <c r="B32" s="1">
        <v>-2</v>
      </c>
      <c r="C32" s="1">
        <f t="shared" si="3"/>
        <v>37404.936769989145</v>
      </c>
      <c r="D32" s="1">
        <f>1/(1/C32+1/B$6)</f>
        <v>7890.5150641756054</v>
      </c>
      <c r="E32" s="3">
        <f>ROUND((B$1/B$3*B$4)/(B$5/D32+1),0)</f>
        <v>29851</v>
      </c>
      <c r="F32" s="1">
        <f t="shared" si="0"/>
        <v>7890.6832839145482</v>
      </c>
      <c r="G32" s="1">
        <f t="shared" si="1"/>
        <v>37408.717352595449</v>
      </c>
      <c r="H32" s="1">
        <f t="shared" si="2"/>
        <v>-2.0018814224378616</v>
      </c>
      <c r="I32" s="1">
        <f>H32-B32</f>
        <v>-1.8814224378616018E-3</v>
      </c>
    </row>
    <row r="33" spans="2:9" x14ac:dyDescent="0.3">
      <c r="B33" s="1">
        <v>-1</v>
      </c>
      <c r="C33" s="1">
        <f t="shared" si="3"/>
        <v>35455.377188930848</v>
      </c>
      <c r="D33" s="1">
        <f>1/(1/C33+1/B$6)</f>
        <v>7800.0402552076557</v>
      </c>
      <c r="E33" s="3">
        <f>ROUND((B$1/B$3*B$4)/(B$5/D33+1),0)</f>
        <v>29699</v>
      </c>
      <c r="F33" s="1">
        <f t="shared" si="0"/>
        <v>7799.956749899382</v>
      </c>
      <c r="G33" s="1">
        <f t="shared" si="1"/>
        <v>35453.65187499224</v>
      </c>
      <c r="H33" s="1">
        <f t="shared" si="2"/>
        <v>-0.99908778049729108</v>
      </c>
      <c r="I33" s="1">
        <f>H33-B33</f>
        <v>9.1221950270892194E-4</v>
      </c>
    </row>
    <row r="34" spans="2:9" x14ac:dyDescent="0.3">
      <c r="B34" s="1">
        <v>0</v>
      </c>
      <c r="C34" s="1">
        <f t="shared" si="3"/>
        <v>33620.603721435742</v>
      </c>
      <c r="D34" s="1">
        <f>1/(1/C34+1/B$6)</f>
        <v>7707.5053651570925</v>
      </c>
      <c r="E34" s="3">
        <f>ROUND((B$1/B$3*B$4)/(B$5/D34+1),0)</f>
        <v>29542</v>
      </c>
      <c r="F34" s="1">
        <f t="shared" si="0"/>
        <v>7707.4642995947415</v>
      </c>
      <c r="G34" s="1">
        <f t="shared" si="1"/>
        <v>33619.822357541794</v>
      </c>
      <c r="H34" s="1">
        <f t="shared" si="2"/>
        <v>4.3875452200836662E-4</v>
      </c>
      <c r="I34" s="1">
        <f>H34-B34</f>
        <v>4.3875452200836662E-4</v>
      </c>
    </row>
    <row r="35" spans="2:9" x14ac:dyDescent="0.3">
      <c r="B35" s="1">
        <v>1</v>
      </c>
      <c r="C35" s="1">
        <f t="shared" si="3"/>
        <v>31893.138272305434</v>
      </c>
      <c r="D35" s="1">
        <f>1/(1/C35+1/B$6)</f>
        <v>7612.9742453286772</v>
      </c>
      <c r="E35" s="3">
        <f>ROUND((B$1/B$3*B$4)/(B$5/D35+1),0)</f>
        <v>29379</v>
      </c>
      <c r="F35" s="1">
        <f t="shared" si="0"/>
        <v>7612.7213733451536</v>
      </c>
      <c r="G35" s="1">
        <f t="shared" si="1"/>
        <v>31888.700750496035</v>
      </c>
      <c r="H35" s="1">
        <f t="shared" si="2"/>
        <v>1.0026473975514136</v>
      </c>
      <c r="I35" s="1">
        <f>H35-B35</f>
        <v>2.6473975514136328E-3</v>
      </c>
    </row>
    <row r="36" spans="2:9" x14ac:dyDescent="0.3">
      <c r="B36" s="1">
        <v>2</v>
      </c>
      <c r="C36" s="1">
        <f t="shared" si="3"/>
        <v>30266.034194017953</v>
      </c>
      <c r="D36" s="1">
        <f>1/(1/C36+1/B$6)</f>
        <v>7516.5172830738738</v>
      </c>
      <c r="E36" s="3">
        <f>ROUND((B$1/B$3*B$4)/(B$5/D36+1),0)</f>
        <v>29211</v>
      </c>
      <c r="F36" s="1">
        <f t="shared" si="0"/>
        <v>7516.4136554814922</v>
      </c>
      <c r="G36" s="1">
        <f t="shared" si="1"/>
        <v>30264.354094516882</v>
      </c>
      <c r="H36" s="1">
        <f t="shared" si="2"/>
        <v>2.0010637619329827</v>
      </c>
      <c r="I36" s="1">
        <f>H36-B36</f>
        <v>1.063761932982743E-3</v>
      </c>
    </row>
    <row r="37" spans="2:9" x14ac:dyDescent="0.3">
      <c r="B37" s="1">
        <v>3</v>
      </c>
      <c r="C37" s="1">
        <f t="shared" si="3"/>
        <v>28732.835517560583</v>
      </c>
      <c r="D37" s="1">
        <f>1/(1/C37+1/B$6)</f>
        <v>7418.2112240488495</v>
      </c>
      <c r="E37" s="3">
        <f>ROUND((B$1/B$3*B$4)/(B$5/D37+1),0)</f>
        <v>29037</v>
      </c>
      <c r="F37" s="1">
        <f t="shared" si="0"/>
        <v>7418.0720184289839</v>
      </c>
      <c r="G37" s="1">
        <f t="shared" si="1"/>
        <v>28730.747222141097</v>
      </c>
      <c r="H37" s="1">
        <f t="shared" si="2"/>
        <v>3.0014030023886562</v>
      </c>
      <c r="I37" s="1">
        <f>H37-B37</f>
        <v>1.4030023886562049E-3</v>
      </c>
    </row>
    <row r="38" spans="2:9" x14ac:dyDescent="0.3">
      <c r="B38" s="1">
        <v>4</v>
      </c>
      <c r="C38" s="1">
        <f t="shared" si="3"/>
        <v>27287.539531911738</v>
      </c>
      <c r="D38" s="1">
        <f>1/(1/C38+1/B$6)</f>
        <v>7318.1389478805067</v>
      </c>
      <c r="E38" s="3">
        <f>ROUND((B$1/B$3*B$4)/(B$5/D38+1),0)</f>
        <v>28858</v>
      </c>
      <c r="F38" s="1">
        <f t="shared" si="0"/>
        <v>7318.3652094388272</v>
      </c>
      <c r="G38" s="1">
        <f t="shared" si="1"/>
        <v>27290.685648911003</v>
      </c>
      <c r="H38" s="1">
        <f t="shared" si="2"/>
        <v>3.9977579039849616</v>
      </c>
      <c r="I38" s="1">
        <f>H38-B38</f>
        <v>-2.2420960150384417E-3</v>
      </c>
    </row>
    <row r="39" spans="2:9" x14ac:dyDescent="0.3">
      <c r="B39" s="1">
        <v>5</v>
      </c>
      <c r="C39" s="1">
        <f t="shared" si="3"/>
        <v>25924.56241959352</v>
      </c>
      <c r="D39" s="1">
        <f>1/(1/C39+1/B$6)</f>
        <v>7216.3891982311443</v>
      </c>
      <c r="E39" s="3">
        <f>ROUND((B$1/B$3*B$4)/(B$5/D39+1),0)</f>
        <v>28672</v>
      </c>
      <c r="F39" s="1">
        <f t="shared" si="0"/>
        <v>7216.2943708878238</v>
      </c>
      <c r="G39" s="1">
        <f t="shared" si="1"/>
        <v>25923.33864406978</v>
      </c>
      <c r="H39" s="1">
        <f t="shared" si="2"/>
        <v>5.0009244241794022</v>
      </c>
      <c r="I39" s="1">
        <f>H39-B39</f>
        <v>9.2442417940219457E-4</v>
      </c>
    </row>
    <row r="40" spans="2:9" x14ac:dyDescent="0.3">
      <c r="B40" s="1">
        <v>6</v>
      </c>
      <c r="C40" s="1">
        <f t="shared" si="3"/>
        <v>24638.70768276219</v>
      </c>
      <c r="D40" s="1">
        <f>1/(1/C40+1/B$6)</f>
        <v>7113.0562688467562</v>
      </c>
      <c r="E40" s="3">
        <f>ROUND((B$1/B$3*B$4)/(B$5/D40+1),0)</f>
        <v>28481</v>
      </c>
      <c r="F40" s="1">
        <f t="shared" si="0"/>
        <v>7113.0714383558698</v>
      </c>
      <c r="G40" s="1">
        <f t="shared" si="1"/>
        <v>24638.889693567326</v>
      </c>
      <c r="H40" s="1">
        <f t="shared" si="2"/>
        <v>5.9998540815337265</v>
      </c>
      <c r="I40" s="1">
        <f>H40-B40</f>
        <v>-1.4591846627354244E-4</v>
      </c>
    </row>
    <row r="41" spans="2:9" x14ac:dyDescent="0.3">
      <c r="B41" s="1">
        <v>7</v>
      </c>
      <c r="C41" s="1">
        <f t="shared" si="3"/>
        <v>23425.137118719744</v>
      </c>
      <c r="D41" s="1">
        <f>1/(1/C41+1/B$6)</f>
        <v>7008.239647759141</v>
      </c>
      <c r="E41" s="3">
        <f>ROUND((B$1/B$3*B$4)/(B$5/D41+1),0)</f>
        <v>28284</v>
      </c>
      <c r="F41" s="1">
        <f t="shared" si="0"/>
        <v>7008.2567911045535</v>
      </c>
      <c r="G41" s="1">
        <f t="shared" si="1"/>
        <v>23425.328652093791</v>
      </c>
      <c r="H41" s="1">
        <f t="shared" si="2"/>
        <v>6.9998373636731799</v>
      </c>
      <c r="I41" s="1">
        <f>H41-B41</f>
        <v>-1.626363268201203E-4</v>
      </c>
    </row>
    <row r="42" spans="2:9" x14ac:dyDescent="0.3">
      <c r="B42" s="1">
        <v>8</v>
      </c>
      <c r="C42" s="1">
        <f t="shared" si="3"/>
        <v>22279.344125776763</v>
      </c>
      <c r="D42" s="1">
        <f>1/(1/C42+1/B$6)</f>
        <v>6902.0436223750685</v>
      </c>
      <c r="E42" s="3">
        <f>ROUND((B$1/B$3*B$4)/(B$5/D42+1),0)</f>
        <v>28081</v>
      </c>
      <c r="F42" s="1">
        <f t="shared" si="0"/>
        <v>6901.9625149167814</v>
      </c>
      <c r="G42" s="1">
        <f t="shared" si="1"/>
        <v>22278.499043827371</v>
      </c>
      <c r="H42" s="1">
        <f t="shared" si="2"/>
        <v>8.000758907566933</v>
      </c>
      <c r="I42" s="1">
        <f>H42-B42</f>
        <v>7.589075669329759E-4</v>
      </c>
    </row>
    <row r="43" spans="2:9" x14ac:dyDescent="0.3">
      <c r="B43" s="1">
        <v>9</v>
      </c>
      <c r="C43" s="1">
        <f t="shared" si="3"/>
        <v>21197.129140324207</v>
      </c>
      <c r="D43" s="1">
        <f>1/(1/C43+1/B$6)</f>
        <v>6794.5768487157402</v>
      </c>
      <c r="E43" s="3">
        <f>ROUND((B$1/B$3*B$4)/(B$5/D43+1),0)</f>
        <v>27873</v>
      </c>
      <c r="F43" s="1">
        <f t="shared" si="0"/>
        <v>6794.8101865625649</v>
      </c>
      <c r="G43" s="1">
        <f t="shared" si="1"/>
        <v>21199.400291602105</v>
      </c>
      <c r="H43" s="1">
        <f t="shared" si="2"/>
        <v>8.9978405789588578</v>
      </c>
      <c r="I43" s="1">
        <f>H43-B43</f>
        <v>-2.1594210411421955E-3</v>
      </c>
    </row>
    <row r="44" spans="2:9" x14ac:dyDescent="0.3">
      <c r="B44" s="1">
        <v>10</v>
      </c>
      <c r="C44" s="1">
        <f t="shared" si="3"/>
        <v>20174.57702398485</v>
      </c>
      <c r="D44" s="1">
        <f>1/(1/C44+1/B$6)</f>
        <v>6685.951888554624</v>
      </c>
      <c r="E44" s="3">
        <f>ROUND((B$1/B$3*B$4)/(B$5/D44+1),0)</f>
        <v>27658</v>
      </c>
      <c r="F44" s="1">
        <f t="shared" si="0"/>
        <v>6685.8784529528048</v>
      </c>
      <c r="G44" s="1">
        <f t="shared" si="1"/>
        <v>20173.908403901987</v>
      </c>
      <c r="H44" s="1">
        <f t="shared" si="2"/>
        <v>10.000672547481827</v>
      </c>
      <c r="I44" s="1">
        <f>H44-B44</f>
        <v>6.7254748182676849E-4</v>
      </c>
    </row>
    <row r="45" spans="2:9" x14ac:dyDescent="0.3">
      <c r="B45" s="1">
        <v>11</v>
      </c>
      <c r="C45" s="1">
        <f t="shared" si="3"/>
        <v>19208.036236013788</v>
      </c>
      <c r="D45" s="1">
        <f>1/(1/C45+1/B$6)</f>
        <v>6576.2847186316812</v>
      </c>
      <c r="E45" s="3">
        <f>ROUND((B$1/B$3*B$4)/(B$5/D45+1),0)</f>
        <v>27438</v>
      </c>
      <c r="F45" s="1">
        <f t="shared" si="0"/>
        <v>6576.2878330945696</v>
      </c>
      <c r="G45" s="1">
        <f t="shared" si="1"/>
        <v>19208.062805813024</v>
      </c>
      <c r="H45" s="1">
        <f t="shared" si="2"/>
        <v>10.999971585271851</v>
      </c>
      <c r="I45" s="1">
        <f>H45-B45</f>
        <v>-2.8414728149073198E-5</v>
      </c>
    </row>
    <row r="46" spans="2:9" x14ac:dyDescent="0.3">
      <c r="B46" s="1">
        <v>12</v>
      </c>
      <c r="C46" s="1">
        <f t="shared" si="3"/>
        <v>18294.099640871082</v>
      </c>
      <c r="D46" s="1">
        <f>1/(1/C46+1/B$6)</f>
        <v>6465.6942164878392</v>
      </c>
      <c r="E46" s="3">
        <f>ROUND((B$1/B$3*B$4)/(B$5/D46+1),0)</f>
        <v>27212</v>
      </c>
      <c r="F46" s="1">
        <f t="shared" si="0"/>
        <v>6465.6325899368567</v>
      </c>
      <c r="G46" s="1">
        <f t="shared" si="1"/>
        <v>18293.606294376019</v>
      </c>
      <c r="H46" s="1">
        <f t="shared" si="2"/>
        <v>12.00055500324504</v>
      </c>
      <c r="I46" s="1">
        <f>H46-B46</f>
        <v>5.5500324504009768E-4</v>
      </c>
    </row>
    <row r="47" spans="2:9" x14ac:dyDescent="0.3">
      <c r="B47" s="1">
        <v>13</v>
      </c>
      <c r="C47" s="1">
        <f t="shared" si="3"/>
        <v>17429.586814247774</v>
      </c>
      <c r="D47" s="1">
        <f>1/(1/C47+1/B$6)</f>
        <v>6354.3016277570423</v>
      </c>
      <c r="E47" s="3">
        <f>ROUND((B$1/B$3*B$4)/(B$5/D47+1),0)</f>
        <v>26981</v>
      </c>
      <c r="F47" s="1">
        <f t="shared" si="0"/>
        <v>6354.4926856929442</v>
      </c>
      <c r="G47" s="1">
        <f t="shared" si="1"/>
        <v>17431.024375549267</v>
      </c>
      <c r="H47" s="1">
        <f t="shared" si="2"/>
        <v>12.998290221644822</v>
      </c>
      <c r="I47" s="1">
        <f>H47-B47</f>
        <v>-1.7097783551776047E-3</v>
      </c>
    </row>
    <row r="48" spans="2:9" x14ac:dyDescent="0.3">
      <c r="B48" s="1">
        <v>14</v>
      </c>
      <c r="C48" s="1">
        <f t="shared" si="3"/>
        <v>16611.527722935953</v>
      </c>
      <c r="D48" s="1">
        <f>1/(1/C48+1/B$6)</f>
        <v>6242.23001996943</v>
      </c>
      <c r="E48" s="3">
        <f>ROUND((B$1/B$3*B$4)/(B$5/D48+1),0)</f>
        <v>26743</v>
      </c>
      <c r="F48" s="1">
        <f t="shared" si="0"/>
        <v>6242.0066686015189</v>
      </c>
      <c r="G48" s="1">
        <f t="shared" si="1"/>
        <v>16609.946101949703</v>
      </c>
      <c r="H48" s="1">
        <f t="shared" si="2"/>
        <v>14.001987526097651</v>
      </c>
      <c r="I48" s="1">
        <f>H48-B48</f>
        <v>1.987526097650516E-3</v>
      </c>
    </row>
    <row r="49" spans="2:9" x14ac:dyDescent="0.3">
      <c r="B49" s="1">
        <v>15</v>
      </c>
      <c r="C49" s="1">
        <f t="shared" si="3"/>
        <v>15837.147664908136</v>
      </c>
      <c r="D49" s="1">
        <f>1/(1/C49+1/B$6)</f>
        <v>6129.6037280531773</v>
      </c>
      <c r="E49" s="3">
        <f>ROUND((B$1/B$3*B$4)/(B$5/D49+1),0)</f>
        <v>26501</v>
      </c>
      <c r="F49" s="1">
        <f t="shared" si="0"/>
        <v>6129.6782809472606</v>
      </c>
      <c r="G49" s="1">
        <f t="shared" si="1"/>
        <v>15837.645358452264</v>
      </c>
      <c r="H49" s="1">
        <f t="shared" si="2"/>
        <v>14.999339331049384</v>
      </c>
      <c r="I49" s="1">
        <f>H49-B49</f>
        <v>-6.6066895061567266E-4</v>
      </c>
    </row>
    <row r="50" spans="2:9" x14ac:dyDescent="0.3">
      <c r="B50" s="1">
        <v>16</v>
      </c>
      <c r="C50" s="1">
        <f t="shared" si="3"/>
        <v>15103.853365929419</v>
      </c>
      <c r="D50" s="1">
        <f>1/(1/C50+1/B$6)</f>
        <v>6016.5477967729639</v>
      </c>
      <c r="E50" s="3">
        <f>ROUND((B$1/B$3*B$4)/(B$5/D50+1),0)</f>
        <v>26253</v>
      </c>
      <c r="F50" s="1">
        <f t="shared" si="0"/>
        <v>6016.6498918180741</v>
      </c>
      <c r="G50" s="1">
        <f t="shared" si="1"/>
        <v>15104.496788920682</v>
      </c>
      <c r="H50" s="1">
        <f t="shared" si="2"/>
        <v>15.999098238843487</v>
      </c>
      <c r="I50" s="1">
        <f>H50-B50</f>
        <v>-9.0176115651274813E-4</v>
      </c>
    </row>
    <row r="51" spans="2:9" x14ac:dyDescent="0.3">
      <c r="B51" s="1">
        <v>17</v>
      </c>
      <c r="C51" s="1">
        <f t="shared" si="3"/>
        <v>14409.220138062792</v>
      </c>
      <c r="D51" s="1">
        <f>1/(1/C51+1/B$6)</f>
        <v>5903.187425309673</v>
      </c>
      <c r="E51" s="3">
        <f>ROUND((B$1/B$3*B$4)/(B$5/D51+1),0)</f>
        <v>25999</v>
      </c>
      <c r="F51" s="1">
        <f t="shared" si="0"/>
        <v>5903.0150782986011</v>
      </c>
      <c r="G51" s="1">
        <f t="shared" si="1"/>
        <v>14408.193320485039</v>
      </c>
      <c r="H51" s="1">
        <f t="shared" si="2"/>
        <v>17.001518781568564</v>
      </c>
      <c r="I51" s="1">
        <f>H51-B51</f>
        <v>1.5187815685635542E-3</v>
      </c>
    </row>
    <row r="52" spans="2:9" x14ac:dyDescent="0.3">
      <c r="B52" s="1">
        <v>18</v>
      </c>
      <c r="C52" s="1">
        <f t="shared" si="3"/>
        <v>13750.980013633698</v>
      </c>
      <c r="D52" s="1">
        <f>1/(1/C52+1/B$6)</f>
        <v>5789.6474190708204</v>
      </c>
      <c r="E52" s="3">
        <f>ROUND((B$1/B$3*B$4)/(B$5/D52+1),0)</f>
        <v>25741</v>
      </c>
      <c r="F52" s="1">
        <f t="shared" si="0"/>
        <v>5789.7346618104093</v>
      </c>
      <c r="G52" s="1">
        <f t="shared" si="1"/>
        <v>13751.472168022525</v>
      </c>
      <c r="H52" s="1">
        <f t="shared" si="2"/>
        <v>17.999231868179947</v>
      </c>
      <c r="I52" s="1">
        <f>H52-B52</f>
        <v>-7.6813182005253111E-4</v>
      </c>
    </row>
    <row r="53" spans="2:9" x14ac:dyDescent="0.3">
      <c r="B53" s="1">
        <v>19</v>
      </c>
      <c r="C53" s="1">
        <f t="shared" si="3"/>
        <v>13127.010775676536</v>
      </c>
      <c r="D53" s="1">
        <f>1/(1/C53+1/B$6)</f>
        <v>5676.0516536286041</v>
      </c>
      <c r="E53" s="3">
        <f>ROUND((B$1/B$3*B$4)/(B$5/D53+1),0)</f>
        <v>25477</v>
      </c>
      <c r="F53" s="1">
        <f t="shared" si="0"/>
        <v>5675.9940772412374</v>
      </c>
      <c r="G53" s="1">
        <f t="shared" si="1"/>
        <v>13126.702827501893</v>
      </c>
      <c r="H53" s="1">
        <f t="shared" si="2"/>
        <v>19.000506850164527</v>
      </c>
      <c r="I53" s="1">
        <f>H53-B53</f>
        <v>5.0685016452689524E-4</v>
      </c>
    </row>
    <row r="54" spans="2:9" x14ac:dyDescent="0.3">
      <c r="B54" s="1">
        <v>20</v>
      </c>
      <c r="C54" s="1">
        <f t="shared" si="3"/>
        <v>12535.32581266281</v>
      </c>
      <c r="D54" s="1">
        <f>1/(1/C54+1/B$6)</f>
        <v>5562.5225554178996</v>
      </c>
      <c r="E54" s="3">
        <f>ROUND((B$1/B$3*B$4)/(B$5/D54+1),0)</f>
        <v>25209</v>
      </c>
      <c r="F54" s="1">
        <f t="shared" si="0"/>
        <v>5562.71638912244</v>
      </c>
      <c r="G54" s="1">
        <f t="shared" si="1"/>
        <v>12536.310222510894</v>
      </c>
      <c r="H54" s="1">
        <f t="shared" si="2"/>
        <v>19.998291493916895</v>
      </c>
      <c r="I54" s="1">
        <f>H54-B54</f>
        <v>-1.7085060831050214E-3</v>
      </c>
    </row>
    <row r="55" spans="2:9" x14ac:dyDescent="0.3">
      <c r="B55" s="1">
        <v>21</v>
      </c>
      <c r="C55" s="1">
        <f t="shared" si="3"/>
        <v>11974.064731474306</v>
      </c>
      <c r="D55" s="1">
        <f>1/(1/C55+1/B$6)</f>
        <v>5449.1806034972624</v>
      </c>
      <c r="E55" s="3">
        <f>ROUND((B$1/B$3*B$4)/(B$5/D55+1),0)</f>
        <v>24935</v>
      </c>
      <c r="F55" s="1">
        <f t="shared" si="0"/>
        <v>5449.1151388378184</v>
      </c>
      <c r="G55" s="1">
        <f t="shared" si="1"/>
        <v>11973.748633680554</v>
      </c>
      <c r="H55" s="1">
        <f t="shared" si="2"/>
        <v>21.000578223892148</v>
      </c>
      <c r="I55" s="1">
        <f>H55-B55</f>
        <v>5.7822389214834402E-4</v>
      </c>
    </row>
    <row r="56" spans="2:9" x14ac:dyDescent="0.3">
      <c r="B56" s="1">
        <v>22</v>
      </c>
      <c r="C56" s="1">
        <f t="shared" si="3"/>
        <v>11441.484668193882</v>
      </c>
      <c r="D56" s="1">
        <f>1/(1/C56+1/B$6)</f>
        <v>5336.1438562909234</v>
      </c>
      <c r="E56" s="3">
        <f>ROUND((B$1/B$3*B$4)/(B$5/D56+1),0)</f>
        <v>24657</v>
      </c>
      <c r="F56" s="1">
        <f t="shared" si="0"/>
        <v>5336.076261189849</v>
      </c>
      <c r="G56" s="1">
        <f t="shared" si="1"/>
        <v>11441.173912828977</v>
      </c>
      <c r="H56" s="1">
        <f t="shared" si="2"/>
        <v>22.000598975380285</v>
      </c>
      <c r="I56" s="1">
        <f>H56-B56</f>
        <v>5.9897538028508279E-4</v>
      </c>
    </row>
    <row r="57" spans="2:9" x14ac:dyDescent="0.3">
      <c r="B57" s="1">
        <v>23</v>
      </c>
      <c r="C57" s="1">
        <f t="shared" si="3"/>
        <v>10935.952241391826</v>
      </c>
      <c r="D57" s="1">
        <f>1/(1/C57+1/B$6)</f>
        <v>5223.5275067979437</v>
      </c>
      <c r="E57" s="3">
        <f>ROUND((B$1/B$3*B$4)/(B$5/D57+1),0)</f>
        <v>24375</v>
      </c>
      <c r="F57" s="1">
        <f t="shared" si="0"/>
        <v>5223.6304307796054</v>
      </c>
      <c r="G57" s="1">
        <f t="shared" si="1"/>
        <v>10936.403381433094</v>
      </c>
      <c r="H57" s="1">
        <f t="shared" si="2"/>
        <v>22.999084031131702</v>
      </c>
      <c r="I57" s="1">
        <f>H57-B57</f>
        <v>-9.159688682984779E-4</v>
      </c>
    </row>
    <row r="58" spans="2:9" x14ac:dyDescent="0.3">
      <c r="B58" s="1">
        <v>24</v>
      </c>
      <c r="C58" s="1">
        <f t="shared" si="3"/>
        <v>10455.936097237052</v>
      </c>
      <c r="D58" s="1">
        <f>1/(1/C58+1/B$6)</f>
        <v>5111.4434692868044</v>
      </c>
      <c r="E58" s="3">
        <f>ROUND((B$1/B$3*B$4)/(B$5/D58+1),0)</f>
        <v>24088</v>
      </c>
      <c r="F58" s="1">
        <f t="shared" si="0"/>
        <v>5111.4195075736052</v>
      </c>
      <c r="G58" s="1">
        <f t="shared" si="1"/>
        <v>10455.835831060656</v>
      </c>
      <c r="H58" s="1">
        <f t="shared" si="2"/>
        <v>24.000214351815714</v>
      </c>
      <c r="I58" s="1">
        <f>H58-B58</f>
        <v>2.1435181571405337E-4</v>
      </c>
    </row>
    <row r="59" spans="2:9" x14ac:dyDescent="0.3">
      <c r="B59" s="1">
        <v>25</v>
      </c>
      <c r="C59" s="1">
        <f t="shared" si="3"/>
        <v>10000</v>
      </c>
      <c r="D59" s="1">
        <f>1/(1/C59+1/B$6)</f>
        <v>5000</v>
      </c>
      <c r="E59" s="3">
        <f>ROUND((B$1/B$3*B$4)/(B$5/D59+1),0)</f>
        <v>23797</v>
      </c>
      <c r="F59" s="1">
        <f t="shared" si="0"/>
        <v>4999.8732025095751</v>
      </c>
      <c r="G59" s="1">
        <f t="shared" si="1"/>
        <v>9999.4928229000561</v>
      </c>
      <c r="H59" s="1">
        <f t="shared" si="2"/>
        <v>25.001141418345298</v>
      </c>
      <c r="I59" s="1">
        <f>H59-B59</f>
        <v>1.1414183452984616E-3</v>
      </c>
    </row>
    <row r="60" spans="2:9" x14ac:dyDescent="0.3">
      <c r="B60" s="1">
        <v>26</v>
      </c>
      <c r="C60" s="1">
        <f t="shared" si="3"/>
        <v>9566.7964253785212</v>
      </c>
      <c r="D60" s="1">
        <f>1/(1/C60+1/B$6)</f>
        <v>4889.3013538844798</v>
      </c>
      <c r="E60" s="3">
        <f>ROUND((B$1/B$3*B$4)/(B$5/D60+1),0)</f>
        <v>23503</v>
      </c>
      <c r="F60" s="1">
        <f t="shared" si="0"/>
        <v>4889.3890367858839</v>
      </c>
      <c r="G60" s="1">
        <f t="shared" si="1"/>
        <v>9567.132133475674</v>
      </c>
      <c r="H60" s="1">
        <f t="shared" si="2"/>
        <v>25.999205009947161</v>
      </c>
      <c r="I60" s="1">
        <f>H60-B60</f>
        <v>-7.9499005283878432E-4</v>
      </c>
    </row>
    <row r="61" spans="2:9" x14ac:dyDescent="0.3">
      <c r="B61" s="1">
        <v>27</v>
      </c>
      <c r="C61" s="1">
        <f t="shared" si="3"/>
        <v>9155.0606176022357</v>
      </c>
      <c r="D61" s="1">
        <f>1/(1/C61+1/B$6)</f>
        <v>4779.4474788502312</v>
      </c>
      <c r="E61" s="3">
        <f>ROUND((B$1/B$3*B$4)/(B$5/D61+1),0)</f>
        <v>23205</v>
      </c>
      <c r="F61" s="1">
        <f t="shared" si="0"/>
        <v>4779.6041518218926</v>
      </c>
      <c r="G61" s="1">
        <f t="shared" si="1"/>
        <v>9155.6354935994968</v>
      </c>
      <c r="H61" s="1">
        <f t="shared" si="2"/>
        <v>26.998567909524127</v>
      </c>
      <c r="I61" s="1">
        <f>H61-B61</f>
        <v>-1.4320904758733377E-3</v>
      </c>
    </row>
    <row r="62" spans="2:9" x14ac:dyDescent="0.3">
      <c r="B62" s="1">
        <v>28</v>
      </c>
      <c r="C62" s="1">
        <f t="shared" si="3"/>
        <v>8763.6050744872282</v>
      </c>
      <c r="D62" s="1">
        <f>1/(1/C62+1/B$6)</f>
        <v>4670.5337485508344</v>
      </c>
      <c r="E62" s="3">
        <f>ROUND((B$1/B$3*B$4)/(B$5/D62+1),0)</f>
        <v>22903</v>
      </c>
      <c r="F62" s="1">
        <f t="shared" si="0"/>
        <v>4670.5413171132222</v>
      </c>
      <c r="G62" s="1">
        <f t="shared" si="1"/>
        <v>8763.6317213802977</v>
      </c>
      <c r="H62" s="1">
        <f t="shared" si="2"/>
        <v>27.999930219469888</v>
      </c>
      <c r="I62" s="1">
        <f>H62-B62</f>
        <v>-6.9780530111529515E-5</v>
      </c>
    </row>
    <row r="63" spans="2:9" x14ac:dyDescent="0.3">
      <c r="B63" s="1">
        <v>29</v>
      </c>
      <c r="C63" s="1">
        <f t="shared" si="3"/>
        <v>8391.3144275502273</v>
      </c>
      <c r="D63" s="1">
        <f>1/(1/C63+1/B$6)</f>
        <v>4562.6507341857086</v>
      </c>
      <c r="E63" s="3">
        <f>ROUND((B$1/B$3*B$4)/(B$5/D63+1),0)</f>
        <v>22598</v>
      </c>
      <c r="F63" s="1">
        <f t="shared" si="0"/>
        <v>4562.5723174222639</v>
      </c>
      <c r="G63" s="1">
        <f t="shared" si="1"/>
        <v>8391.0491941646815</v>
      </c>
      <c r="H63" s="1">
        <f t="shared" si="2"/>
        <v>29.000730599621079</v>
      </c>
      <c r="I63" s="1">
        <f>H63-B63</f>
        <v>7.3059962107890897E-4</v>
      </c>
    </row>
    <row r="64" spans="2:9" x14ac:dyDescent="0.3">
      <c r="B64" s="1">
        <v>30</v>
      </c>
      <c r="C64" s="1">
        <f t="shared" si="3"/>
        <v>8037.1406869731372</v>
      </c>
      <c r="D64" s="1">
        <f>1/(1/C64+1/B$6)</f>
        <v>4455.8840153515885</v>
      </c>
      <c r="E64" s="3">
        <f>ROUND((B$1/B$3*B$4)/(B$5/D64+1),0)</f>
        <v>22291</v>
      </c>
      <c r="F64" s="1">
        <f t="shared" si="0"/>
        <v>4456.039778878333</v>
      </c>
      <c r="G64" s="1">
        <f t="shared" si="1"/>
        <v>8037.6474598455497</v>
      </c>
      <c r="H64" s="1">
        <f t="shared" si="2"/>
        <v>29.998533107487901</v>
      </c>
      <c r="I64" s="1">
        <f>H64-B64</f>
        <v>-1.4668925120986387E-3</v>
      </c>
    </row>
    <row r="65" spans="2:9" x14ac:dyDescent="0.3">
      <c r="B65" s="1">
        <v>31</v>
      </c>
      <c r="C65" s="1">
        <f t="shared" si="3"/>
        <v>7700.09882366077</v>
      </c>
      <c r="D65" s="1">
        <f>1/(1/C65+1/B$6)</f>
        <v>4350.3140295282374</v>
      </c>
      <c r="E65" s="3">
        <f>ROUND((B$1/B$3*B$4)/(B$5/D65+1),0)</f>
        <v>21980</v>
      </c>
      <c r="F65" s="1">
        <f t="shared" si="0"/>
        <v>4350.2482519129244</v>
      </c>
      <c r="G65" s="1">
        <f t="shared" si="1"/>
        <v>7699.8927490678789</v>
      </c>
      <c r="H65" s="1">
        <f t="shared" si="2"/>
        <v>31.000626841596898</v>
      </c>
      <c r="I65" s="1">
        <f>H65-B65</f>
        <v>6.268415968975205E-4</v>
      </c>
    </row>
    <row r="66" spans="2:9" x14ac:dyDescent="0.3">
      <c r="B66" s="1">
        <v>32</v>
      </c>
      <c r="C66" s="1">
        <f t="shared" si="3"/>
        <v>7379.2626628761145</v>
      </c>
      <c r="D66" s="1">
        <f>1/(1/C66+1/B$6)</f>
        <v>4246.0159593760991</v>
      </c>
      <c r="E66" s="3">
        <f>ROUND((B$1/B$3*B$4)/(B$5/D66+1),0)</f>
        <v>21667</v>
      </c>
      <c r="F66" s="1">
        <f t="shared" si="0"/>
        <v>4245.8762823324059</v>
      </c>
      <c r="G66" s="1">
        <f t="shared" si="1"/>
        <v>7378.8407942911799</v>
      </c>
      <c r="H66" s="1">
        <f t="shared" si="2"/>
        <v>32.001347821490583</v>
      </c>
      <c r="I66" s="1">
        <f>H66-B66</f>
        <v>1.347821490583101E-3</v>
      </c>
    </row>
    <row r="67" spans="2:9" x14ac:dyDescent="0.3">
      <c r="B67" s="1">
        <v>33</v>
      </c>
      <c r="C67" s="1">
        <f t="shared" si="3"/>
        <v>7073.7610659870961</v>
      </c>
      <c r="D67" s="1">
        <f>1/(1/C67+1/B$6)</f>
        <v>4143.0596566557588</v>
      </c>
      <c r="E67" s="3">
        <f>ROUND((B$1/B$3*B$4)/(B$5/D67+1),0)</f>
        <v>21352</v>
      </c>
      <c r="F67" s="1">
        <f t="shared" si="0"/>
        <v>4142.9017529702232</v>
      </c>
      <c r="G67" s="1">
        <f t="shared" si="1"/>
        <v>7073.3007681255003</v>
      </c>
      <c r="H67" s="1">
        <f t="shared" si="2"/>
        <v>33.001544189222784</v>
      </c>
      <c r="I67" s="1">
        <f>H67-B67</f>
        <v>1.5441892227840981E-3</v>
      </c>
    </row>
    <row r="68" spans="2:9" x14ac:dyDescent="0.3">
      <c r="B68" s="1">
        <v>34</v>
      </c>
      <c r="C68" s="1">
        <f t="shared" si="3"/>
        <v>6782.7743787355321</v>
      </c>
      <c r="D68" s="1">
        <f>1/(1/C68+1/B$6)</f>
        <v>4041.5096012549557</v>
      </c>
      <c r="E68" s="3">
        <f>ROUND((B$1/B$3*B$4)/(B$5/D68+1),0)</f>
        <v>21036</v>
      </c>
      <c r="F68" s="1">
        <f t="shared" si="0"/>
        <v>4041.6202505155111</v>
      </c>
      <c r="G68" s="1">
        <f t="shared" si="1"/>
        <v>6783.0860409076586</v>
      </c>
      <c r="H68" s="1">
        <f t="shared" si="2"/>
        <v>33.998902686493352</v>
      </c>
      <c r="I68" s="1">
        <f>H68-B68</f>
        <v>-1.097313506647879E-3</v>
      </c>
    </row>
    <row r="69" spans="2:9" x14ac:dyDescent="0.3">
      <c r="B69" s="1">
        <v>35</v>
      </c>
      <c r="C69" s="1">
        <f t="shared" si="3"/>
        <v>6505.5311261565666</v>
      </c>
      <c r="D69" s="1">
        <f>1/(1/C69+1/B$6)</f>
        <v>3941.4248935298738</v>
      </c>
      <c r="E69" s="3">
        <f>ROUND((B$1/B$3*B$4)/(B$5/D69+1),0)</f>
        <v>20717</v>
      </c>
      <c r="F69" s="1">
        <f t="shared" si="0"/>
        <v>3941.3694290913231</v>
      </c>
      <c r="G69" s="1">
        <f t="shared" si="1"/>
        <v>6505.3800243512696</v>
      </c>
      <c r="H69" s="1">
        <f t="shared" si="2"/>
        <v>35.000558475508342</v>
      </c>
      <c r="I69" s="1">
        <f>H69-B69</f>
        <v>5.5847550834187132E-4</v>
      </c>
    </row>
    <row r="70" spans="2:9" x14ac:dyDescent="0.3">
      <c r="B70" s="1">
        <v>36</v>
      </c>
      <c r="C70" s="1">
        <f t="shared" si="3"/>
        <v>6241.304935849771</v>
      </c>
      <c r="D70" s="1">
        <f>1/(1/C70+1/B$6)</f>
        <v>3842.8592779347482</v>
      </c>
      <c r="E70" s="3">
        <f>ROUND((B$1/B$3*B$4)/(B$5/D70+1),0)</f>
        <v>20397</v>
      </c>
      <c r="F70" s="1">
        <f t="shared" si="0"/>
        <v>3842.757030561711</v>
      </c>
      <c r="G70" s="1">
        <f t="shared" si="1"/>
        <v>6241.0352322222498</v>
      </c>
      <c r="H70" s="1">
        <f t="shared" si="2"/>
        <v>36.00104571477857</v>
      </c>
      <c r="I70" s="1">
        <f>H70-B70</f>
        <v>1.0457147785700727E-3</v>
      </c>
    </row>
    <row r="71" spans="2:9" x14ac:dyDescent="0.3">
      <c r="B71" s="1">
        <v>37</v>
      </c>
      <c r="C71" s="1">
        <f t="shared" si="3"/>
        <v>5989.4116727455057</v>
      </c>
      <c r="D71" s="1">
        <f>1/(1/C71+1/B$6)</f>
        <v>3745.8611957278335</v>
      </c>
      <c r="E71" s="3">
        <f>ROUND((B$1/B$3*B$4)/(B$5/D71+1),0)</f>
        <v>20076</v>
      </c>
      <c r="F71" s="1">
        <f t="shared" si="0"/>
        <v>3745.7446243610952</v>
      </c>
      <c r="G71" s="1">
        <f t="shared" si="1"/>
        <v>5989.1136504454735</v>
      </c>
      <c r="H71" s="1">
        <f t="shared" si="2"/>
        <v>37.001211910130564</v>
      </c>
      <c r="I71" s="1">
        <f>H71-B71</f>
        <v>1.2119101305643198E-3</v>
      </c>
    </row>
    <row r="72" spans="2:9" x14ac:dyDescent="0.3">
      <c r="B72" s="1">
        <v>38</v>
      </c>
      <c r="C72" s="1">
        <f t="shared" si="3"/>
        <v>5749.2067698310466</v>
      </c>
      <c r="D72" s="1">
        <f>1/(1/C72+1/B$6)</f>
        <v>3650.4738644006784</v>
      </c>
      <c r="E72" s="3">
        <f>ROUND((B$1/B$3*B$4)/(B$5/D72+1),0)</f>
        <v>19755</v>
      </c>
      <c r="F72" s="1">
        <f t="shared" si="0"/>
        <v>3650.5885536551914</v>
      </c>
      <c r="G72" s="1">
        <f t="shared" si="1"/>
        <v>5749.491247345044</v>
      </c>
      <c r="H72" s="1">
        <f t="shared" si="2"/>
        <v>37.998787395346255</v>
      </c>
      <c r="I72" s="1">
        <f>H72-B72</f>
        <v>-1.21260465374462E-3</v>
      </c>
    </row>
    <row r="73" spans="2:9" x14ac:dyDescent="0.3">
      <c r="B73" s="1">
        <v>39</v>
      </c>
      <c r="C73" s="1">
        <f t="shared" si="3"/>
        <v>5520.0827405136479</v>
      </c>
      <c r="D73" s="1">
        <f>1/(1/C73+1/B$6)</f>
        <v>3556.7353813804198</v>
      </c>
      <c r="E73" s="3">
        <f>ROUND((B$1/B$3*B$4)/(B$5/D73+1),0)</f>
        <v>19432</v>
      </c>
      <c r="F73" s="1">
        <f t="shared" si="0"/>
        <v>3556.6599523254472</v>
      </c>
      <c r="G73" s="1">
        <f t="shared" si="1"/>
        <v>5519.9010544369321</v>
      </c>
      <c r="H73" s="1">
        <f t="shared" si="2"/>
        <v>39.000812074735677</v>
      </c>
      <c r="I73" s="1">
        <f>H73-B73</f>
        <v>8.1207473567701527E-4</v>
      </c>
    </row>
    <row r="74" spans="2:9" x14ac:dyDescent="0.3">
      <c r="B74" s="1">
        <v>40</v>
      </c>
      <c r="C74" s="1">
        <f t="shared" si="3"/>
        <v>5301.4668594096684</v>
      </c>
      <c r="D74" s="1">
        <f>1/(1/C74+1/B$6)</f>
        <v>3464.6788494983543</v>
      </c>
      <c r="E74" s="3">
        <f>ROUND((B$1/B$3*B$4)/(B$5/D74+1),0)</f>
        <v>19110</v>
      </c>
      <c r="F74" s="1">
        <f t="shared" ref="F74:F137" si="4">B$5 / (B$1 / ((E74/B$4)*B$3)- 1)</f>
        <v>3464.7883327926138</v>
      </c>
      <c r="G74" s="1">
        <f t="shared" ref="G74:G137" si="5">1/(1/F74-1/B$6)</f>
        <v>5301.7232022925136</v>
      </c>
      <c r="H74" s="1">
        <f t="shared" ref="H74:H137" si="6">1/(1/(I$1+273.15)+LOG(G74/B$6,2.7182818)*(1/B$2))-273.15</f>
        <v>39.998799779306182</v>
      </c>
      <c r="I74" s="1">
        <f>H74-B74</f>
        <v>-1.2002206938177551E-3</v>
      </c>
    </row>
    <row r="75" spans="2:9" x14ac:dyDescent="0.3">
      <c r="B75" s="1">
        <v>41</v>
      </c>
      <c r="C75" s="1">
        <f t="shared" ref="C75:C138" si="7">B$6*EXP((1/(B75+273.15)-1/(I$1+273.15))*$B$2)</f>
        <v>5092.8189993696833</v>
      </c>
      <c r="D75" s="1">
        <f>1/(1/C75+1/B$6)</f>
        <v>3374.332521699474</v>
      </c>
      <c r="E75" s="3">
        <f>ROUND((B$1/B$3*B$4)/(B$5/D75+1),0)</f>
        <v>18787</v>
      </c>
      <c r="F75" s="1">
        <f t="shared" si="4"/>
        <v>3374.3533819222298</v>
      </c>
      <c r="G75" s="1">
        <f t="shared" si="5"/>
        <v>5092.8665176851755</v>
      </c>
      <c r="H75" s="1">
        <f t="shared" si="6"/>
        <v>40.999767057601844</v>
      </c>
      <c r="I75" s="1">
        <f>H75-B75</f>
        <v>-2.3294239815641049E-4</v>
      </c>
    </row>
    <row r="76" spans="2:9" x14ac:dyDescent="0.3">
      <c r="B76" s="1">
        <v>42</v>
      </c>
      <c r="C76" s="1">
        <f t="shared" si="7"/>
        <v>4893.62961348718</v>
      </c>
      <c r="D76" s="1">
        <f>1/(1/C76+1/B$6)</f>
        <v>3285.7199624836044</v>
      </c>
      <c r="E76" s="3">
        <f>ROUND((B$1/B$3*B$4)/(B$5/D76+1),0)</f>
        <v>18464</v>
      </c>
      <c r="F76" s="1">
        <f t="shared" si="4"/>
        <v>3285.5951697796263</v>
      </c>
      <c r="G76" s="1">
        <f t="shared" si="5"/>
        <v>4893.3528032026479</v>
      </c>
      <c r="H76" s="1">
        <f t="shared" si="6"/>
        <v>42.001422526420527</v>
      </c>
      <c r="I76" s="1">
        <f>H76-B76</f>
        <v>1.4225264205265375E-3</v>
      </c>
    </row>
    <row r="77" spans="2:9" x14ac:dyDescent="0.3">
      <c r="B77" s="1">
        <v>43</v>
      </c>
      <c r="C77" s="1">
        <f t="shared" si="7"/>
        <v>4703.4178516995044</v>
      </c>
      <c r="D77" s="1">
        <f>1/(1/C77+1/B$6)</f>
        <v>3198.8602236151892</v>
      </c>
      <c r="E77" s="3">
        <f>ROUND((B$1/B$3*B$4)/(B$5/D77+1),0)</f>
        <v>18142</v>
      </c>
      <c r="F77" s="1">
        <f t="shared" si="4"/>
        <v>3198.7347675627693</v>
      </c>
      <c r="G77" s="1">
        <f t="shared" si="5"/>
        <v>4703.1466326398568</v>
      </c>
      <c r="H77" s="1">
        <f t="shared" si="6"/>
        <v>43.001459385144926</v>
      </c>
      <c r="I77" s="1">
        <f>H77-B77</f>
        <v>1.4593851449262729E-3</v>
      </c>
    </row>
    <row r="78" spans="2:9" x14ac:dyDescent="0.3">
      <c r="B78" s="1">
        <v>44</v>
      </c>
      <c r="C78" s="1">
        <f t="shared" si="7"/>
        <v>4521.7298023814565</v>
      </c>
      <c r="D78" s="1">
        <f>1/(1/C78+1/B$6)</f>
        <v>3113.7680317119839</v>
      </c>
      <c r="E78" s="3">
        <f>ROUND((B$1/B$3*B$4)/(B$5/D78+1),0)</f>
        <v>17821</v>
      </c>
      <c r="F78" s="1">
        <f t="shared" si="4"/>
        <v>3113.7131682567765</v>
      </c>
      <c r="G78" s="1">
        <f t="shared" si="5"/>
        <v>4521.6141068996949</v>
      </c>
      <c r="H78" s="1">
        <f t="shared" si="6"/>
        <v>44.000651765845134</v>
      </c>
      <c r="I78" s="1">
        <f>H78-B78</f>
        <v>6.5176584513437774E-4</v>
      </c>
    </row>
    <row r="79" spans="2:9" x14ac:dyDescent="0.3">
      <c r="B79" s="1">
        <v>45</v>
      </c>
      <c r="C79" s="1">
        <f t="shared" si="7"/>
        <v>4348.1368500594717</v>
      </c>
      <c r="D79" s="1">
        <f>1/(1/C79+1/B$6)</f>
        <v>3030.453985418636</v>
      </c>
      <c r="E79" s="3">
        <f>ROUND((B$1/B$3*B$4)/(B$5/D79+1),0)</f>
        <v>17501</v>
      </c>
      <c r="F79" s="1">
        <f t="shared" si="4"/>
        <v>3030.4737923225384</v>
      </c>
      <c r="G79" s="1">
        <f t="shared" si="5"/>
        <v>4348.1776264565042</v>
      </c>
      <c r="H79" s="1">
        <f t="shared" si="6"/>
        <v>44.999759914430911</v>
      </c>
      <c r="I79" s="1">
        <f>H79-B79</f>
        <v>-2.4008556908938772E-4</v>
      </c>
    </row>
    <row r="80" spans="2:9" x14ac:dyDescent="0.3">
      <c r="B80" s="1">
        <v>46</v>
      </c>
      <c r="C80" s="1">
        <f t="shared" si="7"/>
        <v>4182.2341410439949</v>
      </c>
      <c r="D80" s="1">
        <f>1/(1/C80+1/B$6)</f>
        <v>2948.9247599857554</v>
      </c>
      <c r="E80" s="3">
        <f>ROUND((B$1/B$3*B$4)/(B$5/D80+1),0)</f>
        <v>17182</v>
      </c>
      <c r="F80" s="1">
        <f t="shared" si="4"/>
        <v>2948.9623641807475</v>
      </c>
      <c r="G80" s="1">
        <f t="shared" si="5"/>
        <v>4182.309776932726</v>
      </c>
      <c r="H80" s="1">
        <f t="shared" si="6"/>
        <v>45.999533890031671</v>
      </c>
      <c r="I80" s="1">
        <f>H80-B80</f>
        <v>-4.661099683289649E-4</v>
      </c>
    </row>
    <row r="81" spans="2:9" x14ac:dyDescent="0.3">
      <c r="B81" s="1">
        <v>47</v>
      </c>
      <c r="C81" s="1">
        <f t="shared" si="7"/>
        <v>4023.6391493935303</v>
      </c>
      <c r="D81" s="1">
        <f>1/(1/C81+1/B$6)</f>
        <v>2869.183317204463</v>
      </c>
      <c r="E81" s="3">
        <f>ROUND((B$1/B$3*B$4)/(B$5/D81+1),0)</f>
        <v>16864</v>
      </c>
      <c r="F81" s="1">
        <f t="shared" si="4"/>
        <v>2869.1267961620679</v>
      </c>
      <c r="G81" s="1">
        <f t="shared" si="5"/>
        <v>4023.5279946050159</v>
      </c>
      <c r="H81" s="1">
        <f t="shared" si="6"/>
        <v>47.000717093619244</v>
      </c>
      <c r="I81" s="1">
        <f>H81-B81</f>
        <v>7.1709361924376935E-4</v>
      </c>
    </row>
    <row r="82" spans="2:9" x14ac:dyDescent="0.3">
      <c r="B82" s="1">
        <v>48</v>
      </c>
      <c r="C82" s="1">
        <f t="shared" si="7"/>
        <v>3871.9903361908941</v>
      </c>
      <c r="D82" s="1">
        <f>1/(1/C82+1/B$6)</f>
        <v>2791.229118787076</v>
      </c>
      <c r="E82" s="3">
        <f>ROUND((B$1/B$3*B$4)/(B$5/D82+1),0)</f>
        <v>16548</v>
      </c>
      <c r="F82" s="1">
        <f t="shared" si="4"/>
        <v>2791.1616767727642</v>
      </c>
      <c r="G82" s="1">
        <f t="shared" si="5"/>
        <v>3871.8605573099094</v>
      </c>
      <c r="H82" s="1">
        <f t="shared" si="6"/>
        <v>48.000875438568471</v>
      </c>
      <c r="I82" s="1">
        <f>H82-B82</f>
        <v>8.7543856847105417E-4</v>
      </c>
    </row>
    <row r="83" spans="2:9" x14ac:dyDescent="0.3">
      <c r="B83" s="1">
        <v>49</v>
      </c>
      <c r="C83" s="1">
        <f t="shared" si="7"/>
        <v>3726.945895634597</v>
      </c>
      <c r="D83" s="1">
        <f>1/(1/C83+1/B$6)</f>
        <v>2715.058341433275</v>
      </c>
      <c r="E83" s="3">
        <f>ROUND((B$1/B$3*B$4)/(B$5/D83+1),0)</f>
        <v>16234</v>
      </c>
      <c r="F83" s="1">
        <f t="shared" si="4"/>
        <v>2715.0065567707074</v>
      </c>
      <c r="G83" s="1">
        <f t="shared" si="5"/>
        <v>3726.8483189837971</v>
      </c>
      <c r="H83" s="1">
        <f t="shared" si="6"/>
        <v>49.000688160887307</v>
      </c>
      <c r="I83" s="1">
        <f>H83-B83</f>
        <v>6.8816088730727643E-4</v>
      </c>
    </row>
    <row r="84" spans="2:9" x14ac:dyDescent="0.3">
      <c r="B84" s="1">
        <v>50</v>
      </c>
      <c r="C84" s="1">
        <f t="shared" si="7"/>
        <v>3588.182581929083</v>
      </c>
      <c r="D84" s="1">
        <f>1/(1/C84+1/B$6)</f>
        <v>2640.6640919743049</v>
      </c>
      <c r="E84" s="3">
        <f>ROUND((B$1/B$3*B$4)/(B$5/D84+1),0)</f>
        <v>15922</v>
      </c>
      <c r="F84" s="1">
        <f t="shared" si="4"/>
        <v>2640.6036053056891</v>
      </c>
      <c r="G84" s="1">
        <f t="shared" si="5"/>
        <v>3588.07090104483</v>
      </c>
      <c r="H84" s="1">
        <f t="shared" si="6"/>
        <v>50.00082313885963</v>
      </c>
      <c r="I84" s="1">
        <f>H84-B84</f>
        <v>8.2313885963003486E-4</v>
      </c>
    </row>
    <row r="85" spans="2:9" x14ac:dyDescent="0.3">
      <c r="B85" s="1">
        <v>51</v>
      </c>
      <c r="C85" s="1">
        <f t="shared" si="7"/>
        <v>3455.3946114014111</v>
      </c>
      <c r="D85" s="1">
        <f>1/(1/C85+1/B$6)</f>
        <v>2568.0366211433793</v>
      </c>
      <c r="E85" s="3">
        <f>ROUND((B$1/B$3*B$4)/(B$5/D85+1),0)</f>
        <v>15613</v>
      </c>
      <c r="F85" s="1">
        <f t="shared" si="4"/>
        <v>2568.1300834166382</v>
      </c>
      <c r="G85" s="1">
        <f t="shared" si="5"/>
        <v>3455.5638247732936</v>
      </c>
      <c r="H85" s="1">
        <f t="shared" si="6"/>
        <v>50.998697670339311</v>
      </c>
      <c r="I85" s="1">
        <f>H85-B85</f>
        <v>-1.3023296606888835E-3</v>
      </c>
    </row>
    <row r="86" spans="2:9" x14ac:dyDescent="0.3">
      <c r="B86" s="1">
        <v>52</v>
      </c>
      <c r="C86" s="1">
        <f t="shared" si="7"/>
        <v>3328.2926346803315</v>
      </c>
      <c r="D86" s="1">
        <f>1/(1/C86+1/B$6)</f>
        <v>2497.1635346751659</v>
      </c>
      <c r="E86" s="3">
        <f>ROUND((B$1/B$3*B$4)/(B$5/D86+1),0)</f>
        <v>15305</v>
      </c>
      <c r="F86" s="1">
        <f t="shared" si="4"/>
        <v>2497.0640048372438</v>
      </c>
      <c r="G86" s="1">
        <f t="shared" si="5"/>
        <v>3328.1158288530441</v>
      </c>
      <c r="H86" s="1">
        <f t="shared" si="6"/>
        <v>52.001422175134621</v>
      </c>
      <c r="I86" s="1">
        <f>H86-B86</f>
        <v>1.4221751346212841E-3</v>
      </c>
    </row>
    <row r="87" spans="2:9" x14ac:dyDescent="0.3">
      <c r="B87" s="1">
        <v>53</v>
      </c>
      <c r="C87" s="1">
        <f t="shared" si="7"/>
        <v>3206.602774151228</v>
      </c>
      <c r="D87" s="1">
        <f>1/(1/C87+1/B$6)</f>
        <v>2428.0300005898471</v>
      </c>
      <c r="E87" s="3">
        <f>ROUND((B$1/B$3*B$4)/(B$5/D87+1),0)</f>
        <v>15001</v>
      </c>
      <c r="F87" s="1">
        <f t="shared" si="4"/>
        <v>2428.0415403605998</v>
      </c>
      <c r="G87" s="1">
        <f t="shared" si="5"/>
        <v>3206.6229011988407</v>
      </c>
      <c r="H87" s="1">
        <f t="shared" si="6"/>
        <v>52.999831287871302</v>
      </c>
      <c r="I87" s="1">
        <f>H87-B87</f>
        <v>-1.6871212869773444E-4</v>
      </c>
    </row>
    <row r="88" spans="2:9" x14ac:dyDescent="0.3">
      <c r="B88" s="1">
        <v>54</v>
      </c>
      <c r="C88" s="1">
        <f t="shared" si="7"/>
        <v>3090.0657222480427</v>
      </c>
      <c r="D88" s="1">
        <f>1/(1/C88+1/B$6)</f>
        <v>2360.6189516650993</v>
      </c>
      <c r="E88" s="3">
        <f>ROUND((B$1/B$3*B$4)/(B$5/D88+1),0)</f>
        <v>14699</v>
      </c>
      <c r="F88" s="1">
        <f t="shared" si="4"/>
        <v>2360.5494629430741</v>
      </c>
      <c r="G88" s="1">
        <f t="shared" si="5"/>
        <v>3089.9466545305604</v>
      </c>
      <c r="H88" s="1">
        <f t="shared" si="6"/>
        <v>54.001044410857446</v>
      </c>
      <c r="I88" s="1">
        <f>H88-B88</f>
        <v>1.0444108574461097E-3</v>
      </c>
    </row>
    <row r="89" spans="2:9" x14ac:dyDescent="0.3">
      <c r="B89" s="1">
        <v>55</v>
      </c>
      <c r="C89" s="1">
        <f t="shared" si="7"/>
        <v>2978.4358964646267</v>
      </c>
      <c r="D89" s="1">
        <f>1/(1/C89+1/B$6)</f>
        <v>2294.9112822416168</v>
      </c>
      <c r="E89" s="3">
        <f>ROUND((B$1/B$3*B$4)/(B$5/D89+1),0)</f>
        <v>14401</v>
      </c>
      <c r="F89" s="1">
        <f t="shared" si="4"/>
        <v>2294.9784082699703</v>
      </c>
      <c r="G89" s="1">
        <f t="shared" si="5"/>
        <v>2978.5489643964415</v>
      </c>
      <c r="H89" s="1">
        <f t="shared" si="6"/>
        <v>54.998965467329754</v>
      </c>
      <c r="I89" s="1">
        <f>H89-B89</f>
        <v>-1.0345326702463353E-3</v>
      </c>
    </row>
    <row r="90" spans="2:9" x14ac:dyDescent="0.3">
      <c r="B90" s="1">
        <v>56</v>
      </c>
      <c r="C90" s="1">
        <f t="shared" si="7"/>
        <v>2871.48064726449</v>
      </c>
      <c r="D90" s="1">
        <f>1/(1/C90+1/B$6)</f>
        <v>2230.886038642921</v>
      </c>
      <c r="E90" s="3">
        <f>ROUND((B$1/B$3*B$4)/(B$5/D90+1),0)</f>
        <v>14105</v>
      </c>
      <c r="F90" s="1">
        <f t="shared" si="4"/>
        <v>2230.8343356345708</v>
      </c>
      <c r="G90" s="1">
        <f t="shared" si="5"/>
        <v>2871.3949888681914</v>
      </c>
      <c r="H90" s="1">
        <f t="shared" si="6"/>
        <v>56.000818563492999</v>
      </c>
      <c r="I90" s="1">
        <f>H90-B90</f>
        <v>8.185634929986918E-4</v>
      </c>
    </row>
    <row r="91" spans="2:9" x14ac:dyDescent="0.3">
      <c r="B91" s="1">
        <v>57</v>
      </c>
      <c r="C91" s="1">
        <f t="shared" si="7"/>
        <v>2768.9795153419145</v>
      </c>
      <c r="D91" s="1">
        <f>1/(1/C91+1/B$6)</f>
        <v>2168.5206026174519</v>
      </c>
      <c r="E91" s="3">
        <f>ROUND((B$1/B$3*B$4)/(B$5/D91+1),0)</f>
        <v>13813</v>
      </c>
      <c r="F91" s="1">
        <f t="shared" si="4"/>
        <v>2168.4991911838551</v>
      </c>
      <c r="G91" s="1">
        <f t="shared" si="5"/>
        <v>2768.9446047719402</v>
      </c>
      <c r="H91" s="1">
        <f t="shared" si="6"/>
        <v>57.00034828017499</v>
      </c>
      <c r="I91" s="1">
        <f>H91-B91</f>
        <v>3.4828017498966801E-4</v>
      </c>
    </row>
    <row r="92" spans="2:9" x14ac:dyDescent="0.3">
      <c r="B92" s="1">
        <v>58</v>
      </c>
      <c r="C92" s="1">
        <f t="shared" si="7"/>
        <v>2670.7235349405078</v>
      </c>
      <c r="D92" s="1">
        <f>1/(1/C92+1/B$6)</f>
        <v>2107.790867329541</v>
      </c>
      <c r="E92" s="3">
        <f>ROUND((B$1/B$3*B$4)/(B$5/D92+1),0)</f>
        <v>13524</v>
      </c>
      <c r="F92" s="1">
        <f t="shared" si="4"/>
        <v>2107.7055019848513</v>
      </c>
      <c r="G92" s="1">
        <f t="shared" si="5"/>
        <v>2670.5864847224379</v>
      </c>
      <c r="H92" s="1">
        <f t="shared" si="6"/>
        <v>58.001425060158454</v>
      </c>
      <c r="I92" s="1">
        <f>H92-B92</f>
        <v>1.4250601584535616E-3</v>
      </c>
    </row>
    <row r="93" spans="2:9" x14ac:dyDescent="0.3">
      <c r="B93" s="1">
        <v>59</v>
      </c>
      <c r="C93" s="1">
        <f t="shared" si="7"/>
        <v>2576.5145801693689</v>
      </c>
      <c r="D93" s="1">
        <f>1/(1/C93+1/B$6)</f>
        <v>2048.6714055355319</v>
      </c>
      <c r="E93" s="3">
        <f>ROUND((B$1/B$3*B$4)/(B$5/D93+1),0)</f>
        <v>13239</v>
      </c>
      <c r="F93" s="1">
        <f t="shared" si="4"/>
        <v>2048.6121235510986</v>
      </c>
      <c r="G93" s="1">
        <f t="shared" si="5"/>
        <v>2576.4208153130762</v>
      </c>
      <c r="H93" s="1">
        <f t="shared" si="6"/>
        <v>59.001016851524184</v>
      </c>
      <c r="I93" s="1">
        <f>H93-B93</f>
        <v>1.0168515241844034E-3</v>
      </c>
    </row>
    <row r="94" spans="2:9" x14ac:dyDescent="0.3">
      <c r="B94" s="1">
        <v>60</v>
      </c>
      <c r="C94" s="1">
        <f t="shared" si="7"/>
        <v>2486.1647514733818</v>
      </c>
      <c r="D94" s="1">
        <f>1/(1/C94+1/B$6)</f>
        <v>1991.1356296816534</v>
      </c>
      <c r="E94" s="3">
        <f>ROUND((B$1/B$3*B$4)/(B$5/D94+1),0)</f>
        <v>12958</v>
      </c>
      <c r="F94" s="1">
        <f t="shared" si="4"/>
        <v>1991.1654501344401</v>
      </c>
      <c r="G94" s="1">
        <f t="shared" si="5"/>
        <v>2486.2112430177058</v>
      </c>
      <c r="H94" s="1">
        <f t="shared" si="6"/>
        <v>59.999474970977133</v>
      </c>
      <c r="I94" s="1">
        <f>H94-B94</f>
        <v>-5.2502902286732933E-4</v>
      </c>
    </row>
    <row r="95" spans="2:9" x14ac:dyDescent="0.3">
      <c r="B95" s="1">
        <v>61</v>
      </c>
      <c r="C95" s="1">
        <f t="shared" si="7"/>
        <v>2399.4957996144262</v>
      </c>
      <c r="D95" s="1">
        <f>1/(1/C95+1/B$6)</f>
        <v>1935.1559437513909</v>
      </c>
      <c r="E95" s="3">
        <f>ROUND((B$1/B$3*B$4)/(B$5/D95+1),0)</f>
        <v>12680</v>
      </c>
      <c r="F95" s="1">
        <f t="shared" si="4"/>
        <v>1935.1140936885686</v>
      </c>
      <c r="G95" s="1">
        <f t="shared" si="5"/>
        <v>2399.4314565246154</v>
      </c>
      <c r="H95" s="1">
        <f t="shared" si="6"/>
        <v>61.000758431768872</v>
      </c>
      <c r="I95" s="1">
        <f>H95-B95</f>
        <v>7.5843176887246955E-4</v>
      </c>
    </row>
    <row r="96" spans="2:9" x14ac:dyDescent="0.3">
      <c r="B96" s="1">
        <v>62</v>
      </c>
      <c r="C96" s="1">
        <f t="shared" si="7"/>
        <v>2316.3385847055865</v>
      </c>
      <c r="D96" s="1">
        <f>1/(1/C96+1/B$6)</f>
        <v>1880.7038867720094</v>
      </c>
      <c r="E96" s="3">
        <f>ROUND((B$1/B$3*B$4)/(B$5/D96+1),0)</f>
        <v>12406</v>
      </c>
      <c r="F96" s="1">
        <f t="shared" si="4"/>
        <v>1880.6148340924656</v>
      </c>
      <c r="G96" s="1">
        <f t="shared" si="5"/>
        <v>2316.2035002218818</v>
      </c>
      <c r="H96" s="1">
        <f t="shared" si="6"/>
        <v>62.001658874802843</v>
      </c>
      <c r="I96" s="1">
        <f>H96-B96</f>
        <v>1.6588748028425471E-3</v>
      </c>
    </row>
    <row r="97" spans="2:9" x14ac:dyDescent="0.3">
      <c r="B97" s="1">
        <v>63</v>
      </c>
      <c r="C97" s="1">
        <f t="shared" si="7"/>
        <v>2236.5325680118708</v>
      </c>
      <c r="D97" s="1">
        <f>1/(1/C97+1/B$6)</f>
        <v>1827.7502679627578</v>
      </c>
      <c r="E97" s="3">
        <f>ROUND((B$1/B$3*B$4)/(B$5/D97+1),0)</f>
        <v>12137</v>
      </c>
      <c r="F97" s="1">
        <f t="shared" si="4"/>
        <v>1827.8157888313485</v>
      </c>
      <c r="G97" s="1">
        <f t="shared" si="5"/>
        <v>2236.6306749832361</v>
      </c>
      <c r="H97" s="1">
        <f t="shared" si="6"/>
        <v>62.998745625064885</v>
      </c>
      <c r="I97" s="1">
        <f>H97-B97</f>
        <v>-1.2543749351152655E-3</v>
      </c>
    </row>
    <row r="98" spans="2:9" x14ac:dyDescent="0.3">
      <c r="B98" s="1">
        <v>64</v>
      </c>
      <c r="C98" s="1">
        <f t="shared" si="7"/>
        <v>2159.925334389869</v>
      </c>
      <c r="D98" s="1">
        <f>1/(1/C98+1/B$6)</f>
        <v>1776.2652935715944</v>
      </c>
      <c r="E98" s="3">
        <f>ROUND((B$1/B$3*B$4)/(B$5/D98+1),0)</f>
        <v>11871</v>
      </c>
      <c r="F98" s="1">
        <f t="shared" si="4"/>
        <v>1776.2797072674966</v>
      </c>
      <c r="G98" s="1">
        <f t="shared" si="5"/>
        <v>2159.9466470634184</v>
      </c>
      <c r="H98" s="1">
        <f t="shared" si="6"/>
        <v>63.999716509071504</v>
      </c>
      <c r="I98" s="1">
        <f>H98-B98</f>
        <v>-2.8349092849566659E-4</v>
      </c>
    </row>
    <row r="99" spans="2:9" x14ac:dyDescent="0.3">
      <c r="B99" s="1">
        <v>65</v>
      </c>
      <c r="C99" s="1">
        <f t="shared" si="7"/>
        <v>2086.3721433859669</v>
      </c>
      <c r="D99" s="1">
        <f>1/(1/C99+1/B$6)</f>
        <v>1726.2186855033199</v>
      </c>
      <c r="E99" s="3">
        <f>ROUND((B$1/B$3*B$4)/(B$5/D99+1),0)</f>
        <v>11609</v>
      </c>
      <c r="F99" s="1">
        <f t="shared" si="4"/>
        <v>1726.1613806913876</v>
      </c>
      <c r="G99" s="1">
        <f t="shared" si="5"/>
        <v>2086.288432872082</v>
      </c>
      <c r="H99" s="1">
        <f t="shared" si="6"/>
        <v>65.00116197741454</v>
      </c>
      <c r="I99" s="1">
        <f>H99-B99</f>
        <v>1.1619774145401607E-3</v>
      </c>
    </row>
    <row r="100" spans="2:9" x14ac:dyDescent="0.3">
      <c r="B100" s="1">
        <v>66</v>
      </c>
      <c r="C100" s="1">
        <f t="shared" si="7"/>
        <v>2015.7355071489537</v>
      </c>
      <c r="D100" s="1">
        <f>1/(1/C100+1/B$6)</f>
        <v>1677.5797918901092</v>
      </c>
      <c r="E100" s="3">
        <f>ROUND((B$1/B$3*B$4)/(B$5/D100+1),0)</f>
        <v>11352</v>
      </c>
      <c r="F100" s="1">
        <f t="shared" si="4"/>
        <v>1677.6076766557799</v>
      </c>
      <c r="G100" s="1">
        <f t="shared" si="5"/>
        <v>2015.7757667228793</v>
      </c>
      <c r="H100" s="1">
        <f t="shared" si="6"/>
        <v>65.999418898051033</v>
      </c>
      <c r="I100" s="1">
        <f>H100-B100</f>
        <v>-5.8110194896698886E-4</v>
      </c>
    </row>
    <row r="101" spans="2:9" x14ac:dyDescent="0.3">
      <c r="B101" s="1">
        <v>67</v>
      </c>
      <c r="C101" s="1">
        <f t="shared" si="7"/>
        <v>1947.8847934394441</v>
      </c>
      <c r="D101" s="1">
        <f>1/(1/C101+1/B$6)</f>
        <v>1630.3176897964593</v>
      </c>
      <c r="E101" s="3">
        <f>ROUND((B$1/B$3*B$4)/(B$5/D101+1),0)</f>
        <v>11099</v>
      </c>
      <c r="F101" s="1">
        <f t="shared" si="4"/>
        <v>1630.3872297099463</v>
      </c>
      <c r="G101" s="1">
        <f t="shared" si="5"/>
        <v>1947.9840638474898</v>
      </c>
      <c r="H101" s="1">
        <f t="shared" si="6"/>
        <v>66.998507750463375</v>
      </c>
      <c r="I101" s="1">
        <f>H101-B101</f>
        <v>-1.4922495366249677E-3</v>
      </c>
    </row>
    <row r="102" spans="2:9" x14ac:dyDescent="0.3">
      <c r="B102" s="1">
        <v>68</v>
      </c>
      <c r="C102" s="1">
        <f t="shared" si="7"/>
        <v>1882.6958521356758</v>
      </c>
      <c r="D102" s="1">
        <f>1/(1/C102+1/B$6)</f>
        <v>1584.401280284641</v>
      </c>
      <c r="E102" s="3">
        <f>ROUND((B$1/B$3*B$4)/(B$5/D102+1),0)</f>
        <v>10850</v>
      </c>
      <c r="F102" s="1">
        <f t="shared" si="4"/>
        <v>1584.4628581495106</v>
      </c>
      <c r="G102" s="1">
        <f t="shared" si="5"/>
        <v>1882.7827997692179</v>
      </c>
      <c r="H102" s="1">
        <f t="shared" si="6"/>
        <v>67.998639824149336</v>
      </c>
      <c r="I102" s="1">
        <f>H102-B102</f>
        <v>-1.3601758506638362E-3</v>
      </c>
    </row>
    <row r="103" spans="2:9" x14ac:dyDescent="0.3">
      <c r="B103" s="1">
        <v>69</v>
      </c>
      <c r="C103" s="1">
        <f t="shared" si="7"/>
        <v>1820.0506637440094</v>
      </c>
      <c r="D103" s="1">
        <f>1/(1/C103+1/B$6)</f>
        <v>1539.7993760946426</v>
      </c>
      <c r="E103" s="3">
        <f>ROUND((B$1/B$3*B$4)/(B$5/D103+1),0)</f>
        <v>10605</v>
      </c>
      <c r="F103" s="1">
        <f t="shared" si="4"/>
        <v>1539.7989829537585</v>
      </c>
      <c r="G103" s="1">
        <f t="shared" si="5"/>
        <v>1820.0501144727616</v>
      </c>
      <c r="H103" s="1">
        <f t="shared" si="6"/>
        <v>69.000009472798297</v>
      </c>
      <c r="I103" s="1">
        <f>H103-B103</f>
        <v>9.4727982968834112E-6</v>
      </c>
    </row>
    <row r="104" spans="2:9" x14ac:dyDescent="0.3">
      <c r="B104" s="1">
        <v>70</v>
      </c>
      <c r="C104" s="1">
        <f t="shared" si="7"/>
        <v>1759.8370085233807</v>
      </c>
      <c r="D104" s="1">
        <f>1/(1/C104+1/B$6)</f>
        <v>1496.4807822148155</v>
      </c>
      <c r="E104" s="3">
        <f>ROUND((B$1/B$3*B$4)/(B$5/D104+1),0)</f>
        <v>10365</v>
      </c>
      <c r="F104" s="1">
        <f t="shared" si="4"/>
        <v>1496.5407791339928</v>
      </c>
      <c r="G104" s="1">
        <f t="shared" si="5"/>
        <v>1759.9199811080916</v>
      </c>
      <c r="H104" s="1">
        <f t="shared" si="6"/>
        <v>69.998595073876061</v>
      </c>
      <c r="I104" s="1">
        <f>H104-B104</f>
        <v>-1.4049261239392763E-3</v>
      </c>
    </row>
    <row r="105" spans="2:9" x14ac:dyDescent="0.3">
      <c r="B105" s="1">
        <v>71</v>
      </c>
      <c r="C105" s="1">
        <f t="shared" si="7"/>
        <v>1701.9481549266641</v>
      </c>
      <c r="D105" s="1">
        <f>1/(1/C105+1/B$6)</f>
        <v>1454.4143696364974</v>
      </c>
      <c r="E105" s="3">
        <f>ROUND((B$1/B$3*B$4)/(B$5/D105+1),0)</f>
        <v>10129</v>
      </c>
      <c r="F105" s="1">
        <f t="shared" si="4"/>
        <v>1454.4724920388594</v>
      </c>
      <c r="G105" s="1">
        <f t="shared" si="5"/>
        <v>1702.027745722954</v>
      </c>
      <c r="H105" s="1">
        <f t="shared" si="6"/>
        <v>70.998598378195027</v>
      </c>
      <c r="I105" s="1">
        <f>H105-B105</f>
        <v>-1.4016218049732743E-3</v>
      </c>
    </row>
    <row r="106" spans="2:9" x14ac:dyDescent="0.3">
      <c r="B106" s="1">
        <v>72</v>
      </c>
      <c r="C106" s="1">
        <f t="shared" si="7"/>
        <v>1646.2825661488762</v>
      </c>
      <c r="D106" s="1">
        <f>1/(1/C106+1/B$6)</f>
        <v>1413.5691425983141</v>
      </c>
      <c r="E106" s="3">
        <f>ROUND((B$1/B$3*B$4)/(B$5/D106+1),0)</f>
        <v>9897</v>
      </c>
      <c r="F106" s="1">
        <f t="shared" si="4"/>
        <v>1413.563084795665</v>
      </c>
      <c r="G106" s="1">
        <f t="shared" si="5"/>
        <v>1646.2743495996745</v>
      </c>
      <c r="H106" s="1">
        <f t="shared" si="6"/>
        <v>72.00015109338193</v>
      </c>
      <c r="I106" s="1">
        <f>H106-B106</f>
        <v>1.5109338193042277E-4</v>
      </c>
    </row>
    <row r="107" spans="2:9" x14ac:dyDescent="0.3">
      <c r="B107" s="1">
        <v>73</v>
      </c>
      <c r="C107" s="1">
        <f t="shared" si="7"/>
        <v>1592.7436236529284</v>
      </c>
      <c r="D107" s="1">
        <f>1/(1/C107+1/B$6)</f>
        <v>1373.9142996341423</v>
      </c>
      <c r="E107" s="3">
        <f>ROUND((B$1/B$3*B$4)/(B$5/D107+1),0)</f>
        <v>9670</v>
      </c>
      <c r="F107" s="1">
        <f t="shared" si="4"/>
        <v>1373.9563908267696</v>
      </c>
      <c r="G107" s="1">
        <f t="shared" si="5"/>
        <v>1592.8001910002604</v>
      </c>
      <c r="H107" s="1">
        <f t="shared" si="6"/>
        <v>72.998923269060356</v>
      </c>
      <c r="I107" s="1">
        <f>H107-B107</f>
        <v>-1.0767309396442215E-3</v>
      </c>
    </row>
    <row r="108" spans="2:9" x14ac:dyDescent="0.3">
      <c r="B108" s="1">
        <v>74</v>
      </c>
      <c r="C108" s="1">
        <f t="shared" si="7"/>
        <v>1541.2393666187754</v>
      </c>
      <c r="D108" s="1">
        <f>1/(1/C108+1/B$6)</f>
        <v>1335.4192887434331</v>
      </c>
      <c r="E108" s="3">
        <f>ROUND((B$1/B$3*B$4)/(B$5/D108+1),0)</f>
        <v>9447</v>
      </c>
      <c r="F108" s="1">
        <f t="shared" si="4"/>
        <v>1335.4468218895263</v>
      </c>
      <c r="G108" s="1">
        <f t="shared" si="5"/>
        <v>1541.2760409426612</v>
      </c>
      <c r="H108" s="1">
        <f t="shared" si="6"/>
        <v>73.999274619755681</v>
      </c>
      <c r="I108" s="1">
        <f>H108-B108</f>
        <v>-7.2538024431878512E-4</v>
      </c>
    </row>
    <row r="109" spans="2:9" x14ac:dyDescent="0.3">
      <c r="B109" s="1">
        <v>75</v>
      </c>
      <c r="C109" s="1">
        <f t="shared" si="7"/>
        <v>1491.682246331595</v>
      </c>
      <c r="D109" s="1">
        <f>1/(1/C109+1/B$6)</f>
        <v>1298.0538570040724</v>
      </c>
      <c r="E109" s="3">
        <f>ROUND((B$1/B$3*B$4)/(B$5/D109+1),0)</f>
        <v>9228</v>
      </c>
      <c r="F109" s="1">
        <f t="shared" si="4"/>
        <v>1298.0072422086143</v>
      </c>
      <c r="G109" s="1">
        <f t="shared" si="5"/>
        <v>1491.6206877400984</v>
      </c>
      <c r="H109" s="1">
        <f t="shared" si="6"/>
        <v>75.001266975402018</v>
      </c>
      <c r="I109" s="1">
        <f>H109-B109</f>
        <v>1.2669754020180335E-3</v>
      </c>
    </row>
    <row r="110" spans="2:9" x14ac:dyDescent="0.3">
      <c r="B110" s="1">
        <v>76</v>
      </c>
      <c r="C110" s="1">
        <f t="shared" si="7"/>
        <v>1443.9888945894415</v>
      </c>
      <c r="D110" s="1">
        <f>1/(1/C110+1/B$6)</f>
        <v>1261.7880949466312</v>
      </c>
      <c r="E110" s="3">
        <f>ROUND((B$1/B$3*B$4)/(B$5/D110+1),0)</f>
        <v>9014</v>
      </c>
      <c r="F110" s="1">
        <f t="shared" si="4"/>
        <v>1261.7801013396654</v>
      </c>
      <c r="G110" s="1">
        <f t="shared" si="5"/>
        <v>1443.9784257811025</v>
      </c>
      <c r="H110" s="1">
        <f t="shared" si="6"/>
        <v>76.000224374869902</v>
      </c>
      <c r="I110" s="1">
        <f>H110-B110</f>
        <v>2.2437486990156685E-4</v>
      </c>
    </row>
    <row r="111" spans="2:9" x14ac:dyDescent="0.3">
      <c r="B111" s="1">
        <v>77</v>
      </c>
      <c r="C111" s="1">
        <f t="shared" si="7"/>
        <v>1398.0799052713089</v>
      </c>
      <c r="D111" s="1">
        <f>1/(1/C111+1/B$6)</f>
        <v>1226.5924760053085</v>
      </c>
      <c r="E111" s="3">
        <f>ROUND((B$1/B$3*B$4)/(B$5/D111+1),0)</f>
        <v>8804</v>
      </c>
      <c r="F111" s="1">
        <f t="shared" si="4"/>
        <v>1226.568811429112</v>
      </c>
      <c r="G111" s="1">
        <f t="shared" si="5"/>
        <v>1398.0491612300534</v>
      </c>
      <c r="H111" s="1">
        <f t="shared" si="6"/>
        <v>77.000683207097779</v>
      </c>
      <c r="I111" s="1">
        <f>H111-B111</f>
        <v>6.8320709777935917E-4</v>
      </c>
    </row>
    <row r="112" spans="2:9" x14ac:dyDescent="0.3">
      <c r="B112" s="1">
        <v>78</v>
      </c>
      <c r="C112" s="1">
        <f t="shared" si="7"/>
        <v>1353.8796282625538</v>
      </c>
      <c r="D112" s="1">
        <f>1/(1/C112+1/B$6)</f>
        <v>1192.437891355145</v>
      </c>
      <c r="E112" s="3">
        <f>ROUND((B$1/B$3*B$4)/(B$5/D112+1),0)</f>
        <v>8599</v>
      </c>
      <c r="F112" s="1">
        <f t="shared" si="4"/>
        <v>1192.5149576376241</v>
      </c>
      <c r="G112" s="1">
        <f t="shared" si="5"/>
        <v>1353.9789757255874</v>
      </c>
      <c r="H112" s="1">
        <f t="shared" si="6"/>
        <v>77.997710069550692</v>
      </c>
      <c r="I112" s="1">
        <f>H112-B112</f>
        <v>-2.2899304493080308E-3</v>
      </c>
    </row>
    <row r="113" spans="2:9" x14ac:dyDescent="0.3">
      <c r="B113" s="1">
        <v>79</v>
      </c>
      <c r="C113" s="1">
        <f t="shared" si="7"/>
        <v>1311.3159749870022</v>
      </c>
      <c r="D113" s="1">
        <f>1/(1/C113+1/B$6)</f>
        <v>1159.2956804378448</v>
      </c>
      <c r="E113" s="3">
        <f>ROUND((B$1/B$3*B$4)/(B$5/D113+1),0)</f>
        <v>8397</v>
      </c>
      <c r="F113" s="1">
        <f t="shared" si="4"/>
        <v>1159.2635586019571</v>
      </c>
      <c r="G113" s="1">
        <f t="shared" si="5"/>
        <v>1311.2748765742363</v>
      </c>
      <c r="H113" s="1">
        <f t="shared" si="6"/>
        <v>79.000984642631181</v>
      </c>
      <c r="I113" s="1">
        <f>H113-B113</f>
        <v>9.846426311810319E-4</v>
      </c>
    </row>
    <row r="114" spans="2:9" x14ac:dyDescent="0.3">
      <c r="B114" s="1">
        <v>80</v>
      </c>
      <c r="C114" s="1">
        <f t="shared" si="7"/>
        <v>1270.3202348436205</v>
      </c>
      <c r="D114" s="1">
        <f>1/(1/C114+1/B$6)</f>
        <v>1127.137657469807</v>
      </c>
      <c r="E114" s="3">
        <f>ROUND((B$1/B$3*B$4)/(B$5/D114+1),0)</f>
        <v>8200</v>
      </c>
      <c r="F114" s="1">
        <f t="shared" si="4"/>
        <v>1127.1220694354854</v>
      </c>
      <c r="G114" s="1">
        <f t="shared" si="5"/>
        <v>1270.3004349387857</v>
      </c>
      <c r="H114" s="1">
        <f t="shared" si="6"/>
        <v>80.000492806796331</v>
      </c>
      <c r="I114" s="1">
        <f>H114-B114</f>
        <v>4.9280679633056934E-4</v>
      </c>
    </row>
    <row r="115" spans="2:9" x14ac:dyDescent="0.3">
      <c r="B115" s="1">
        <v>81</v>
      </c>
      <c r="C115" s="1">
        <f t="shared" si="7"/>
        <v>1230.8269018910289</v>
      </c>
      <c r="D115" s="1">
        <f>1/(1/C115+1/B$6)</f>
        <v>1095.9361342162474</v>
      </c>
      <c r="E115" s="3">
        <f>ROUND((B$1/B$3*B$4)/(B$5/D115+1),0)</f>
        <v>8007</v>
      </c>
      <c r="F115" s="1">
        <f t="shared" si="4"/>
        <v>1095.9043013860316</v>
      </c>
      <c r="G115" s="1">
        <f t="shared" si="5"/>
        <v>1230.7867508169556</v>
      </c>
      <c r="H115" s="1">
        <f t="shared" si="6"/>
        <v>81.0010365203525</v>
      </c>
      <c r="I115" s="1">
        <f>H115-B115</f>
        <v>1.0365203524997924E-3</v>
      </c>
    </row>
    <row r="116" spans="2:9" x14ac:dyDescent="0.3">
      <c r="B116" s="1">
        <v>82</v>
      </c>
      <c r="C116" s="1">
        <f t="shared" si="7"/>
        <v>1192.7735111652521</v>
      </c>
      <c r="D116" s="1">
        <f>1/(1/C116+1/B$6)</f>
        <v>1065.663939304598</v>
      </c>
      <c r="E116" s="3">
        <f>ROUND((B$1/B$3*B$4)/(B$5/D116+1),0)</f>
        <v>7818</v>
      </c>
      <c r="F116" s="1">
        <f t="shared" si="4"/>
        <v>1065.5902613306439</v>
      </c>
      <c r="G116" s="1">
        <f t="shared" si="5"/>
        <v>1192.6812095024281</v>
      </c>
      <c r="H116" s="1">
        <f t="shared" si="6"/>
        <v>82.00247185405459</v>
      </c>
      <c r="I116" s="1">
        <f>H116-B116</f>
        <v>2.4718540545904943E-3</v>
      </c>
    </row>
    <row r="117" spans="2:9" x14ac:dyDescent="0.3">
      <c r="B117" s="1">
        <v>83</v>
      </c>
      <c r="C117" s="1">
        <f t="shared" si="7"/>
        <v>1156.1004840554915</v>
      </c>
      <c r="D117" s="1">
        <f>1/(1/C117+1/B$6)</f>
        <v>1036.2944343391421</v>
      </c>
      <c r="E117" s="3">
        <f>ROUND((B$1/B$3*B$4)/(B$5/D117+1),0)</f>
        <v>7634</v>
      </c>
      <c r="F117" s="1">
        <f t="shared" si="4"/>
        <v>1036.3192029422582</v>
      </c>
      <c r="G117" s="1">
        <f t="shared" si="5"/>
        <v>1156.1313107919036</v>
      </c>
      <c r="H117" s="1">
        <f t="shared" si="6"/>
        <v>82.999144488457773</v>
      </c>
      <c r="I117" s="1">
        <f>H117-B117</f>
        <v>-8.5551154222685E-4</v>
      </c>
    </row>
    <row r="118" spans="2:9" x14ac:dyDescent="0.3">
      <c r="B118" s="1">
        <v>84</v>
      </c>
      <c r="C118" s="1">
        <f t="shared" si="7"/>
        <v>1120.7509821993378</v>
      </c>
      <c r="D118" s="1">
        <f>1/(1/C118+1/B$6)</f>
        <v>1007.8015270670942</v>
      </c>
      <c r="E118" s="3">
        <f>ROUND((B$1/B$3*B$4)/(B$5/D118+1),0)</f>
        <v>7453</v>
      </c>
      <c r="F118" s="1">
        <f t="shared" si="4"/>
        <v>1007.7545950348424</v>
      </c>
      <c r="G118" s="1">
        <f t="shared" si="5"/>
        <v>1120.6929411405974</v>
      </c>
      <c r="H118" s="1">
        <f t="shared" si="6"/>
        <v>84.001673153559409</v>
      </c>
      <c r="I118" s="1">
        <f>H118-B118</f>
        <v>1.6731535594090019E-3</v>
      </c>
    </row>
    <row r="119" spans="2:9" x14ac:dyDescent="0.3">
      <c r="B119" s="1">
        <v>85</v>
      </c>
      <c r="C119" s="1">
        <f t="shared" si="7"/>
        <v>1086.6707693930255</v>
      </c>
      <c r="D119" s="1">
        <f>1/(1/C119+1/B$6)</f>
        <v>980.15968183433176</v>
      </c>
      <c r="E119" s="3">
        <f>ROUND((B$1/B$3*B$4)/(B$5/D119+1),0)</f>
        <v>7277</v>
      </c>
      <c r="F119" s="1">
        <f t="shared" si="4"/>
        <v>980.19449101706925</v>
      </c>
      <c r="G119" s="1">
        <f t="shared" si="5"/>
        <v>1086.713555010562</v>
      </c>
      <c r="H119" s="1">
        <f t="shared" si="6"/>
        <v>84.998722190379226</v>
      </c>
      <c r="I119" s="1">
        <f>H119-B119</f>
        <v>-1.2778096207739509E-3</v>
      </c>
    </row>
    <row r="120" spans="2:9" x14ac:dyDescent="0.3">
      <c r="B120" s="1">
        <v>86</v>
      </c>
      <c r="C120" s="1">
        <f t="shared" si="7"/>
        <v>1053.8080810441725</v>
      </c>
      <c r="D120" s="1">
        <f>1/(1/C120+1/B$6)</f>
        <v>953.34392755679812</v>
      </c>
      <c r="E120" s="3">
        <f>ROUND((B$1/B$3*B$4)/(B$5/D120+1),0)</f>
        <v>7104</v>
      </c>
      <c r="F120" s="1">
        <f t="shared" si="4"/>
        <v>953.30879591376856</v>
      </c>
      <c r="G120" s="1">
        <f t="shared" si="5"/>
        <v>1053.7651550250503</v>
      </c>
      <c r="H120" s="1">
        <f t="shared" si="6"/>
        <v>86.001330991516909</v>
      </c>
      <c r="I120" s="1">
        <f>H120-B120</f>
        <v>1.3309915169088526E-3</v>
      </c>
    </row>
    <row r="121" spans="2:9" x14ac:dyDescent="0.3">
      <c r="B121" s="1">
        <v>87</v>
      </c>
      <c r="C121" s="1">
        <f t="shared" si="7"/>
        <v>1022.1135007242613</v>
      </c>
      <c r="D121" s="1">
        <f>1/(1/C121+1/B$6)</f>
        <v>927.32986342147387</v>
      </c>
      <c r="E121" s="3">
        <f>ROUND((B$1/B$3*B$4)/(B$5/D121+1),0)</f>
        <v>6936</v>
      </c>
      <c r="F121" s="1">
        <f t="shared" si="4"/>
        <v>927.39214412624904</v>
      </c>
      <c r="G121" s="1">
        <f t="shared" si="5"/>
        <v>1022.1891641947697</v>
      </c>
      <c r="H121" s="1">
        <f t="shared" si="6"/>
        <v>86.99757004762381</v>
      </c>
      <c r="I121" s="1">
        <f>H121-B121</f>
        <v>-2.4299523761897035E-3</v>
      </c>
    </row>
    <row r="122" spans="2:9" x14ac:dyDescent="0.3">
      <c r="B122" s="1">
        <v>88</v>
      </c>
      <c r="C122" s="1">
        <f t="shared" si="7"/>
        <v>991.53984340578097</v>
      </c>
      <c r="D122" s="1">
        <f>1/(1/C122+1/B$6)</f>
        <v>902.09366251866993</v>
      </c>
      <c r="E122" s="3">
        <f>ROUND((B$1/B$3*B$4)/(B$5/D122+1),0)</f>
        <v>6771</v>
      </c>
      <c r="F122" s="1">
        <f t="shared" si="4"/>
        <v>902.1204349239606</v>
      </c>
      <c r="G122" s="1">
        <f t="shared" si="5"/>
        <v>991.57218830080308</v>
      </c>
      <c r="H122" s="1">
        <f t="shared" si="6"/>
        <v>87.99892367583368</v>
      </c>
      <c r="I122" s="1">
        <f>H122-B122</f>
        <v>-1.0763241663198642E-3</v>
      </c>
    </row>
    <row r="123" spans="2:9" x14ac:dyDescent="0.3">
      <c r="B123" s="1">
        <v>89</v>
      </c>
      <c r="C123" s="1">
        <f t="shared" si="7"/>
        <v>962.04204499490004</v>
      </c>
      <c r="D123" s="1">
        <f>1/(1/C123+1/B$6)</f>
        <v>877.61207359549724</v>
      </c>
      <c r="E123" s="3">
        <f>ROUND((B$1/B$3*B$4)/(B$5/D123+1),0)</f>
        <v>6610</v>
      </c>
      <c r="F123" s="1">
        <f t="shared" si="4"/>
        <v>877.63352606223657</v>
      </c>
      <c r="G123" s="1">
        <f t="shared" si="5"/>
        <v>962.06782370517612</v>
      </c>
      <c r="H123" s="1">
        <f t="shared" si="6"/>
        <v>88.999111120952989</v>
      </c>
      <c r="I123" s="1">
        <f>H123-B123</f>
        <v>-8.8887904701095977E-4</v>
      </c>
    </row>
    <row r="124" spans="2:9" x14ac:dyDescent="0.3">
      <c r="B124" s="1">
        <v>90</v>
      </c>
      <c r="C124" s="1">
        <f t="shared" si="7"/>
        <v>933.57705779475566</v>
      </c>
      <c r="D124" s="1">
        <f>1/(1/C124+1/B$6)</f>
        <v>853.86242110873559</v>
      </c>
      <c r="E124" s="3">
        <f>ROUND((B$1/B$3*B$4)/(B$5/D124+1),0)</f>
        <v>6453</v>
      </c>
      <c r="F124" s="1">
        <f t="shared" si="4"/>
        <v>853.91705557783212</v>
      </c>
      <c r="G124" s="1">
        <f t="shared" si="5"/>
        <v>933.64236992690087</v>
      </c>
      <c r="H124" s="1">
        <f t="shared" si="6"/>
        <v>89.997665216786402</v>
      </c>
      <c r="I124" s="1">
        <f>H124-B124</f>
        <v>-2.3347832135982571E-3</v>
      </c>
    </row>
    <row r="125" spans="2:9" x14ac:dyDescent="0.3">
      <c r="B125" s="1">
        <v>91</v>
      </c>
      <c r="C125" s="1">
        <f t="shared" si="7"/>
        <v>906.10375155695078</v>
      </c>
      <c r="D125" s="1">
        <f>1/(1/C125+1/B$6)</f>
        <v>830.82260374388591</v>
      </c>
      <c r="E125" s="3">
        <f>ROUND((B$1/B$3*B$4)/(B$5/D125+1),0)</f>
        <v>6299</v>
      </c>
      <c r="F125" s="1">
        <f t="shared" si="4"/>
        <v>830.80767672416289</v>
      </c>
      <c r="G125" s="1">
        <f t="shared" si="5"/>
        <v>906.08599692600171</v>
      </c>
      <c r="H125" s="1">
        <f t="shared" si="6"/>
        <v>91.000658656716837</v>
      </c>
      <c r="I125" s="1">
        <f>H125-B125</f>
        <v>6.5865671683695837E-4</v>
      </c>
    </row>
    <row r="126" spans="2:9" x14ac:dyDescent="0.3">
      <c r="B126" s="1">
        <v>92</v>
      </c>
      <c r="C126" s="1">
        <f t="shared" si="7"/>
        <v>879.58281980005268</v>
      </c>
      <c r="D126" s="1">
        <f>1/(1/C126+1/B$6)</f>
        <v>808.47109155626413</v>
      </c>
      <c r="E126" s="3">
        <f>ROUND((B$1/B$3*B$4)/(B$5/D126+1),0)</f>
        <v>6149</v>
      </c>
      <c r="F126" s="1">
        <f t="shared" si="4"/>
        <v>808.44364767560307</v>
      </c>
      <c r="G126" s="1">
        <f t="shared" si="5"/>
        <v>879.55033585923741</v>
      </c>
      <c r="H126" s="1">
        <f t="shared" si="6"/>
        <v>92.001247516132366</v>
      </c>
      <c r="I126" s="1">
        <f>H126-B126</f>
        <v>1.2475161323663997E-3</v>
      </c>
    </row>
    <row r="127" spans="2:9" x14ac:dyDescent="0.3">
      <c r="B127" s="1">
        <v>93</v>
      </c>
      <c r="C127" s="1">
        <f t="shared" si="7"/>
        <v>853.97669109353592</v>
      </c>
      <c r="D127" s="1">
        <f>1/(1/C127+1/B$6)</f>
        <v>786.78692187931892</v>
      </c>
      <c r="E127" s="3">
        <f>ROUND((B$1/B$3*B$4)/(B$5/D127+1),0)</f>
        <v>6003</v>
      </c>
      <c r="F127" s="1">
        <f t="shared" si="4"/>
        <v>786.81220443411451</v>
      </c>
      <c r="G127" s="1">
        <f t="shared" si="5"/>
        <v>854.0064762522162</v>
      </c>
      <c r="H127" s="1">
        <f t="shared" si="6"/>
        <v>92.998817108162484</v>
      </c>
      <c r="I127" s="1">
        <f>H127-B127</f>
        <v>-1.1828918375158537E-3</v>
      </c>
    </row>
    <row r="128" spans="2:9" x14ac:dyDescent="0.3">
      <c r="B128" s="1">
        <v>94</v>
      </c>
      <c r="C128" s="1">
        <f t="shared" si="7"/>
        <v>829.24944502410733</v>
      </c>
      <c r="D128" s="1">
        <f>1/(1/C128+1/B$6)</f>
        <v>765.74969413520716</v>
      </c>
      <c r="E128" s="3">
        <f>ROUND((B$1/B$3*B$4)/(B$5/D128+1),0)</f>
        <v>5860</v>
      </c>
      <c r="F128" s="1">
        <f t="shared" si="4"/>
        <v>765.75429547284955</v>
      </c>
      <c r="G128" s="1">
        <f t="shared" si="5"/>
        <v>829.25484113708762</v>
      </c>
      <c r="H128" s="1">
        <f t="shared" si="6"/>
        <v>93.999778822516191</v>
      </c>
      <c r="I128" s="1">
        <f>H128-B128</f>
        <v>-2.2117748380878766E-4</v>
      </c>
    </row>
    <row r="129" spans="2:9" x14ac:dyDescent="0.3">
      <c r="B129" s="1">
        <v>95</v>
      </c>
      <c r="C129" s="1">
        <f t="shared" si="7"/>
        <v>805.36673257853829</v>
      </c>
      <c r="D129" s="1">
        <f>1/(1/C129+1/B$6)</f>
        <v>745.33956367286544</v>
      </c>
      <c r="E129" s="3">
        <f>ROUND((B$1/B$3*B$4)/(B$5/D129+1),0)</f>
        <v>5721</v>
      </c>
      <c r="F129" s="1">
        <f t="shared" si="4"/>
        <v>745.40672227668301</v>
      </c>
      <c r="G129" s="1">
        <f t="shared" si="5"/>
        <v>805.44514481360045</v>
      </c>
      <c r="H129" s="1">
        <f t="shared" si="6"/>
        <v>94.996660357932285</v>
      </c>
      <c r="I129" s="1">
        <f>H129-B129</f>
        <v>-3.3396420677149763E-3</v>
      </c>
    </row>
    <row r="130" spans="2:9" x14ac:dyDescent="0.3">
      <c r="B130" s="1">
        <v>96</v>
      </c>
      <c r="C130" s="1">
        <f t="shared" si="7"/>
        <v>782.29570069330578</v>
      </c>
      <c r="D130" s="1">
        <f>1/(1/C130+1/B$6)</f>
        <v>725.53723474955689</v>
      </c>
      <c r="E130" s="3">
        <f>ROUND((B$1/B$3*B$4)/(B$5/D130+1),0)</f>
        <v>5584</v>
      </c>
      <c r="F130" s="1">
        <f t="shared" si="4"/>
        <v>725.46790671986287</v>
      </c>
      <c r="G130" s="1">
        <f t="shared" si="5"/>
        <v>782.2151019839597</v>
      </c>
      <c r="H130" s="1">
        <f t="shared" si="6"/>
        <v>96.003555533600547</v>
      </c>
      <c r="I130" s="1">
        <f>H130-B130</f>
        <v>3.5555336005472782E-3</v>
      </c>
    </row>
    <row r="131" spans="2:9" x14ac:dyDescent="0.3">
      <c r="B131" s="1">
        <v>97</v>
      </c>
      <c r="C131" s="1">
        <f t="shared" si="7"/>
        <v>760.00492073640328</v>
      </c>
      <c r="D131" s="1">
        <f>1/(1/C131+1/B$6)</f>
        <v>706.32395276301543</v>
      </c>
      <c r="E131" s="3">
        <f>ROUND((B$1/B$3*B$4)/(B$5/D131+1),0)</f>
        <v>5452</v>
      </c>
      <c r="F131" s="1">
        <f t="shared" si="4"/>
        <v>706.36477589660694</v>
      </c>
      <c r="G131" s="1">
        <f t="shared" si="5"/>
        <v>760.05218503156152</v>
      </c>
      <c r="H131" s="1">
        <f t="shared" si="6"/>
        <v>96.997843891038258</v>
      </c>
      <c r="I131" s="1">
        <f>H131-B131</f>
        <v>-2.1561089617421203E-3</v>
      </c>
    </row>
    <row r="132" spans="2:9" x14ac:dyDescent="0.3">
      <c r="B132" s="1">
        <v>98</v>
      </c>
      <c r="C132" s="1">
        <f t="shared" si="7"/>
        <v>738.4643207007814</v>
      </c>
      <c r="D132" s="1">
        <f>1/(1/C132+1/B$6)</f>
        <v>687.68149583290688</v>
      </c>
      <c r="E132" s="3">
        <f>ROUND((B$1/B$3*B$4)/(B$5/D132+1),0)</f>
        <v>5322</v>
      </c>
      <c r="F132" s="1">
        <f t="shared" si="4"/>
        <v>687.65381201891125</v>
      </c>
      <c r="G132" s="1">
        <f t="shared" si="5"/>
        <v>738.43239731188976</v>
      </c>
      <c r="H132" s="1">
        <f t="shared" si="6"/>
        <v>98.001508573392243</v>
      </c>
      <c r="I132" s="1">
        <f>H132-B132</f>
        <v>1.5085733922433064E-3</v>
      </c>
    </row>
    <row r="133" spans="2:9" x14ac:dyDescent="0.3">
      <c r="B133" s="1">
        <v>99</v>
      </c>
      <c r="C133" s="1">
        <f t="shared" si="7"/>
        <v>717.64512090214896</v>
      </c>
      <c r="D133" s="1">
        <f>1/(1/C133+1/B$6)</f>
        <v>669.59216582246916</v>
      </c>
      <c r="E133" s="3">
        <f>ROUND((B$1/B$3*B$4)/(B$5/D133+1),0)</f>
        <v>5196</v>
      </c>
      <c r="F133" s="1">
        <f t="shared" si="4"/>
        <v>669.61507019388512</v>
      </c>
      <c r="G133" s="1">
        <f t="shared" si="5"/>
        <v>717.67143074106764</v>
      </c>
      <c r="H133" s="1">
        <f t="shared" si="6"/>
        <v>98.9987155680559</v>
      </c>
      <c r="I133" s="1">
        <f>H133-B133</f>
        <v>-1.2844319441001062E-3</v>
      </c>
    </row>
    <row r="134" spans="2:9" x14ac:dyDescent="0.3">
      <c r="B134" s="1">
        <v>100</v>
      </c>
      <c r="C134" s="1">
        <f t="shared" si="7"/>
        <v>697.51977298618806</v>
      </c>
      <c r="D134" s="1">
        <f>1/(1/C134+1/B$6)</f>
        <v>652.03877888367481</v>
      </c>
      <c r="E134" s="3">
        <f>ROUND((B$1/B$3*B$4)/(B$5/D134+1),0)</f>
        <v>5073</v>
      </c>
      <c r="F134" s="1">
        <f t="shared" si="4"/>
        <v>652.09672886602698</v>
      </c>
      <c r="G134" s="1">
        <f t="shared" si="5"/>
        <v>697.58608957762851</v>
      </c>
      <c r="H134" s="1">
        <f t="shared" si="6"/>
        <v>99.996649701064086</v>
      </c>
      <c r="I134" s="1">
        <f>H134-B134</f>
        <v>-3.3502989359135427E-3</v>
      </c>
    </row>
    <row r="135" spans="2:9" x14ac:dyDescent="0.3">
      <c r="B135" s="1">
        <v>101</v>
      </c>
      <c r="C135" s="1">
        <f t="shared" si="7"/>
        <v>678.06190206183987</v>
      </c>
      <c r="D135" s="1">
        <f>1/(1/C135+1/B$6)</f>
        <v>635.00465560226064</v>
      </c>
      <c r="E135" s="3">
        <f>ROUND((B$1/B$3*B$4)/(B$5/D135+1),0)</f>
        <v>4952</v>
      </c>
      <c r="F135" s="1">
        <f t="shared" si="4"/>
        <v>634.95020079470851</v>
      </c>
      <c r="G135" s="1">
        <f t="shared" si="5"/>
        <v>677.99981250349549</v>
      </c>
      <c r="H135" s="1">
        <f t="shared" si="6"/>
        <v>101.00324639146152</v>
      </c>
      <c r="I135" s="1">
        <f>H135-B135</f>
        <v>3.2463914615163958E-3</v>
      </c>
    </row>
    <row r="136" spans="2:9" x14ac:dyDescent="0.3">
      <c r="B136" s="1">
        <v>102</v>
      </c>
      <c r="C136" s="1">
        <f t="shared" si="7"/>
        <v>659.24625178819122</v>
      </c>
      <c r="D136" s="1">
        <f>1/(1/C136+1/B$6)</f>
        <v>618.4736108123933</v>
      </c>
      <c r="E136" s="3">
        <f>ROUND((B$1/B$3*B$4)/(B$5/D136+1),0)</f>
        <v>4835</v>
      </c>
      <c r="F136" s="1">
        <f t="shared" si="4"/>
        <v>618.45190890826211</v>
      </c>
      <c r="G136" s="1">
        <f t="shared" si="5"/>
        <v>659.22159424361314</v>
      </c>
      <c r="H136" s="1">
        <f t="shared" si="6"/>
        <v>102.00133369052747</v>
      </c>
      <c r="I136" s="1">
        <f>H136-B136</f>
        <v>1.3336905274741184E-3</v>
      </c>
    </row>
    <row r="137" spans="2:9" x14ac:dyDescent="0.3">
      <c r="B137" s="1">
        <v>103</v>
      </c>
      <c r="C137" s="1">
        <f t="shared" si="7"/>
        <v>641.04863225265444</v>
      </c>
      <c r="D137" s="1">
        <f>1/(1/C137+1/B$6)</f>
        <v>602.42994314456746</v>
      </c>
      <c r="E137" s="3">
        <f>ROUND((B$1/B$3*B$4)/(B$5/D137+1),0)</f>
        <v>4721</v>
      </c>
      <c r="F137" s="1">
        <f t="shared" si="4"/>
        <v>602.45308078636469</v>
      </c>
      <c r="G137" s="1">
        <f t="shared" si="5"/>
        <v>641.07483151228212</v>
      </c>
      <c r="H137" s="1">
        <f t="shared" si="6"/>
        <v>102.99853712652202</v>
      </c>
      <c r="I137" s="1">
        <f>H137-B137</f>
        <v>-1.4628734779762453E-3</v>
      </c>
    </row>
    <row r="138" spans="2:9" x14ac:dyDescent="0.3">
      <c r="B138" s="1">
        <v>104</v>
      </c>
      <c r="C138" s="1">
        <f t="shared" si="7"/>
        <v>623.44587048764549</v>
      </c>
      <c r="D138" s="1">
        <f>1/(1/C138+1/B$6)</f>
        <v>586.85842436454902</v>
      </c>
      <c r="E138" s="3">
        <f>ROUND((B$1/B$3*B$4)/(B$5/D138+1),0)</f>
        <v>4609</v>
      </c>
      <c r="F138" s="1">
        <f t="shared" ref="F138:F159" si="8">B$5 / (B$1 / ((E138/B$4)*B$3)- 1)</f>
        <v>586.80788084068695</v>
      </c>
      <c r="G138" s="1">
        <f t="shared" ref="G138:G159" si="9">1/(1/F138-1/B$6)</f>
        <v>623.38882858485033</v>
      </c>
      <c r="H138" s="1">
        <f t="shared" ref="H138:H159" si="10">1/(1/(I$1+273.15)+LOG(G138/B$6,2.7182818)*(1/B$2))-273.15</f>
        <v>104.00329600550623</v>
      </c>
      <c r="I138" s="1">
        <f>H138-B138</f>
        <v>3.2960055062289939E-3</v>
      </c>
    </row>
    <row r="139" spans="2:9" x14ac:dyDescent="0.3">
      <c r="B139" s="1">
        <v>105</v>
      </c>
      <c r="C139" s="1">
        <f t="shared" ref="C139:C159" si="11">B$6*EXP((1/(B139+273.15)-1/(I$1+273.15))*$B$2)</f>
        <v>606.41576348196213</v>
      </c>
      <c r="D139" s="1">
        <f>1/(1/C139+1/B$6)</f>
        <v>571.744288555857</v>
      </c>
      <c r="E139" s="3">
        <f>ROUND((B$1/B$3*B$4)/(B$5/D139+1),0)</f>
        <v>4501</v>
      </c>
      <c r="F139" s="1">
        <f t="shared" si="8"/>
        <v>571.7894436806381</v>
      </c>
      <c r="G139" s="1">
        <f t="shared" si="9"/>
        <v>606.46656145941711</v>
      </c>
      <c r="H139" s="1">
        <f t="shared" si="10"/>
        <v>104.99696866997618</v>
      </c>
      <c r="I139" s="1">
        <f>H139-B139</f>
        <v>-3.031330023816281E-3</v>
      </c>
    </row>
    <row r="140" spans="2:9" x14ac:dyDescent="0.3">
      <c r="B140" s="1">
        <v>106</v>
      </c>
      <c r="C140" s="1">
        <f t="shared" si="11"/>
        <v>589.93703355138325</v>
      </c>
      <c r="D140" s="1">
        <f>1/(1/C140+1/B$6)</f>
        <v>557.07322119321907</v>
      </c>
      <c r="E140" s="3">
        <f>ROUND((B$1/B$3*B$4)/(B$5/D140+1),0)</f>
        <v>4395</v>
      </c>
      <c r="F140" s="1">
        <f t="shared" si="8"/>
        <v>557.11361891313879</v>
      </c>
      <c r="G140" s="1">
        <f t="shared" si="9"/>
        <v>589.98233848178097</v>
      </c>
      <c r="H140" s="1">
        <f t="shared" si="10"/>
        <v>105.99720631556124</v>
      </c>
      <c r="I140" s="1">
        <f>H140-B140</f>
        <v>-2.7936844387568271E-3</v>
      </c>
    </row>
    <row r="141" spans="2:9" x14ac:dyDescent="0.3">
      <c r="B141" s="1">
        <v>107</v>
      </c>
      <c r="C141" s="1">
        <f t="shared" si="11"/>
        <v>573.98928594092331</v>
      </c>
      <c r="D141" s="1">
        <f>1/(1/C141+1/B$6)</f>
        <v>542.831348149836</v>
      </c>
      <c r="E141" s="3">
        <f>ROUND((B$1/B$3*B$4)/(B$5/D141+1),0)</f>
        <v>4291</v>
      </c>
      <c r="F141" s="1">
        <f t="shared" si="8"/>
        <v>542.77638724663416</v>
      </c>
      <c r="G141" s="1">
        <f t="shared" si="9"/>
        <v>573.92783492470562</v>
      </c>
      <c r="H141" s="1">
        <f t="shared" si="10"/>
        <v>107.00391820587845</v>
      </c>
      <c r="I141" s="1">
        <f>H141-B141</f>
        <v>3.9182058784490437E-3</v>
      </c>
    </row>
    <row r="142" spans="2:9" x14ac:dyDescent="0.3">
      <c r="B142" s="1">
        <v>108</v>
      </c>
      <c r="C142" s="1">
        <f t="shared" si="11"/>
        <v>558.55296853852633</v>
      </c>
      <c r="D142" s="1">
        <f>1/(1/C142+1/B$6)</f>
        <v>529.00522467695589</v>
      </c>
      <c r="E142" s="3">
        <f>ROUND((B$1/B$3*B$4)/(B$5/D142+1),0)</f>
        <v>4191</v>
      </c>
      <c r="F142" s="1">
        <f t="shared" si="8"/>
        <v>529.04784709111777</v>
      </c>
      <c r="G142" s="1">
        <f t="shared" si="9"/>
        <v>558.600485515733</v>
      </c>
      <c r="H142" s="1">
        <f t="shared" si="10"/>
        <v>107.99687245956608</v>
      </c>
      <c r="I142" s="1">
        <f>H142-B142</f>
        <v>-3.1275404339226043E-3</v>
      </c>
    </row>
    <row r="143" spans="2:9" x14ac:dyDescent="0.3">
      <c r="B143" s="1">
        <v>109</v>
      </c>
      <c r="C143" s="1">
        <f t="shared" si="11"/>
        <v>543.60933358693057</v>
      </c>
      <c r="D143" s="1">
        <f>1/(1/C143+1/B$6)</f>
        <v>515.58182439029622</v>
      </c>
      <c r="E143" s="3">
        <f>ROUND((B$1/B$3*B$4)/(B$5/D143+1),0)</f>
        <v>4093</v>
      </c>
      <c r="F143" s="1">
        <f t="shared" si="8"/>
        <v>515.64800742798218</v>
      </c>
      <c r="G143" s="1">
        <f t="shared" si="9"/>
        <v>543.68290825965641</v>
      </c>
      <c r="H143" s="1">
        <f t="shared" si="10"/>
        <v>108.99499759155134</v>
      </c>
      <c r="I143" s="1">
        <f>H143-B143</f>
        <v>-5.0024084486608444E-3</v>
      </c>
    </row>
    <row r="144" spans="2:9" x14ac:dyDescent="0.3">
      <c r="B144" s="1">
        <v>110</v>
      </c>
      <c r="C144" s="1">
        <f t="shared" si="11"/>
        <v>529.14040128691556</v>
      </c>
      <c r="D144" s="1">
        <f>1/(1/C144+1/B$6)</f>
        <v>502.54852829414432</v>
      </c>
      <c r="E144" s="3">
        <f>ROUND((B$1/B$3*B$4)/(B$5/D144+1),0)</f>
        <v>3997</v>
      </c>
      <c r="F144" s="1">
        <f t="shared" si="8"/>
        <v>502.57327790088215</v>
      </c>
      <c r="G144" s="1">
        <f t="shared" si="9"/>
        <v>529.1678394648394</v>
      </c>
      <c r="H144" s="1">
        <f t="shared" si="10"/>
        <v>109.99807401156846</v>
      </c>
      <c r="I144" s="1">
        <f>H144-B144</f>
        <v>-1.925988431537462E-3</v>
      </c>
    </row>
    <row r="145" spans="2:9" x14ac:dyDescent="0.3">
      <c r="B145" s="1">
        <v>111</v>
      </c>
      <c r="C145" s="1">
        <f t="shared" si="11"/>
        <v>515.12892519125728</v>
      </c>
      <c r="D145" s="1">
        <f>1/(1/C145+1/B$6)</f>
        <v>489.89311387058217</v>
      </c>
      <c r="E145" s="3">
        <f>ROUND((B$1/B$3*B$4)/(B$5/D145+1),0)</f>
        <v>3904</v>
      </c>
      <c r="F145" s="1">
        <f t="shared" si="8"/>
        <v>489.95559122152935</v>
      </c>
      <c r="G145" s="1">
        <f t="shared" si="9"/>
        <v>515.19800556269149</v>
      </c>
      <c r="H145" s="1">
        <f t="shared" si="10"/>
        <v>110.99499149685732</v>
      </c>
      <c r="I145" s="1">
        <f>H145-B145</f>
        <v>-5.0085031426760906E-3</v>
      </c>
    </row>
    <row r="146" spans="2:9" x14ac:dyDescent="0.3">
      <c r="B146" s="1">
        <v>112</v>
      </c>
      <c r="C146" s="1">
        <f t="shared" si="11"/>
        <v>501.55835929445976</v>
      </c>
      <c r="D146" s="1">
        <f>1/(1/C146+1/B$6)</f>
        <v>477.60374425815854</v>
      </c>
      <c r="E146" s="3">
        <f>ROUND((B$1/B$3*B$4)/(B$5/D146+1),0)</f>
        <v>3813</v>
      </c>
      <c r="F146" s="1">
        <f t="shared" si="8"/>
        <v>477.6551525680083</v>
      </c>
      <c r="G146" s="1">
        <f t="shared" si="9"/>
        <v>501.61505408704397</v>
      </c>
      <c r="H146" s="1">
        <f t="shared" si="10"/>
        <v>111.99575639764424</v>
      </c>
      <c r="I146" s="1">
        <f>H146-B146</f>
        <v>-4.2436023557570479E-3</v>
      </c>
    </row>
    <row r="147" spans="2:9" x14ac:dyDescent="0.3">
      <c r="B147" s="1">
        <v>113</v>
      </c>
      <c r="C147" s="1">
        <f t="shared" si="11"/>
        <v>488.41282672869647</v>
      </c>
      <c r="D147" s="1">
        <f>1/(1/C147+1/B$6)</f>
        <v>465.66895754143479</v>
      </c>
      <c r="E147" s="3">
        <f>ROUND((B$1/B$3*B$4)/(B$5/D147+1),0)</f>
        <v>3724</v>
      </c>
      <c r="F147" s="1">
        <f t="shared" si="8"/>
        <v>465.66872666841994</v>
      </c>
      <c r="G147" s="1">
        <f t="shared" si="9"/>
        <v>488.41257275267861</v>
      </c>
      <c r="H147" s="1">
        <f t="shared" si="10"/>
        <v>113.00002082326677</v>
      </c>
      <c r="I147" s="1">
        <f>H147-B147</f>
        <v>2.0823266766001325E-5</v>
      </c>
    </row>
    <row r="148" spans="2:9" x14ac:dyDescent="0.3">
      <c r="B148" s="1">
        <v>114</v>
      </c>
      <c r="C148" s="1">
        <f t="shared" si="11"/>
        <v>475.67708998146702</v>
      </c>
      <c r="D148" s="1">
        <f>1/(1/C148+1/B$6)</f>
        <v>454.07765617020237</v>
      </c>
      <c r="E148" s="3">
        <f>ROUND((B$1/B$3*B$4)/(B$5/D148+1),0)</f>
        <v>3638</v>
      </c>
      <c r="F148" s="1">
        <f t="shared" si="8"/>
        <v>454.12714690936662</v>
      </c>
      <c r="G148" s="1">
        <f t="shared" si="9"/>
        <v>475.73140130641423</v>
      </c>
      <c r="H148" s="1">
        <f t="shared" si="10"/>
        <v>113.99566899544897</v>
      </c>
      <c r="I148" s="1">
        <f>H148-B148</f>
        <v>-4.3310045510338568E-3</v>
      </c>
    </row>
    <row r="149" spans="2:9" x14ac:dyDescent="0.3">
      <c r="B149" s="1">
        <v>115</v>
      </c>
      <c r="C149" s="1">
        <f t="shared" si="11"/>
        <v>463.33652255524424</v>
      </c>
      <c r="D149" s="1">
        <f>1/(1/C149+1/B$6)</f>
        <v>442.81909652476054</v>
      </c>
      <c r="E149" s="3">
        <f>ROUND((B$1/B$3*B$4)/(B$5/D149+1),0)</f>
        <v>3553</v>
      </c>
      <c r="F149" s="1">
        <f t="shared" si="8"/>
        <v>442.7589784495766</v>
      </c>
      <c r="G149" s="1">
        <f t="shared" si="9"/>
        <v>463.27070485217286</v>
      </c>
      <c r="H149" s="1">
        <f t="shared" si="10"/>
        <v>115.00541980295264</v>
      </c>
      <c r="I149" s="1">
        <f>H149-B149</f>
        <v>5.4198029526446589E-3</v>
      </c>
    </row>
    <row r="150" spans="2:9" x14ac:dyDescent="0.3">
      <c r="B150" s="1">
        <v>116</v>
      </c>
      <c r="C150" s="1">
        <f t="shared" si="11"/>
        <v>451.37708199382428</v>
      </c>
      <c r="D150" s="1">
        <f>1/(1/C150+1/B$6)</f>
        <v>431.88287864139954</v>
      </c>
      <c r="E150" s="3">
        <f>ROUND((B$1/B$3*B$4)/(B$5/D150+1),0)</f>
        <v>3471</v>
      </c>
      <c r="F150" s="1">
        <f t="shared" si="8"/>
        <v>431.82879029797027</v>
      </c>
      <c r="G150" s="1">
        <f t="shared" si="9"/>
        <v>451.3180009363756</v>
      </c>
      <c r="H150" s="1">
        <f t="shared" si="10"/>
        <v>116.00501981091202</v>
      </c>
      <c r="I150" s="1">
        <f>H150-B150</f>
        <v>5.0198109120174195E-3</v>
      </c>
    </row>
    <row r="151" spans="2:9" x14ac:dyDescent="0.3">
      <c r="B151" s="1">
        <v>117</v>
      </c>
      <c r="C151" s="1">
        <f t="shared" si="11"/>
        <v>439.78528420433872</v>
      </c>
      <c r="D151" s="1">
        <f>1/(1/C151+1/B$6)</f>
        <v>421.25893611025225</v>
      </c>
      <c r="E151" s="3">
        <f>ROUND((B$1/B$3*B$4)/(B$5/D151+1),0)</f>
        <v>3391</v>
      </c>
      <c r="F151" s="1">
        <f t="shared" si="8"/>
        <v>421.19980097491134</v>
      </c>
      <c r="G151" s="1">
        <f t="shared" si="9"/>
        <v>439.72083374051397</v>
      </c>
      <c r="H151" s="1">
        <f t="shared" si="10"/>
        <v>117.00564919423579</v>
      </c>
      <c r="I151" s="1">
        <f>H151-B151</f>
        <v>5.649194235786581E-3</v>
      </c>
    </row>
    <row r="152" spans="2:9" x14ac:dyDescent="0.3">
      <c r="B152" s="1">
        <v>118</v>
      </c>
      <c r="C152" s="1">
        <f t="shared" si="11"/>
        <v>428.54817900780245</v>
      </c>
      <c r="D152" s="1">
        <f>1/(1/C152+1/B$6)</f>
        <v>410.93752615579859</v>
      </c>
      <c r="E152" s="3">
        <f>ROUND((B$1/B$3*B$4)/(B$5/D152+1),0)</f>
        <v>3314</v>
      </c>
      <c r="F152" s="1">
        <f t="shared" si="8"/>
        <v>411.00152733681574</v>
      </c>
      <c r="G152" s="1">
        <f t="shared" si="9"/>
        <v>428.61778371174029</v>
      </c>
      <c r="H152" s="1">
        <f t="shared" si="10"/>
        <v>117.99371076144325</v>
      </c>
      <c r="I152" s="1">
        <f>H152-B152</f>
        <v>-6.2892385567465681E-3</v>
      </c>
    </row>
    <row r="153" spans="2:9" x14ac:dyDescent="0.3">
      <c r="B153" s="1">
        <v>119</v>
      </c>
      <c r="C153" s="1">
        <f t="shared" si="11"/>
        <v>417.65332685483179</v>
      </c>
      <c r="D153" s="1">
        <f>1/(1/C153+1/B$6)</f>
        <v>400.90921990866872</v>
      </c>
      <c r="E153" s="3">
        <f>ROUND((B$1/B$3*B$4)/(B$5/D153+1),0)</f>
        <v>3238</v>
      </c>
      <c r="F153" s="1">
        <f t="shared" si="8"/>
        <v>400.96645839572602</v>
      </c>
      <c r="G153" s="1">
        <f t="shared" si="9"/>
        <v>417.7154467247679</v>
      </c>
      <c r="H153" s="1">
        <f t="shared" si="10"/>
        <v>118.99421123212755</v>
      </c>
      <c r="I153" s="1">
        <f>H153-B153</f>
        <v>-5.7887678724455327E-3</v>
      </c>
    </row>
    <row r="154" spans="2:9" x14ac:dyDescent="0.3">
      <c r="B154" s="1">
        <v>120</v>
      </c>
      <c r="C154" s="1">
        <f t="shared" si="11"/>
        <v>407.08877664662782</v>
      </c>
      <c r="D154" s="1">
        <f>1/(1/C154+1/B$6)</f>
        <v>391.1648928758346</v>
      </c>
      <c r="E154" s="3">
        <f>ROUND((B$1/B$3*B$4)/(B$5/D154+1),0)</f>
        <v>3164</v>
      </c>
      <c r="F154" s="1">
        <f t="shared" si="8"/>
        <v>391.22470015120314</v>
      </c>
      <c r="G154" s="1">
        <f t="shared" si="9"/>
        <v>407.15355281266636</v>
      </c>
      <c r="H154" s="1">
        <f t="shared" si="10"/>
        <v>119.99377538264849</v>
      </c>
      <c r="I154" s="1">
        <f>H154-B154</f>
        <v>-6.2246173515063674E-3</v>
      </c>
    </row>
    <row r="155" spans="2:9" x14ac:dyDescent="0.3">
      <c r="B155" s="1">
        <v>121</v>
      </c>
      <c r="C155" s="1">
        <f t="shared" si="11"/>
        <v>396.84304460465404</v>
      </c>
      <c r="D155" s="1">
        <f>1/(1/C155+1/B$6)</f>
        <v>381.69571561493575</v>
      </c>
      <c r="E155" s="3">
        <f>ROUND((B$1/B$3*B$4)/(B$5/D155+1),0)</f>
        <v>3091</v>
      </c>
      <c r="F155" s="1">
        <f t="shared" si="8"/>
        <v>381.64272003343353</v>
      </c>
      <c r="G155" s="1">
        <f t="shared" si="9"/>
        <v>396.78575969342666</v>
      </c>
      <c r="H155" s="1">
        <f t="shared" si="10"/>
        <v>121.00567919351266</v>
      </c>
      <c r="I155" s="1">
        <f>H155-B155</f>
        <v>5.6791935126625503E-3</v>
      </c>
    </row>
    <row r="156" spans="2:9" x14ac:dyDescent="0.3">
      <c r="B156" s="1">
        <v>122</v>
      </c>
      <c r="C156" s="1">
        <f t="shared" si="11"/>
        <v>386.90509413550336</v>
      </c>
      <c r="D156" s="1">
        <f>1/(1/C156+1/B$6)</f>
        <v>372.49314461720832</v>
      </c>
      <c r="E156" s="3">
        <f>ROUND((B$1/B$3*B$4)/(B$5/D156+1),0)</f>
        <v>3021</v>
      </c>
      <c r="F156" s="1">
        <f t="shared" si="8"/>
        <v>372.48064922100684</v>
      </c>
      <c r="G156" s="1">
        <f t="shared" si="9"/>
        <v>386.89161314525768</v>
      </c>
      <c r="H156" s="1">
        <f t="shared" si="10"/>
        <v>122.00137872447334</v>
      </c>
      <c r="I156" s="1">
        <f>H156-B156</f>
        <v>1.3787244733407533E-3</v>
      </c>
    </row>
    <row r="157" spans="2:9" x14ac:dyDescent="0.3">
      <c r="B157" s="1">
        <v>123</v>
      </c>
      <c r="C157" s="1">
        <f t="shared" si="11"/>
        <v>377.2643166404078</v>
      </c>
      <c r="D157" s="1">
        <f>1/(1/C157+1/B$6)</f>
        <v>363.54891340239607</v>
      </c>
      <c r="E157" s="3">
        <f>ROUND((B$1/B$3*B$4)/(B$5/D157+1),0)</f>
        <v>2953</v>
      </c>
      <c r="F157" s="1">
        <f t="shared" si="8"/>
        <v>363.60474445553444</v>
      </c>
      <c r="G157" s="1">
        <f t="shared" si="9"/>
        <v>377.32444011813254</v>
      </c>
      <c r="H157" s="1">
        <f t="shared" si="10"/>
        <v>122.99367026502472</v>
      </c>
      <c r="I157" s="1">
        <f>H157-B157</f>
        <v>-6.3297349752815535E-3</v>
      </c>
    </row>
    <row r="158" spans="2:9" x14ac:dyDescent="0.3">
      <c r="B158" s="1">
        <v>124</v>
      </c>
      <c r="C158" s="1">
        <f t="shared" si="11"/>
        <v>367.91051322155982</v>
      </c>
      <c r="D158" s="1">
        <f>1/(1/C158+1/B$6)</f>
        <v>354.85502382797978</v>
      </c>
      <c r="E158" s="3">
        <f>ROUND((B$1/B$3*B$4)/(B$5/D158+1),0)</f>
        <v>2886</v>
      </c>
      <c r="F158" s="1">
        <f t="shared" si="8"/>
        <v>354.88278351247237</v>
      </c>
      <c r="G158" s="1">
        <f t="shared" si="9"/>
        <v>367.94035318288275</v>
      </c>
      <c r="H158" s="1">
        <f t="shared" si="10"/>
        <v>123.99676285790395</v>
      </c>
      <c r="I158" s="1">
        <f>H158-B158</f>
        <v>-3.2371420960544128E-3</v>
      </c>
    </row>
    <row r="159" spans="2:9" x14ac:dyDescent="0.3">
      <c r="B159" s="1">
        <v>125</v>
      </c>
      <c r="C159" s="1">
        <f t="shared" si="11"/>
        <v>358.83387724003381</v>
      </c>
      <c r="D159" s="1">
        <f>1/(1/C159+1/B$6)</f>
        <v>346.40373761418027</v>
      </c>
      <c r="E159" s="3">
        <f>ROUND((B$1/B$3*B$4)/(B$5/D159+1),0)</f>
        <v>2821</v>
      </c>
      <c r="F159" s="1">
        <f t="shared" si="8"/>
        <v>346.44330363126323</v>
      </c>
      <c r="G159" s="1">
        <f t="shared" si="9"/>
        <v>358.87633390248862</v>
      </c>
      <c r="H159" s="1">
        <f t="shared" si="10"/>
        <v>124.99525331954987</v>
      </c>
      <c r="I159" s="1">
        <f>H159-B159</f>
        <v>-4.7466804501254956E-3</v>
      </c>
    </row>
  </sheetData>
  <mergeCells count="4">
    <mergeCell ref="B7:E7"/>
    <mergeCell ref="F7:H7"/>
    <mergeCell ref="I7:I8"/>
    <mergeCell ref="J2:U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Lexa</dc:creator>
  <cp:lastModifiedBy>Lexa</cp:lastModifiedBy>
  <dcterms:created xsi:type="dcterms:W3CDTF">2024-01-07T01:22:16Z</dcterms:created>
  <dcterms:modified xsi:type="dcterms:W3CDTF">2024-01-14T10:37:48Z</dcterms:modified>
</cp:coreProperties>
</file>