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tdo\Dropbox\NCCU Investment (BBA)\Lecture 5 CAL\"/>
    </mc:Choice>
  </mc:AlternateContent>
  <xr:revisionPtr revIDLastSave="0" documentId="13_ncr:1_{82B092E4-2D10-4DE2-B428-2F12FAAF0BC1}" xr6:coauthVersionLast="36" xr6:coauthVersionMax="45" xr10:uidLastSave="{00000000-0000-0000-0000-000000000000}"/>
  <bookViews>
    <workbookView xWindow="-108" yWindow="-108" windowWidth="23256" windowHeight="13176" activeTab="1" xr2:uid="{A272E9A7-226C-4B30-8F39-E58958BC750D}"/>
  </bookViews>
  <sheets>
    <sheet name="Mean-variance utility" sheetId="1" r:id="rId1"/>
    <sheet name="Capital allocation line" sheetId="4" r:id="rId2"/>
    <sheet name="Optimal complete portfolio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5" l="1"/>
  <c r="G7" i="5"/>
  <c r="G6" i="5"/>
  <c r="G10" i="5" l="1"/>
  <c r="G11" i="5"/>
  <c r="I15" i="5"/>
  <c r="E9" i="5"/>
  <c r="F21" i="5" s="1"/>
  <c r="E12" i="5"/>
  <c r="E13" i="5" s="1"/>
  <c r="H18" i="5" s="1"/>
  <c r="G12" i="5"/>
  <c r="G13" i="5" s="1"/>
  <c r="I19" i="5" s="1"/>
  <c r="H15" i="5"/>
  <c r="G15" i="5"/>
  <c r="C9" i="5"/>
  <c r="E15" i="5" s="1"/>
  <c r="D15" i="5"/>
  <c r="C15" i="5"/>
  <c r="C12" i="5"/>
  <c r="C13" i="5" s="1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18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D16" i="5"/>
  <c r="C16" i="5"/>
  <c r="I16" i="5" l="1"/>
  <c r="I24" i="5"/>
  <c r="I18" i="5"/>
  <c r="I31" i="5"/>
  <c r="I23" i="5"/>
  <c r="I22" i="5"/>
  <c r="I26" i="5"/>
  <c r="I25" i="5"/>
  <c r="I30" i="5"/>
  <c r="I21" i="5"/>
  <c r="I36" i="5"/>
  <c r="I28" i="5"/>
  <c r="I20" i="5"/>
  <c r="I34" i="5"/>
  <c r="I33" i="5"/>
  <c r="I32" i="5"/>
  <c r="I38" i="5"/>
  <c r="I37" i="5"/>
  <c r="I29" i="5"/>
  <c r="I35" i="5"/>
  <c r="I27" i="5"/>
  <c r="G9" i="5"/>
  <c r="H23" i="5"/>
  <c r="H31" i="5"/>
  <c r="H24" i="5"/>
  <c r="H32" i="5"/>
  <c r="H16" i="5"/>
  <c r="H33" i="5"/>
  <c r="H25" i="5"/>
  <c r="H38" i="5"/>
  <c r="H26" i="5"/>
  <c r="H34" i="5"/>
  <c r="H19" i="5"/>
  <c r="H27" i="5"/>
  <c r="H35" i="5"/>
  <c r="H28" i="5"/>
  <c r="H36" i="5"/>
  <c r="H20" i="5"/>
  <c r="H21" i="5"/>
  <c r="H29" i="5"/>
  <c r="H37" i="5"/>
  <c r="H22" i="5"/>
  <c r="H30" i="5"/>
  <c r="G21" i="5"/>
  <c r="G25" i="5"/>
  <c r="G29" i="5"/>
  <c r="G33" i="5"/>
  <c r="G37" i="5"/>
  <c r="G32" i="5"/>
  <c r="G34" i="5"/>
  <c r="G28" i="5"/>
  <c r="G22" i="5"/>
  <c r="G26" i="5"/>
  <c r="G30" i="5"/>
  <c r="G38" i="5"/>
  <c r="G24" i="5"/>
  <c r="G19" i="5"/>
  <c r="G23" i="5"/>
  <c r="G27" i="5"/>
  <c r="G31" i="5"/>
  <c r="G35" i="5"/>
  <c r="G18" i="5"/>
  <c r="G16" i="5"/>
  <c r="G20" i="5"/>
  <c r="G36" i="5"/>
  <c r="E22" i="5"/>
  <c r="F26" i="5"/>
  <c r="F37" i="5"/>
  <c r="F28" i="5"/>
  <c r="F35" i="5"/>
  <c r="F25" i="5"/>
  <c r="F27" i="5"/>
  <c r="F33" i="5"/>
  <c r="F24" i="5"/>
  <c r="F18" i="5"/>
  <c r="F31" i="5"/>
  <c r="F23" i="5"/>
  <c r="F29" i="5"/>
  <c r="F36" i="5"/>
  <c r="F20" i="5"/>
  <c r="F19" i="5"/>
  <c r="F34" i="5"/>
  <c r="F32" i="5"/>
  <c r="F38" i="5"/>
  <c r="F30" i="5"/>
  <c r="F22" i="5"/>
  <c r="F15" i="5"/>
  <c r="E29" i="5"/>
  <c r="E21" i="5"/>
  <c r="E19" i="5"/>
  <c r="E37" i="5"/>
  <c r="E36" i="5"/>
  <c r="E28" i="5"/>
  <c r="E20" i="5"/>
  <c r="E35" i="5"/>
  <c r="E27" i="5"/>
  <c r="E34" i="5"/>
  <c r="E26" i="5"/>
  <c r="E33" i="5"/>
  <c r="E25" i="5"/>
  <c r="E32" i="5"/>
  <c r="E24" i="5"/>
  <c r="E18" i="5"/>
  <c r="E31" i="5"/>
  <c r="E23" i="5"/>
  <c r="E38" i="5"/>
  <c r="E30" i="5"/>
  <c r="E9" i="4"/>
  <c r="E18" i="4" s="1"/>
  <c r="C9" i="4"/>
  <c r="B11" i="4" s="1"/>
  <c r="D7" i="1"/>
  <c r="B7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10" i="1"/>
  <c r="E9" i="1"/>
  <c r="C9" i="1"/>
  <c r="E20" i="4" l="1"/>
  <c r="C31" i="4"/>
  <c r="C18" i="4"/>
  <c r="C23" i="4"/>
  <c r="C15" i="4"/>
  <c r="C33" i="4"/>
  <c r="C13" i="4"/>
  <c r="E27" i="4"/>
  <c r="E13" i="4"/>
  <c r="E26" i="4"/>
  <c r="E25" i="4"/>
  <c r="E24" i="4"/>
  <c r="E19" i="4"/>
  <c r="C29" i="4"/>
  <c r="C28" i="4"/>
  <c r="C27" i="4"/>
  <c r="C21" i="4"/>
  <c r="C20" i="4"/>
  <c r="E33" i="4"/>
  <c r="E16" i="4"/>
  <c r="E32" i="4"/>
  <c r="C26" i="4"/>
  <c r="C17" i="4"/>
  <c r="C25" i="4"/>
  <c r="C32" i="4"/>
  <c r="C24" i="4"/>
  <c r="C30" i="4"/>
  <c r="C22" i="4"/>
  <c r="E17" i="4"/>
  <c r="E31" i="4"/>
  <c r="E23" i="4"/>
  <c r="E15" i="4"/>
  <c r="E30" i="4"/>
  <c r="E22" i="4"/>
  <c r="E14" i="4"/>
  <c r="E29" i="4"/>
  <c r="E21" i="4"/>
  <c r="D11" i="4"/>
  <c r="E28" i="4"/>
  <c r="C19" i="4"/>
  <c r="C16" i="4"/>
  <c r="C14" i="4"/>
</calcChain>
</file>

<file path=xl/sharedStrings.xml><?xml version="1.0" encoding="utf-8"?>
<sst xmlns="http://schemas.openxmlformats.org/spreadsheetml/2006/main" count="8" uniqueCount="3">
  <si>
    <t>x</t>
  </si>
  <si>
    <t>y</t>
  </si>
  <si>
    <t>y*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</si>
</sst>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4" borderId="0" xfId="0" applyNumberFormat="1" applyFill="1" applyAlignment="1" applyProtection="1">
      <alignment horizontal="center" vertical="center"/>
    </xf>
    <xf numFmtId="0" fontId="0" fillId="4" borderId="0" xfId="0" applyFill="1" applyProtection="1"/>
    <xf numFmtId="164" fontId="0" fillId="4" borderId="2" xfId="0" applyNumberFormat="1" applyFill="1" applyBorder="1" applyAlignment="1" applyProtection="1">
      <alignment horizontal="center" vertical="center"/>
    </xf>
    <xf numFmtId="164" fontId="0" fillId="4" borderId="3" xfId="0" applyNumberFormat="1" applyFill="1" applyBorder="1" applyAlignment="1" applyProtection="1">
      <alignment horizontal="center" vertical="center"/>
    </xf>
    <xf numFmtId="164" fontId="0" fillId="4" borderId="4" xfId="0" applyNumberFormat="1" applyFill="1" applyBorder="1" applyAlignment="1" applyProtection="1">
      <alignment horizontal="center" vertical="center"/>
    </xf>
    <xf numFmtId="164" fontId="0" fillId="4" borderId="1" xfId="0" applyNumberFormat="1" applyFill="1" applyBorder="1" applyAlignment="1" applyProtection="1">
      <alignment horizontal="center" vertical="center"/>
    </xf>
    <xf numFmtId="164" fontId="3" fillId="4" borderId="5" xfId="0" applyNumberFormat="1" applyFont="1" applyFill="1" applyBorder="1" applyAlignment="1" applyProtection="1">
      <alignment horizontal="left" vertical="center"/>
    </xf>
    <xf numFmtId="164" fontId="0" fillId="4" borderId="6" xfId="0" applyNumberFormat="1" applyFill="1" applyBorder="1" applyAlignment="1" applyProtection="1">
      <alignment horizontal="center" vertical="center"/>
    </xf>
    <xf numFmtId="164" fontId="1" fillId="3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NumberFormat="1" applyFont="1" applyFill="1" applyBorder="1" applyAlignment="1" applyProtection="1">
      <alignment horizontal="center" vertical="center"/>
      <protection locked="0"/>
    </xf>
    <xf numFmtId="164" fontId="1" fillId="2" borderId="1" xfId="0" applyNumberFormat="1" applyFont="1" applyFill="1" applyBorder="1" applyAlignment="1" applyProtection="1">
      <alignment horizontal="center" vertical="center"/>
      <protection locked="0"/>
    </xf>
    <xf numFmtId="164" fontId="0" fillId="4" borderId="7" xfId="0" applyNumberFormat="1" applyFill="1" applyBorder="1" applyAlignment="1" applyProtection="1">
      <alignment horizontal="center" vertical="center"/>
    </xf>
    <xf numFmtId="164" fontId="0" fillId="4" borderId="8" xfId="0" applyNumberFormat="1" applyFill="1" applyBorder="1" applyAlignment="1" applyProtection="1">
      <alignment horizontal="center" vertical="center"/>
    </xf>
    <xf numFmtId="164" fontId="0" fillId="4" borderId="9" xfId="0" applyNumberFormat="1" applyFill="1" applyBorder="1" applyAlignment="1" applyProtection="1">
      <alignment horizontal="center" vertical="center"/>
    </xf>
    <xf numFmtId="164" fontId="0" fillId="4" borderId="0" xfId="0" applyNumberFormat="1" applyFill="1" applyBorder="1" applyAlignment="1" applyProtection="1">
      <alignment horizontal="center" vertical="center"/>
    </xf>
    <xf numFmtId="164" fontId="0" fillId="4" borderId="10" xfId="0" applyNumberFormat="1" applyFill="1" applyBorder="1" applyAlignment="1" applyProtection="1">
      <alignment horizontal="center" vertical="center"/>
    </xf>
    <xf numFmtId="164" fontId="0" fillId="4" borderId="11" xfId="0" applyNumberFormat="1" applyFill="1" applyBorder="1" applyAlignment="1" applyProtection="1">
      <alignment horizontal="center" vertical="center"/>
    </xf>
    <xf numFmtId="2" fontId="2" fillId="4" borderId="1" xfId="0" applyNumberFormat="1" applyFont="1" applyFill="1" applyBorder="1" applyAlignment="1" applyProtection="1">
      <alignment horizontal="center" vertical="center"/>
    </xf>
    <xf numFmtId="164" fontId="1" fillId="5" borderId="1" xfId="0" applyNumberFormat="1" applyFont="1" applyFill="1" applyBorder="1" applyAlignment="1" applyProtection="1">
      <alignment horizontal="center" vertical="center"/>
      <protection locked="0"/>
    </xf>
    <xf numFmtId="164" fontId="1" fillId="6" borderId="1" xfId="0" applyNumberFormat="1" applyFont="1" applyFill="1" applyBorder="1" applyAlignment="1" applyProtection="1">
      <alignment horizontal="center" vertical="center"/>
      <protection locked="0"/>
    </xf>
    <xf numFmtId="164" fontId="1" fillId="6" borderId="4" xfId="0" applyNumberFormat="1" applyFont="1" applyFill="1" applyBorder="1" applyAlignment="1" applyProtection="1">
      <alignment horizontal="center" vertical="center"/>
      <protection locked="0"/>
    </xf>
    <xf numFmtId="164" fontId="2" fillId="4" borderId="1" xfId="0" applyNumberFormat="1" applyFont="1" applyFill="1" applyBorder="1" applyAlignment="1" applyProtection="1">
      <alignment horizontal="center" vertical="center"/>
    </xf>
    <xf numFmtId="164" fontId="3" fillId="4" borderId="1" xfId="0" applyNumberFormat="1" applyFont="1" applyFill="1" applyBorder="1" applyAlignment="1" applyProtection="1">
      <alignment horizontal="center" vertical="center"/>
    </xf>
    <xf numFmtId="164" fontId="3" fillId="4" borderId="7" xfId="0" applyNumberFormat="1" applyFont="1" applyFill="1" applyBorder="1" applyAlignment="1" applyProtection="1">
      <alignment horizontal="left" vertical="center"/>
    </xf>
    <xf numFmtId="164" fontId="3" fillId="4" borderId="9" xfId="0" applyNumberFormat="1" applyFont="1" applyFill="1" applyBorder="1" applyAlignment="1" applyProtection="1">
      <alignment horizontal="left" vertical="center"/>
    </xf>
    <xf numFmtId="164" fontId="3" fillId="4" borderId="2" xfId="0" applyNumberFormat="1" applyFont="1" applyFill="1" applyBorder="1" applyAlignment="1" applyProtection="1">
      <alignment horizontal="left" vertical="center"/>
    </xf>
    <xf numFmtId="164" fontId="3" fillId="4" borderId="4" xfId="0" applyNumberFormat="1" applyFont="1" applyFill="1" applyBorder="1" applyAlignment="1" applyProtection="1">
      <alignment horizontal="left" vertical="center"/>
    </xf>
    <xf numFmtId="164" fontId="4" fillId="4" borderId="1" xfId="0" applyNumberFormat="1" applyFont="1" applyFill="1" applyBorder="1" applyAlignment="1" applyProtection="1">
      <alignment horizontal="center" vertical="center"/>
    </xf>
    <xf numFmtId="10" fontId="0" fillId="4" borderId="2" xfId="0" applyNumberFormat="1" applyFill="1" applyBorder="1" applyProtection="1"/>
    <xf numFmtId="10" fontId="0" fillId="4" borderId="3" xfId="0" applyNumberFormat="1" applyFill="1" applyBorder="1" applyProtection="1"/>
    <xf numFmtId="10" fontId="0" fillId="4" borderId="4" xfId="0" applyNumberFormat="1" applyFill="1" applyBorder="1" applyProtection="1"/>
    <xf numFmtId="0" fontId="1" fillId="3" borderId="1" xfId="0" applyNumberFormat="1" applyFont="1" applyFill="1" applyBorder="1" applyAlignment="1" applyProtection="1">
      <alignment horizontal="center" vertical="center"/>
    </xf>
    <xf numFmtId="164" fontId="1" fillId="3" borderId="1" xfId="0" applyNumberFormat="1" applyFont="1" applyFill="1" applyBorder="1" applyAlignment="1" applyProtection="1">
      <alignment horizontal="center" vertical="center"/>
    </xf>
    <xf numFmtId="164" fontId="1" fillId="5" borderId="1" xfId="0" applyNumberFormat="1" applyFont="1" applyFill="1" applyBorder="1" applyAlignment="1" applyProtection="1">
      <alignment horizontal="center" vertical="center"/>
    </xf>
    <xf numFmtId="0" fontId="0" fillId="4" borderId="0" xfId="0" applyNumberFormat="1" applyFill="1" applyAlignment="1" applyProtection="1">
      <alignment horizontal="center" vertical="center"/>
    </xf>
    <xf numFmtId="0" fontId="0" fillId="4" borderId="3" xfId="0" applyNumberFormat="1" applyFill="1" applyBorder="1" applyAlignment="1" applyProtection="1">
      <alignment horizontal="center" vertical="center"/>
    </xf>
    <xf numFmtId="0" fontId="0" fillId="4" borderId="4" xfId="0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HK" sz="1600" b="1">
                <a:solidFill>
                  <a:schemeClr val="tx1"/>
                </a:solidFill>
              </a:rPr>
              <a:t>Mean-variance</a:t>
            </a:r>
            <a:r>
              <a:rPr lang="en-HK" sz="1600" b="1" baseline="0">
                <a:solidFill>
                  <a:schemeClr val="tx1"/>
                </a:solidFill>
              </a:rPr>
              <a:t> utility</a:t>
            </a:r>
          </a:p>
        </c:rich>
      </c:tx>
      <c:layout>
        <c:manualLayout>
          <c:xMode val="edge"/>
          <c:yMode val="edge"/>
          <c:x val="0.34905657626130066"/>
          <c:y val="0.10416666666666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141294838145223E-2"/>
          <c:y val="0.17634268372703413"/>
          <c:w val="0.86338429571303588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'Mean-variance utility'!$B$7</c:f>
              <c:strCache>
                <c:ptCount val="1"/>
                <c:pt idx="0">
                  <c:v>A=1,U=4.0%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F61-42D8-8205-0F1EC13A53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noFill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'Mean-variance utility'!$D$9:$D$29</c:f>
              <c:numCache>
                <c:formatCode>0.0%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cat>
          <c:val>
            <c:numRef>
              <c:f>'Mean-variance utility'!$C$9:$C$29</c:f>
              <c:numCache>
                <c:formatCode>0.0%</c:formatCode>
                <c:ptCount val="21"/>
                <c:pt idx="0">
                  <c:v>0.04</c:v>
                </c:pt>
                <c:pt idx="1">
                  <c:v>4.0050000000000002E-2</c:v>
                </c:pt>
                <c:pt idx="2">
                  <c:v>4.02E-2</c:v>
                </c:pt>
                <c:pt idx="3">
                  <c:v>4.045E-2</c:v>
                </c:pt>
                <c:pt idx="4">
                  <c:v>4.0800000000000003E-2</c:v>
                </c:pt>
                <c:pt idx="5">
                  <c:v>4.1250000000000002E-2</c:v>
                </c:pt>
                <c:pt idx="6">
                  <c:v>4.1800000000000004E-2</c:v>
                </c:pt>
                <c:pt idx="7">
                  <c:v>4.2450000000000002E-2</c:v>
                </c:pt>
                <c:pt idx="8">
                  <c:v>4.3200000000000002E-2</c:v>
                </c:pt>
                <c:pt idx="9">
                  <c:v>4.4049999999999999E-2</c:v>
                </c:pt>
                <c:pt idx="10">
                  <c:v>4.4999999999999998E-2</c:v>
                </c:pt>
                <c:pt idx="11">
                  <c:v>4.6050000000000001E-2</c:v>
                </c:pt>
                <c:pt idx="12">
                  <c:v>4.7199999999999999E-2</c:v>
                </c:pt>
                <c:pt idx="13">
                  <c:v>4.845E-2</c:v>
                </c:pt>
                <c:pt idx="14">
                  <c:v>4.9800000000000004E-2</c:v>
                </c:pt>
                <c:pt idx="15">
                  <c:v>5.1250000000000004E-2</c:v>
                </c:pt>
                <c:pt idx="16">
                  <c:v>5.28E-2</c:v>
                </c:pt>
                <c:pt idx="17">
                  <c:v>5.4450000000000005E-2</c:v>
                </c:pt>
                <c:pt idx="18">
                  <c:v>5.62E-2</c:v>
                </c:pt>
                <c:pt idx="19">
                  <c:v>5.8050000000000004E-2</c:v>
                </c:pt>
                <c:pt idx="20">
                  <c:v>6.0000000000000005E-2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1-42D8-8205-0F1EC13A53DB}"/>
            </c:ext>
          </c:extLst>
        </c:ser>
        <c:ser>
          <c:idx val="1"/>
          <c:order val="1"/>
          <c:tx>
            <c:strRef>
              <c:f>'Mean-variance utility'!$D$7</c:f>
              <c:strCache>
                <c:ptCount val="1"/>
                <c:pt idx="0">
                  <c:v>A=4,U=2.0%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F61-42D8-8205-0F1EC13A53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'Mean-variance utility'!$D$9:$D$29</c:f>
              <c:numCache>
                <c:formatCode>0.0%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cat>
          <c:val>
            <c:numRef>
              <c:f>'Mean-variance utility'!$E$9:$E$29</c:f>
              <c:numCache>
                <c:formatCode>0.0%</c:formatCode>
                <c:ptCount val="21"/>
                <c:pt idx="0">
                  <c:v>0.02</c:v>
                </c:pt>
                <c:pt idx="1">
                  <c:v>2.0199999999999999E-2</c:v>
                </c:pt>
                <c:pt idx="2">
                  <c:v>2.0799999999999999E-2</c:v>
                </c:pt>
                <c:pt idx="3">
                  <c:v>2.18E-2</c:v>
                </c:pt>
                <c:pt idx="4">
                  <c:v>2.3200000000000002E-2</c:v>
                </c:pt>
                <c:pt idx="5">
                  <c:v>2.5000000000000001E-2</c:v>
                </c:pt>
                <c:pt idx="6">
                  <c:v>2.7200000000000002E-2</c:v>
                </c:pt>
                <c:pt idx="7">
                  <c:v>2.98E-2</c:v>
                </c:pt>
                <c:pt idx="8">
                  <c:v>3.2800000000000003E-2</c:v>
                </c:pt>
                <c:pt idx="9">
                  <c:v>3.6199999999999996E-2</c:v>
                </c:pt>
                <c:pt idx="10">
                  <c:v>4.0000000000000008E-2</c:v>
                </c:pt>
                <c:pt idx="11">
                  <c:v>4.4200000000000003E-2</c:v>
                </c:pt>
                <c:pt idx="12">
                  <c:v>4.8799999999999996E-2</c:v>
                </c:pt>
                <c:pt idx="13">
                  <c:v>5.3800000000000001E-2</c:v>
                </c:pt>
                <c:pt idx="14">
                  <c:v>5.9200000000000003E-2</c:v>
                </c:pt>
                <c:pt idx="15">
                  <c:v>6.5000000000000002E-2</c:v>
                </c:pt>
                <c:pt idx="16">
                  <c:v>7.1199999999999999E-2</c:v>
                </c:pt>
                <c:pt idx="17">
                  <c:v>7.7800000000000008E-2</c:v>
                </c:pt>
                <c:pt idx="18">
                  <c:v>8.48E-2</c:v>
                </c:pt>
                <c:pt idx="19">
                  <c:v>9.2200000000000004E-2</c:v>
                </c:pt>
                <c:pt idx="20">
                  <c:v>0.10000000000000002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61-42D8-8205-0F1EC13A5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0122640"/>
        <c:axId val="2044575744"/>
      </c:lineChart>
      <c:catAx>
        <c:axId val="176012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 sz="1100" b="1"/>
                  <a:t>Standard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low"/>
        <c:spPr>
          <a:noFill/>
          <a:ln w="25400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57574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044575744"/>
        <c:scaling>
          <c:orientation val="minMax"/>
          <c:max val="0.13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 sz="1100" b="1"/>
                  <a:t>Expected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  <a:headEnd type="none"/>
            <a:tailEnd type="arrow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122640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HK" sz="1600" b="1">
                <a:solidFill>
                  <a:schemeClr val="tx1"/>
                </a:solidFill>
              </a:rPr>
              <a:t>Capital allocation</a:t>
            </a:r>
            <a:r>
              <a:rPr lang="en-HK" sz="1600" b="1" baseline="0">
                <a:solidFill>
                  <a:schemeClr val="tx1"/>
                </a:solidFill>
              </a:rPr>
              <a:t> line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141294838145223E-2"/>
          <c:y val="0.17634268372703413"/>
          <c:w val="0.86338429571303588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'Capital allocation line'!$B$11</c:f>
              <c:strCache>
                <c:ptCount val="1"/>
                <c:pt idx="0">
                  <c:v>SR=0.57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7"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B9D-474B-9588-36330F2BED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'Mean-variance utility'!$D$9:$D$29</c:f>
              <c:numCache>
                <c:formatCode>0.0%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cat>
          <c:val>
            <c:numRef>
              <c:f>'Capital allocation line'!$C$13:$C$33</c:f>
              <c:numCache>
                <c:formatCode>0.0%</c:formatCode>
                <c:ptCount val="21"/>
                <c:pt idx="0">
                  <c:v>0.01</c:v>
                </c:pt>
                <c:pt idx="1">
                  <c:v>1.5699999999999999E-2</c:v>
                </c:pt>
                <c:pt idx="2">
                  <c:v>2.1399999999999999E-2</c:v>
                </c:pt>
                <c:pt idx="3">
                  <c:v>2.7099999999999999E-2</c:v>
                </c:pt>
                <c:pt idx="4">
                  <c:v>3.2799999999999996E-2</c:v>
                </c:pt>
                <c:pt idx="5">
                  <c:v>3.85E-2</c:v>
                </c:pt>
                <c:pt idx="6">
                  <c:v>4.4199999999999996E-2</c:v>
                </c:pt>
                <c:pt idx="7">
                  <c:v>4.99E-2</c:v>
                </c:pt>
                <c:pt idx="8">
                  <c:v>5.5599999999999997E-2</c:v>
                </c:pt>
                <c:pt idx="9">
                  <c:v>6.1299999999999993E-2</c:v>
                </c:pt>
                <c:pt idx="10">
                  <c:v>6.699999999999999E-2</c:v>
                </c:pt>
                <c:pt idx="11">
                  <c:v>7.2699999999999987E-2</c:v>
                </c:pt>
                <c:pt idx="12">
                  <c:v>7.8399999999999984E-2</c:v>
                </c:pt>
                <c:pt idx="13">
                  <c:v>8.4099999999999994E-2</c:v>
                </c:pt>
                <c:pt idx="14">
                  <c:v>8.9799999999999991E-2</c:v>
                </c:pt>
                <c:pt idx="15">
                  <c:v>9.5499999999999988E-2</c:v>
                </c:pt>
                <c:pt idx="16">
                  <c:v>0.10119999999999998</c:v>
                </c:pt>
                <c:pt idx="17">
                  <c:v>0.1069</c:v>
                </c:pt>
                <c:pt idx="18">
                  <c:v>0.11259999999999998</c:v>
                </c:pt>
                <c:pt idx="19">
                  <c:v>0.11829999999999999</c:v>
                </c:pt>
                <c:pt idx="20">
                  <c:v>0.12399999999999999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07-4FFE-A4AA-07086455C163}"/>
            </c:ext>
          </c:extLst>
        </c:ser>
        <c:ser>
          <c:idx val="1"/>
          <c:order val="1"/>
          <c:tx>
            <c:strRef>
              <c:f>'Capital allocation line'!$D$11</c:f>
              <c:strCache>
                <c:ptCount val="1"/>
                <c:pt idx="0">
                  <c:v>SR=0.5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7"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B9D-474B-9588-36330F2BED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'Mean-variance utility'!$D$9:$D$29</c:f>
              <c:numCache>
                <c:formatCode>0.0%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cat>
          <c:val>
            <c:numRef>
              <c:f>'Capital allocation line'!$E$13:$E$33</c:f>
              <c:numCache>
                <c:formatCode>0.0%</c:formatCode>
                <c:ptCount val="21"/>
                <c:pt idx="0">
                  <c:v>0.01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0.04</c:v>
                </c:pt>
                <c:pt idx="7">
                  <c:v>4.5000000000000005E-2</c:v>
                </c:pt>
                <c:pt idx="8">
                  <c:v>0.05</c:v>
                </c:pt>
                <c:pt idx="9">
                  <c:v>5.5E-2</c:v>
                </c:pt>
                <c:pt idx="10">
                  <c:v>6.0000000000000005E-2</c:v>
                </c:pt>
                <c:pt idx="11">
                  <c:v>6.5000000000000002E-2</c:v>
                </c:pt>
                <c:pt idx="12">
                  <c:v>6.9999999999999993E-2</c:v>
                </c:pt>
                <c:pt idx="13">
                  <c:v>7.4999999999999997E-2</c:v>
                </c:pt>
                <c:pt idx="14">
                  <c:v>0.08</c:v>
                </c:pt>
                <c:pt idx="15">
                  <c:v>8.4999999999999992E-2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9.9999999999999992E-2</c:v>
                </c:pt>
                <c:pt idx="19">
                  <c:v>0.105</c:v>
                </c:pt>
                <c:pt idx="20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7-4FFE-A4AA-07086455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0122640"/>
        <c:axId val="2044575744"/>
      </c:lineChart>
      <c:catAx>
        <c:axId val="176012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 sz="1100" b="1"/>
                  <a:t>Standard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low"/>
        <c:spPr>
          <a:noFill/>
          <a:ln w="25400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57574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044575744"/>
        <c:scaling>
          <c:orientation val="minMax"/>
          <c:max val="0.13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 sz="1100" b="1"/>
                  <a:t>Expected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25400">
            <a:solidFill>
              <a:schemeClr val="tx1"/>
            </a:solidFill>
            <a:headEnd type="none"/>
            <a:tailEnd type="arrow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122640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HK" sz="1600" b="1">
                <a:solidFill>
                  <a:schemeClr val="tx1"/>
                </a:solidFill>
              </a:rPr>
              <a:t>Optimal</a:t>
            </a:r>
            <a:r>
              <a:rPr lang="en-HK" sz="1600" b="1" baseline="0">
                <a:solidFill>
                  <a:schemeClr val="tx1"/>
                </a:solidFill>
              </a:rPr>
              <a:t> complete portfolio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2921405657626E-2"/>
          <c:y val="9.2996934298357467E-2"/>
          <c:w val="0.86338429571303588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'Optimal complete portfolio'!$E$15</c:f>
              <c:strCache>
                <c:ptCount val="1"/>
                <c:pt idx="0">
                  <c:v>SR=0.38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A6B-4192-BCEC-CAA5102F15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'Optimal complete portfolio'!$B$18:$B$38</c:f>
              <c:numCache>
                <c:formatCode>0.0%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cat>
          <c:val>
            <c:numRef>
              <c:f>'Optimal complete portfolio'!$E$18:$E$38</c:f>
              <c:numCache>
                <c:formatCode>0.0%</c:formatCode>
                <c:ptCount val="21"/>
                <c:pt idx="0">
                  <c:v>0.01</c:v>
                </c:pt>
                <c:pt idx="1">
                  <c:v>1.375E-2</c:v>
                </c:pt>
                <c:pt idx="2">
                  <c:v>1.7500000000000002E-2</c:v>
                </c:pt>
                <c:pt idx="3">
                  <c:v>2.1249999999999998E-2</c:v>
                </c:pt>
                <c:pt idx="4">
                  <c:v>2.5000000000000001E-2</c:v>
                </c:pt>
                <c:pt idx="5">
                  <c:v>2.8750000000000005E-2</c:v>
                </c:pt>
                <c:pt idx="6">
                  <c:v>3.2500000000000001E-2</c:v>
                </c:pt>
                <c:pt idx="7">
                  <c:v>3.6250000000000004E-2</c:v>
                </c:pt>
                <c:pt idx="8">
                  <c:v>0.04</c:v>
                </c:pt>
                <c:pt idx="9">
                  <c:v>4.3750000000000004E-2</c:v>
                </c:pt>
                <c:pt idx="10">
                  <c:v>4.7500000000000007E-2</c:v>
                </c:pt>
                <c:pt idx="11">
                  <c:v>5.1250000000000004E-2</c:v>
                </c:pt>
                <c:pt idx="12">
                  <c:v>5.5E-2</c:v>
                </c:pt>
                <c:pt idx="13">
                  <c:v>5.8750000000000004E-2</c:v>
                </c:pt>
                <c:pt idx="14">
                  <c:v>6.25E-2</c:v>
                </c:pt>
                <c:pt idx="15">
                  <c:v>6.6249999999999989E-2</c:v>
                </c:pt>
                <c:pt idx="16">
                  <c:v>6.9999999999999993E-2</c:v>
                </c:pt>
                <c:pt idx="17">
                  <c:v>7.3749999999999996E-2</c:v>
                </c:pt>
                <c:pt idx="18">
                  <c:v>7.7499999999999999E-2</c:v>
                </c:pt>
                <c:pt idx="19">
                  <c:v>8.1250000000000003E-2</c:v>
                </c:pt>
                <c:pt idx="20">
                  <c:v>8.5000000000000006E-2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6B-4192-BCEC-CAA5102F1505}"/>
            </c:ext>
          </c:extLst>
        </c:ser>
        <c:ser>
          <c:idx val="2"/>
          <c:order val="1"/>
          <c:tx>
            <c:strRef>
              <c:f>'Optimal complete portfolio'!$C$15:$C$16</c:f>
              <c:strCache>
                <c:ptCount val="2"/>
                <c:pt idx="0">
                  <c:v>A=5,</c:v>
                </c:pt>
                <c:pt idx="1">
                  <c:v>U=1.0%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AA6B-4192-BCEC-CAA5102F150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AA6B-4192-BCEC-CAA5102F150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AA6B-4192-BCEC-CAA5102F150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AA6B-4192-BCEC-CAA5102F150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AA6B-4192-BCEC-CAA5102F150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AA6B-4192-BCEC-CAA5102F150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AA6B-4192-BCEC-CAA5102F150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AA6B-4192-BCEC-CAA5102F1505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AA6B-4192-BCEC-CAA5102F1505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AA6B-4192-BCEC-CAA5102F1505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AA6B-4192-BCEC-CAA5102F1505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AA6B-4192-BCEC-CAA5102F1505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AA6B-4192-BCEC-CAA5102F1505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AA6B-4192-BCEC-CAA5102F1505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AA6B-4192-BCEC-CAA5102F1505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AA6B-4192-BCEC-CAA5102F1505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AA6B-4192-BCEC-CAA5102F1505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AA6B-4192-BCEC-CAA5102F1505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AA6B-4192-BCEC-CAA5102F1505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AA6B-4192-BCEC-CAA5102F1505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A6B-4192-BCEC-CAA5102F15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'Optimal complete portfolio'!$B$18:$B$38</c:f>
              <c:numCache>
                <c:formatCode>0.0%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cat>
          <c:val>
            <c:numRef>
              <c:f>'Optimal complete portfolio'!$C$18:$C$38</c:f>
              <c:numCache>
                <c:formatCode>0.0%</c:formatCode>
                <c:ptCount val="21"/>
                <c:pt idx="0">
                  <c:v>0.01</c:v>
                </c:pt>
                <c:pt idx="1">
                  <c:v>1.025E-2</c:v>
                </c:pt>
                <c:pt idx="2">
                  <c:v>1.0999999999999999E-2</c:v>
                </c:pt>
                <c:pt idx="3">
                  <c:v>1.225E-2</c:v>
                </c:pt>
                <c:pt idx="4">
                  <c:v>1.4E-2</c:v>
                </c:pt>
                <c:pt idx="5">
                  <c:v>1.6250000000000001E-2</c:v>
                </c:pt>
                <c:pt idx="6">
                  <c:v>1.9E-2</c:v>
                </c:pt>
                <c:pt idx="7">
                  <c:v>2.2250000000000002E-2</c:v>
                </c:pt>
                <c:pt idx="8">
                  <c:v>2.6000000000000002E-2</c:v>
                </c:pt>
                <c:pt idx="9">
                  <c:v>3.0249999999999999E-2</c:v>
                </c:pt>
                <c:pt idx="10">
                  <c:v>3.5000000000000003E-2</c:v>
                </c:pt>
                <c:pt idx="11">
                  <c:v>4.0250000000000001E-2</c:v>
                </c:pt>
                <c:pt idx="12">
                  <c:v>4.5999999999999999E-2</c:v>
                </c:pt>
                <c:pt idx="13">
                  <c:v>5.2250000000000005E-2</c:v>
                </c:pt>
                <c:pt idx="14">
                  <c:v>5.9000000000000011E-2</c:v>
                </c:pt>
                <c:pt idx="15">
                  <c:v>6.6249999999999989E-2</c:v>
                </c:pt>
                <c:pt idx="16">
                  <c:v>7.3999999999999996E-2</c:v>
                </c:pt>
                <c:pt idx="17">
                  <c:v>8.2250000000000004E-2</c:v>
                </c:pt>
                <c:pt idx="18">
                  <c:v>9.0999999999999984E-2</c:v>
                </c:pt>
                <c:pt idx="19">
                  <c:v>0.10024999999999999</c:v>
                </c:pt>
                <c:pt idx="20">
                  <c:v>0.11000000000000001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6B-4192-BCEC-CAA5102F1505}"/>
            </c:ext>
          </c:extLst>
        </c:ser>
        <c:ser>
          <c:idx val="4"/>
          <c:order val="2"/>
          <c:tx>
            <c:strRef>
              <c:f>'Optimal complete portfolio'!$G$15:$G$16</c:f>
              <c:strCache>
                <c:ptCount val="2"/>
                <c:pt idx="0">
                  <c:v>y*, A=5,</c:v>
                </c:pt>
                <c:pt idx="1">
                  <c:v>U=2.4%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AA6B-4192-BCEC-CAA5102F150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AA6B-4192-BCEC-CAA5102F150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AA6B-4192-BCEC-CAA5102F150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AA6B-4192-BCEC-CAA5102F150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AA6B-4192-BCEC-CAA5102F150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A6B-4192-BCEC-CAA5102F150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AA6B-4192-BCEC-CAA5102F150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A6B-4192-BCEC-CAA5102F1505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A6B-4192-BCEC-CAA5102F1505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A6B-4192-BCEC-CAA5102F1505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A6B-4192-BCEC-CAA5102F1505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A6B-4192-BCEC-CAA5102F1505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A6B-4192-BCEC-CAA5102F1505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A6B-4192-BCEC-CAA5102F1505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A6B-4192-BCEC-CAA5102F1505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A6B-4192-BCEC-CAA5102F1505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A6B-4192-BCEC-CAA5102F1505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A6B-4192-BCEC-CAA5102F1505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A6B-4192-BCEC-CAA5102F1505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A6B-4192-BCEC-CAA5102F1505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A6B-4192-BCEC-CAA5102F15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'Optimal complete portfolio'!$B$18:$B$38</c:f>
              <c:numCache>
                <c:formatCode>0.0%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cat>
          <c:val>
            <c:numRef>
              <c:f>'Optimal complete portfolio'!$G$18:$G$38</c:f>
              <c:numCache>
                <c:formatCode>0.0%</c:formatCode>
                <c:ptCount val="21"/>
                <c:pt idx="0">
                  <c:v>2.4062500000000001E-2</c:v>
                </c:pt>
                <c:pt idx="1">
                  <c:v>2.4312500000000001E-2</c:v>
                </c:pt>
                <c:pt idx="2">
                  <c:v>2.5062500000000001E-2</c:v>
                </c:pt>
                <c:pt idx="3">
                  <c:v>2.6312499999999999E-2</c:v>
                </c:pt>
                <c:pt idx="4">
                  <c:v>2.8062500000000001E-2</c:v>
                </c:pt>
                <c:pt idx="5">
                  <c:v>3.0312500000000003E-2</c:v>
                </c:pt>
                <c:pt idx="6">
                  <c:v>3.3062500000000002E-2</c:v>
                </c:pt>
                <c:pt idx="7">
                  <c:v>3.6312500000000004E-2</c:v>
                </c:pt>
                <c:pt idx="8">
                  <c:v>4.0062500000000001E-2</c:v>
                </c:pt>
                <c:pt idx="9">
                  <c:v>4.4312499999999998E-2</c:v>
                </c:pt>
                <c:pt idx="10">
                  <c:v>4.9062500000000009E-2</c:v>
                </c:pt>
                <c:pt idx="11">
                  <c:v>5.43125E-2</c:v>
                </c:pt>
                <c:pt idx="12">
                  <c:v>6.0062499999999998E-2</c:v>
                </c:pt>
                <c:pt idx="13">
                  <c:v>6.6312499999999996E-2</c:v>
                </c:pt>
                <c:pt idx="14">
                  <c:v>7.3062500000000002E-2</c:v>
                </c:pt>
                <c:pt idx="15">
                  <c:v>8.0312499999999995E-2</c:v>
                </c:pt>
                <c:pt idx="16">
                  <c:v>8.8062500000000002E-2</c:v>
                </c:pt>
                <c:pt idx="17">
                  <c:v>9.6312500000000009E-2</c:v>
                </c:pt>
                <c:pt idx="18">
                  <c:v>0.10506249999999999</c:v>
                </c:pt>
                <c:pt idx="19">
                  <c:v>0.1143125</c:v>
                </c:pt>
                <c:pt idx="20">
                  <c:v>0.12406250000000002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A6B-4192-BCEC-CAA5102F1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0122640"/>
        <c:axId val="2044575744"/>
      </c:lineChart>
      <c:catAx>
        <c:axId val="176012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 sz="1100" b="1"/>
                  <a:t>Standard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one"/>
        <c:spPr>
          <a:noFill/>
          <a:ln w="25400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57574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044575744"/>
        <c:scaling>
          <c:orientation val="minMax"/>
          <c:max val="0.13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 sz="1100" b="1"/>
                  <a:t>Expected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one"/>
        <c:spPr>
          <a:noFill/>
          <a:ln w="25400">
            <a:solidFill>
              <a:schemeClr val="tx1"/>
            </a:solidFill>
            <a:headEnd type="none"/>
            <a:tailEnd type="arrow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122640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2921405657626E-2"/>
          <c:y val="5.7277291307282686E-2"/>
          <c:w val="0.86338429571303588"/>
          <c:h val="0.85958226827650752"/>
        </c:manualLayout>
      </c:layout>
      <c:lineChart>
        <c:grouping val="standard"/>
        <c:varyColors val="0"/>
        <c:ser>
          <c:idx val="0"/>
          <c:order val="0"/>
          <c:tx>
            <c:strRef>
              <c:f>'Optimal complete portfolio'!$E$15</c:f>
              <c:strCache>
                <c:ptCount val="1"/>
                <c:pt idx="0">
                  <c:v>SR=0.38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68B-47E2-8D86-121913C45F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'Optimal complete portfolio'!$B$18:$B$38</c:f>
              <c:numCache>
                <c:formatCode>0.0%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cat>
          <c:val>
            <c:numRef>
              <c:f>'Optimal complete portfolio'!$E$18:$E$38</c:f>
              <c:numCache>
                <c:formatCode>0.0%</c:formatCode>
                <c:ptCount val="21"/>
                <c:pt idx="0">
                  <c:v>0.01</c:v>
                </c:pt>
                <c:pt idx="1">
                  <c:v>1.375E-2</c:v>
                </c:pt>
                <c:pt idx="2">
                  <c:v>1.7500000000000002E-2</c:v>
                </c:pt>
                <c:pt idx="3">
                  <c:v>2.1249999999999998E-2</c:v>
                </c:pt>
                <c:pt idx="4">
                  <c:v>2.5000000000000001E-2</c:v>
                </c:pt>
                <c:pt idx="5">
                  <c:v>2.8750000000000005E-2</c:v>
                </c:pt>
                <c:pt idx="6">
                  <c:v>3.2500000000000001E-2</c:v>
                </c:pt>
                <c:pt idx="7">
                  <c:v>3.6250000000000004E-2</c:v>
                </c:pt>
                <c:pt idx="8">
                  <c:v>0.04</c:v>
                </c:pt>
                <c:pt idx="9">
                  <c:v>4.3750000000000004E-2</c:v>
                </c:pt>
                <c:pt idx="10">
                  <c:v>4.7500000000000007E-2</c:v>
                </c:pt>
                <c:pt idx="11">
                  <c:v>5.1250000000000004E-2</c:v>
                </c:pt>
                <c:pt idx="12">
                  <c:v>5.5E-2</c:v>
                </c:pt>
                <c:pt idx="13">
                  <c:v>5.8750000000000004E-2</c:v>
                </c:pt>
                <c:pt idx="14">
                  <c:v>6.25E-2</c:v>
                </c:pt>
                <c:pt idx="15">
                  <c:v>6.6249999999999989E-2</c:v>
                </c:pt>
                <c:pt idx="16">
                  <c:v>6.9999999999999993E-2</c:v>
                </c:pt>
                <c:pt idx="17">
                  <c:v>7.3749999999999996E-2</c:v>
                </c:pt>
                <c:pt idx="18">
                  <c:v>7.7499999999999999E-2</c:v>
                </c:pt>
                <c:pt idx="19">
                  <c:v>8.1250000000000003E-2</c:v>
                </c:pt>
                <c:pt idx="20">
                  <c:v>8.5000000000000006E-2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8B-47E2-8D86-121913C45F19}"/>
            </c:ext>
          </c:extLst>
        </c:ser>
        <c:ser>
          <c:idx val="1"/>
          <c:order val="1"/>
          <c:tx>
            <c:strRef>
              <c:f>'Optimal complete portfolio'!$F$15</c:f>
              <c:strCache>
                <c:ptCount val="1"/>
                <c:pt idx="0">
                  <c:v>SR=0.57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68B-47E2-8D86-121913C45F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4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'Optimal complete portfolio'!$B$18:$B$38</c:f>
              <c:numCache>
                <c:formatCode>0.0%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cat>
          <c:val>
            <c:numRef>
              <c:f>'Optimal complete portfolio'!$F$18:$F$38</c:f>
              <c:numCache>
                <c:formatCode>0.0%</c:formatCode>
                <c:ptCount val="21"/>
                <c:pt idx="0">
                  <c:v>0.01</c:v>
                </c:pt>
                <c:pt idx="1">
                  <c:v>1.5714285714285715E-2</c:v>
                </c:pt>
                <c:pt idx="2">
                  <c:v>2.1428571428571429E-2</c:v>
                </c:pt>
                <c:pt idx="3">
                  <c:v>2.7142857142857142E-2</c:v>
                </c:pt>
                <c:pt idx="4">
                  <c:v>3.2857142857142856E-2</c:v>
                </c:pt>
                <c:pt idx="5">
                  <c:v>3.8571428571428569E-2</c:v>
                </c:pt>
                <c:pt idx="6">
                  <c:v>4.4285714285714282E-2</c:v>
                </c:pt>
                <c:pt idx="7">
                  <c:v>0.05</c:v>
                </c:pt>
                <c:pt idx="8">
                  <c:v>5.5714285714285716E-2</c:v>
                </c:pt>
                <c:pt idx="9">
                  <c:v>6.1428571428571423E-2</c:v>
                </c:pt>
                <c:pt idx="10">
                  <c:v>6.7142857142857143E-2</c:v>
                </c:pt>
                <c:pt idx="11">
                  <c:v>7.2857142857142843E-2</c:v>
                </c:pt>
                <c:pt idx="12">
                  <c:v>7.8571428571428556E-2</c:v>
                </c:pt>
                <c:pt idx="13">
                  <c:v>8.4285714285714283E-2</c:v>
                </c:pt>
                <c:pt idx="14">
                  <c:v>0.09</c:v>
                </c:pt>
                <c:pt idx="15">
                  <c:v>9.5714285714285696E-2</c:v>
                </c:pt>
                <c:pt idx="16">
                  <c:v>0.10142857142857142</c:v>
                </c:pt>
                <c:pt idx="17">
                  <c:v>0.10714285714285714</c:v>
                </c:pt>
                <c:pt idx="18">
                  <c:v>0.11285714285714284</c:v>
                </c:pt>
                <c:pt idx="19">
                  <c:v>0.11857142857142856</c:v>
                </c:pt>
                <c:pt idx="20">
                  <c:v>0.12428571428571428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8B-47E2-8D86-121913C45F19}"/>
            </c:ext>
          </c:extLst>
        </c:ser>
        <c:ser>
          <c:idx val="2"/>
          <c:order val="2"/>
          <c:tx>
            <c:strRef>
              <c:f>'Optimal complete portfolio'!$C$15:$C$16</c:f>
              <c:strCache>
                <c:ptCount val="2"/>
                <c:pt idx="0">
                  <c:v>A=5,</c:v>
                </c:pt>
                <c:pt idx="1">
                  <c:v>U=1.0%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68B-47E2-8D86-121913C45F1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68B-47E2-8D86-121913C45F1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68B-47E2-8D86-121913C45F1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68B-47E2-8D86-121913C45F1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68B-47E2-8D86-121913C45F1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68B-47E2-8D86-121913C45F1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68B-47E2-8D86-121913C45F1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68B-47E2-8D86-121913C45F1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68B-47E2-8D86-121913C45F1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68B-47E2-8D86-121913C45F19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68B-47E2-8D86-121913C45F19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68B-47E2-8D86-121913C45F19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68B-47E2-8D86-121913C45F19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68B-47E2-8D86-121913C45F19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68B-47E2-8D86-121913C45F19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68B-47E2-8D86-121913C45F19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68B-47E2-8D86-121913C45F19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68B-47E2-8D86-121913C45F19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68B-47E2-8D86-121913C45F19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68B-47E2-8D86-121913C45F19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68B-47E2-8D86-121913C45F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'Optimal complete portfolio'!$B$18:$B$38</c:f>
              <c:numCache>
                <c:formatCode>0.0%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cat>
          <c:val>
            <c:numRef>
              <c:f>'Optimal complete portfolio'!$C$18:$C$38</c:f>
              <c:numCache>
                <c:formatCode>0.0%</c:formatCode>
                <c:ptCount val="21"/>
                <c:pt idx="0">
                  <c:v>0.01</c:v>
                </c:pt>
                <c:pt idx="1">
                  <c:v>1.025E-2</c:v>
                </c:pt>
                <c:pt idx="2">
                  <c:v>1.0999999999999999E-2</c:v>
                </c:pt>
                <c:pt idx="3">
                  <c:v>1.225E-2</c:v>
                </c:pt>
                <c:pt idx="4">
                  <c:v>1.4E-2</c:v>
                </c:pt>
                <c:pt idx="5">
                  <c:v>1.6250000000000001E-2</c:v>
                </c:pt>
                <c:pt idx="6">
                  <c:v>1.9E-2</c:v>
                </c:pt>
                <c:pt idx="7">
                  <c:v>2.2250000000000002E-2</c:v>
                </c:pt>
                <c:pt idx="8">
                  <c:v>2.6000000000000002E-2</c:v>
                </c:pt>
                <c:pt idx="9">
                  <c:v>3.0249999999999999E-2</c:v>
                </c:pt>
                <c:pt idx="10">
                  <c:v>3.5000000000000003E-2</c:v>
                </c:pt>
                <c:pt idx="11">
                  <c:v>4.0250000000000001E-2</c:v>
                </c:pt>
                <c:pt idx="12">
                  <c:v>4.5999999999999999E-2</c:v>
                </c:pt>
                <c:pt idx="13">
                  <c:v>5.2250000000000005E-2</c:v>
                </c:pt>
                <c:pt idx="14">
                  <c:v>5.9000000000000011E-2</c:v>
                </c:pt>
                <c:pt idx="15">
                  <c:v>6.6249999999999989E-2</c:v>
                </c:pt>
                <c:pt idx="16">
                  <c:v>7.3999999999999996E-2</c:v>
                </c:pt>
                <c:pt idx="17">
                  <c:v>8.2250000000000004E-2</c:v>
                </c:pt>
                <c:pt idx="18">
                  <c:v>9.0999999999999984E-2</c:v>
                </c:pt>
                <c:pt idx="19">
                  <c:v>0.10024999999999999</c:v>
                </c:pt>
                <c:pt idx="20">
                  <c:v>0.11000000000000001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68B-47E2-8D86-121913C45F19}"/>
            </c:ext>
          </c:extLst>
        </c:ser>
        <c:ser>
          <c:idx val="3"/>
          <c:order val="3"/>
          <c:tx>
            <c:strRef>
              <c:f>'Optimal complete portfolio'!$D$15:$D$16</c:f>
              <c:strCache>
                <c:ptCount val="2"/>
                <c:pt idx="0">
                  <c:v>A=12,</c:v>
                </c:pt>
                <c:pt idx="1">
                  <c:v>U=1.0%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68B-47E2-8D86-121913C45F1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68B-47E2-8D86-121913C45F1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68B-47E2-8D86-121913C45F1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68B-47E2-8D86-121913C45F1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168B-47E2-8D86-121913C45F1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68B-47E2-8D86-121913C45F1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68B-47E2-8D86-121913C45F1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168B-47E2-8D86-121913C45F1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168B-47E2-8D86-121913C45F1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168B-47E2-8D86-121913C45F1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168B-47E2-8D86-121913C45F19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168B-47E2-8D86-121913C45F19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168B-47E2-8D86-121913C45F19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168B-47E2-8D86-121913C45F19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168B-47E2-8D86-121913C45F19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168B-47E2-8D86-121913C45F19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168B-47E2-8D86-121913C45F19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168B-47E2-8D86-121913C45F19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168B-47E2-8D86-121913C45F19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168B-47E2-8D86-121913C45F19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168B-47E2-8D86-121913C45F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'Optimal complete portfolio'!$B$18:$B$38</c:f>
              <c:numCache>
                <c:formatCode>0.0%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cat>
          <c:val>
            <c:numRef>
              <c:f>'Optimal complete portfolio'!$D$18:$D$38</c:f>
              <c:numCache>
                <c:formatCode>0.0%</c:formatCode>
                <c:ptCount val="21"/>
                <c:pt idx="0">
                  <c:v>0.01</c:v>
                </c:pt>
                <c:pt idx="1">
                  <c:v>1.06E-2</c:v>
                </c:pt>
                <c:pt idx="2">
                  <c:v>1.2400000000000001E-2</c:v>
                </c:pt>
                <c:pt idx="3">
                  <c:v>1.54E-2</c:v>
                </c:pt>
                <c:pt idx="4">
                  <c:v>1.9599999999999999E-2</c:v>
                </c:pt>
                <c:pt idx="5">
                  <c:v>2.5000000000000001E-2</c:v>
                </c:pt>
                <c:pt idx="6">
                  <c:v>3.1600000000000003E-2</c:v>
                </c:pt>
                <c:pt idx="7">
                  <c:v>3.9400000000000004E-2</c:v>
                </c:pt>
                <c:pt idx="8">
                  <c:v>4.8400000000000006E-2</c:v>
                </c:pt>
                <c:pt idx="9">
                  <c:v>5.8599999999999999E-2</c:v>
                </c:pt>
                <c:pt idx="10">
                  <c:v>7.0000000000000007E-2</c:v>
                </c:pt>
                <c:pt idx="11">
                  <c:v>8.2599999999999993E-2</c:v>
                </c:pt>
                <c:pt idx="12">
                  <c:v>9.64E-2</c:v>
                </c:pt>
                <c:pt idx="13">
                  <c:v>0.11140000000000001</c:v>
                </c:pt>
                <c:pt idx="14">
                  <c:v>0.12760000000000002</c:v>
                </c:pt>
                <c:pt idx="15">
                  <c:v>0.14500000000000002</c:v>
                </c:pt>
                <c:pt idx="16">
                  <c:v>0.16360000000000002</c:v>
                </c:pt>
                <c:pt idx="17">
                  <c:v>0.18340000000000004</c:v>
                </c:pt>
                <c:pt idx="18">
                  <c:v>0.2044</c:v>
                </c:pt>
                <c:pt idx="19">
                  <c:v>0.22660000000000002</c:v>
                </c:pt>
                <c:pt idx="20">
                  <c:v>0.25000000000000006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168B-47E2-8D86-121913C45F19}"/>
            </c:ext>
          </c:extLst>
        </c:ser>
        <c:ser>
          <c:idx val="4"/>
          <c:order val="4"/>
          <c:tx>
            <c:strRef>
              <c:f>'Optimal complete portfolio'!$I$15:$I$16</c:f>
              <c:strCache>
                <c:ptCount val="2"/>
                <c:pt idx="0">
                  <c:v>y*, A=5,</c:v>
                </c:pt>
                <c:pt idx="1">
                  <c:v>U=4.3%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168B-47E2-8D86-121913C45F1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168B-47E2-8D86-121913C45F1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168B-47E2-8D86-121913C45F1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168B-47E2-8D86-121913C45F1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168B-47E2-8D86-121913C45F1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168B-47E2-8D86-121913C45F1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168B-47E2-8D86-121913C45F1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168B-47E2-8D86-121913C45F1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168B-47E2-8D86-121913C45F1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168B-47E2-8D86-121913C45F19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168B-47E2-8D86-121913C45F19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168B-47E2-8D86-121913C45F19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168B-47E2-8D86-121913C45F19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168B-47E2-8D86-121913C45F19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168B-47E2-8D86-121913C45F19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168B-47E2-8D86-121913C45F19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168B-47E2-8D86-121913C45F19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168B-47E2-8D86-121913C45F19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168B-47E2-8D86-121913C45F19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168B-47E2-8D86-121913C45F19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168B-47E2-8D86-121913C45F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'Optimal complete portfolio'!$B$18:$B$38</c:f>
              <c:numCache>
                <c:formatCode>0.0%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cat>
          <c:val>
            <c:numRef>
              <c:f>'Optimal complete portfolio'!$I$18:$I$38</c:f>
              <c:numCache>
                <c:formatCode>0.00%</c:formatCode>
                <c:ptCount val="21"/>
                <c:pt idx="0">
                  <c:v>4.2653061224489801E-2</c:v>
                </c:pt>
                <c:pt idx="1">
                  <c:v>4.2903061224489801E-2</c:v>
                </c:pt>
                <c:pt idx="2">
                  <c:v>4.3653061224489802E-2</c:v>
                </c:pt>
                <c:pt idx="3">
                  <c:v>4.4903061224489803E-2</c:v>
                </c:pt>
                <c:pt idx="4">
                  <c:v>4.6653061224489797E-2</c:v>
                </c:pt>
                <c:pt idx="5">
                  <c:v>4.8903061224489799E-2</c:v>
                </c:pt>
                <c:pt idx="6">
                  <c:v>5.1653061224489802E-2</c:v>
                </c:pt>
                <c:pt idx="7">
                  <c:v>5.4903061224489805E-2</c:v>
                </c:pt>
                <c:pt idx="8">
                  <c:v>5.8653061224489801E-2</c:v>
                </c:pt>
                <c:pt idx="9">
                  <c:v>6.2903061224489798E-2</c:v>
                </c:pt>
                <c:pt idx="10">
                  <c:v>6.7653061224489802E-2</c:v>
                </c:pt>
                <c:pt idx="11">
                  <c:v>7.2903061224489807E-2</c:v>
                </c:pt>
                <c:pt idx="12">
                  <c:v>7.8653061224489798E-2</c:v>
                </c:pt>
                <c:pt idx="13">
                  <c:v>8.4903061224489804E-2</c:v>
                </c:pt>
                <c:pt idx="14">
                  <c:v>9.165306122448981E-2</c:v>
                </c:pt>
                <c:pt idx="15">
                  <c:v>9.8903061224489802E-2</c:v>
                </c:pt>
                <c:pt idx="16">
                  <c:v>0.10665306122448981</c:v>
                </c:pt>
                <c:pt idx="17">
                  <c:v>0.11490306122448982</c:v>
                </c:pt>
                <c:pt idx="18">
                  <c:v>0.1236530612244898</c:v>
                </c:pt>
                <c:pt idx="19">
                  <c:v>0.1329030612244898</c:v>
                </c:pt>
                <c:pt idx="20">
                  <c:v>0.14265306122448981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168B-47E2-8D86-121913C45F19}"/>
            </c:ext>
          </c:extLst>
        </c:ser>
        <c:ser>
          <c:idx val="5"/>
          <c:order val="5"/>
          <c:tx>
            <c:strRef>
              <c:f>'Optimal complete portfolio'!$H$15:$H$16</c:f>
              <c:strCache>
                <c:ptCount val="2"/>
                <c:pt idx="0">
                  <c:v>y*, A=12,</c:v>
                </c:pt>
                <c:pt idx="1">
                  <c:v>U=2.4%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168B-47E2-8D86-121913C45F1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168B-47E2-8D86-121913C45F1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168B-47E2-8D86-121913C45F1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168B-47E2-8D86-121913C45F1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168B-47E2-8D86-121913C45F1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168B-47E2-8D86-121913C45F1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168B-47E2-8D86-121913C45F1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168B-47E2-8D86-121913C45F1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168B-47E2-8D86-121913C45F1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168B-47E2-8D86-121913C45F1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168B-47E2-8D86-121913C45F19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168B-47E2-8D86-121913C45F19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168B-47E2-8D86-121913C45F19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168B-47E2-8D86-121913C45F19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168B-47E2-8D86-121913C45F19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168B-47E2-8D86-121913C45F19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168B-47E2-8D86-121913C45F19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168B-47E2-8D86-121913C45F19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168B-47E2-8D86-121913C45F19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168B-47E2-8D86-121913C45F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'Optimal complete portfolio'!$B$18:$B$38</c:f>
              <c:numCache>
                <c:formatCode>0.0%</c:formatCode>
                <c:ptCount val="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</c:numCache>
            </c:numRef>
          </c:cat>
          <c:val>
            <c:numRef>
              <c:f>'Optimal complete portfolio'!$H$18:$H$38</c:f>
              <c:numCache>
                <c:formatCode>0.0%</c:formatCode>
                <c:ptCount val="21"/>
                <c:pt idx="0">
                  <c:v>2.3605442176870751E-2</c:v>
                </c:pt>
                <c:pt idx="1">
                  <c:v>2.4205442176870751E-2</c:v>
                </c:pt>
                <c:pt idx="2">
                  <c:v>2.6005442176870751E-2</c:v>
                </c:pt>
                <c:pt idx="3">
                  <c:v>2.9005442176870753E-2</c:v>
                </c:pt>
                <c:pt idx="4">
                  <c:v>3.3205442176870756E-2</c:v>
                </c:pt>
                <c:pt idx="5">
                  <c:v>3.8605442176870758E-2</c:v>
                </c:pt>
                <c:pt idx="6">
                  <c:v>4.5205442176870753E-2</c:v>
                </c:pt>
                <c:pt idx="7">
                  <c:v>5.3005442176870754E-2</c:v>
                </c:pt>
                <c:pt idx="8">
                  <c:v>6.2005442176870755E-2</c:v>
                </c:pt>
                <c:pt idx="9">
                  <c:v>7.2205442176870749E-2</c:v>
                </c:pt>
                <c:pt idx="10">
                  <c:v>8.360544217687077E-2</c:v>
                </c:pt>
                <c:pt idx="11">
                  <c:v>9.6205442176870742E-2</c:v>
                </c:pt>
                <c:pt idx="12">
                  <c:v>0.11000544217687075</c:v>
                </c:pt>
                <c:pt idx="13">
                  <c:v>0.12500544217687076</c:v>
                </c:pt>
                <c:pt idx="14">
                  <c:v>0.14120544217687075</c:v>
                </c:pt>
                <c:pt idx="15">
                  <c:v>0.15860544217687075</c:v>
                </c:pt>
                <c:pt idx="16">
                  <c:v>0.17720544217687076</c:v>
                </c:pt>
                <c:pt idx="17">
                  <c:v>0.19700544217687077</c:v>
                </c:pt>
                <c:pt idx="18">
                  <c:v>0.21800544217687073</c:v>
                </c:pt>
                <c:pt idx="19">
                  <c:v>0.24020544217687076</c:v>
                </c:pt>
                <c:pt idx="20">
                  <c:v>0.26360544217687082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168B-47E2-8D86-121913C45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0122640"/>
        <c:axId val="2044575744"/>
      </c:lineChart>
      <c:catAx>
        <c:axId val="176012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 sz="1100" b="1"/>
                  <a:t>Standard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one"/>
        <c:spPr>
          <a:noFill/>
          <a:ln w="25400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57574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044575744"/>
        <c:scaling>
          <c:orientation val="minMax"/>
          <c:max val="0.13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 sz="1100" b="1"/>
                  <a:t>Expected return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one"/>
        <c:spPr>
          <a:noFill/>
          <a:ln w="25400">
            <a:solidFill>
              <a:schemeClr val="tx1"/>
            </a:solidFill>
            <a:headEnd type="none"/>
            <a:tailEnd type="arrow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122640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533400</xdr:colOff>
      <xdr:row>8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6A49CC1-1093-481C-9FC4-70B7F836D6B1}"/>
            </a:ext>
          </a:extLst>
        </xdr:cNvPr>
        <xdr:cNvSpPr txBox="1"/>
      </xdr:nvSpPr>
      <xdr:spPr>
        <a:xfrm>
          <a:off x="6629400" y="21945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/>
        </a:p>
      </xdr:txBody>
    </xdr:sp>
    <xdr:clientData/>
  </xdr:oneCellAnchor>
  <xdr:oneCellAnchor>
    <xdr:from>
      <xdr:col>1</xdr:col>
      <xdr:colOff>0</xdr:colOff>
      <xdr:row>0</xdr:row>
      <xdr:rowOff>45720</xdr:rowOff>
    </xdr:from>
    <xdr:ext cx="2438400" cy="4724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DF53179-3464-4F9C-8460-2B405DD56E4A}"/>
                </a:ext>
              </a:extLst>
            </xdr:cNvPr>
            <xdr:cNvSpPr txBox="1"/>
          </xdr:nvSpPr>
          <xdr:spPr>
            <a:xfrm>
              <a:off x="609600" y="45720"/>
              <a:ext cx="2438400" cy="472440"/>
            </a:xfrm>
            <a:prstGeom prst="rect">
              <a:avLst/>
            </a:prstGeom>
            <a:noFill/>
            <a:ln w="1270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1" i="0">
                        <a:latin typeface="Cambria Math" panose="02040503050406030204" pitchFamily="18" charset="0"/>
                      </a:rPr>
                      <m:t>𝐄</m:t>
                    </m:r>
                    <m:d>
                      <m:dPr>
                        <m:begChr m:val="["/>
                        <m:endChr m:val="]"/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𝑈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n-US" sz="16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1" i="0">
                        <a:latin typeface="Cambria Math" panose="02040503050406030204" pitchFamily="18" charset="0"/>
                      </a:rPr>
                      <m:t>𝐄</m:t>
                    </m:r>
                    <m:d>
                      <m:dPr>
                        <m:begChr m:val="["/>
                        <m:endChr m:val="]"/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n-US" sz="16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600" b="1" i="1">
                        <a:latin typeface="Cambria Math" panose="02040503050406030204" pitchFamily="18" charset="0"/>
                      </a:rPr>
                      <m:t>𝑨</m:t>
                    </m:r>
                    <m:sSubSup>
                      <m:sSubSup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e>
                      <m: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HK" sz="16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DF53179-3464-4F9C-8460-2B405DD56E4A}"/>
                </a:ext>
              </a:extLst>
            </xdr:cNvPr>
            <xdr:cNvSpPr txBox="1"/>
          </xdr:nvSpPr>
          <xdr:spPr>
            <a:xfrm>
              <a:off x="609600" y="45720"/>
              <a:ext cx="2438400" cy="472440"/>
            </a:xfrm>
            <a:prstGeom prst="rect">
              <a:avLst/>
            </a:prstGeom>
            <a:noFill/>
            <a:ln w="1270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600" b="1" i="0">
                  <a:latin typeface="Cambria Math" panose="02040503050406030204" pitchFamily="18" charset="0"/>
                </a:rPr>
                <a:t>𝐄</a:t>
              </a:r>
              <a:r>
                <a:rPr lang="en-US" sz="1600" b="0" i="0">
                  <a:latin typeface="Cambria Math" panose="02040503050406030204" pitchFamily="18" charset="0"/>
                </a:rPr>
                <a:t>[𝑈_𝑖 ]=</a:t>
              </a:r>
              <a:r>
                <a:rPr lang="en-US" sz="1600" b="1" i="0">
                  <a:latin typeface="Cambria Math" panose="02040503050406030204" pitchFamily="18" charset="0"/>
                </a:rPr>
                <a:t>𝐄</a:t>
              </a:r>
              <a:r>
                <a:rPr lang="en-US" sz="1600" b="0" i="0">
                  <a:latin typeface="Cambria Math" panose="02040503050406030204" pitchFamily="18" charset="0"/>
                </a:rPr>
                <a:t>[𝑟_𝑖 ]−1/2</a:t>
              </a:r>
              <a:r>
                <a:rPr lang="en-US" sz="1600" b="1" i="0">
                  <a:latin typeface="Cambria Math" panose="02040503050406030204" pitchFamily="18" charset="0"/>
                </a:rPr>
                <a:t> 𝑨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𝑖^2</a:t>
              </a:r>
              <a:endParaRPr lang="en-HK" sz="1600"/>
            </a:p>
          </xdr:txBody>
        </xdr:sp>
      </mc:Fallback>
    </mc:AlternateContent>
    <xdr:clientData/>
  </xdr:oneCellAnchor>
  <xdr:oneCellAnchor>
    <xdr:from>
      <xdr:col>1</xdr:col>
      <xdr:colOff>129540</xdr:colOff>
      <xdr:row>3</xdr:row>
      <xdr:rowOff>7620</xdr:rowOff>
    </xdr:from>
    <xdr:ext cx="35830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C98AC37-8743-43F9-89D7-46FAC85EAB20}"/>
                </a:ext>
              </a:extLst>
            </xdr:cNvPr>
            <xdr:cNvSpPr txBox="1"/>
          </xdr:nvSpPr>
          <xdr:spPr>
            <a:xfrm>
              <a:off x="1348740" y="922020"/>
              <a:ext cx="3583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0">
                        <a:latin typeface="Cambria Math" panose="02040503050406030204" pitchFamily="18" charset="0"/>
                      </a:rPr>
                      <m:t>𝐄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[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HK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C98AC37-8743-43F9-89D7-46FAC85EAB20}"/>
                </a:ext>
              </a:extLst>
            </xdr:cNvPr>
            <xdr:cNvSpPr txBox="1"/>
          </xdr:nvSpPr>
          <xdr:spPr>
            <a:xfrm>
              <a:off x="1348740" y="922020"/>
              <a:ext cx="3583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𝐄</a:t>
              </a:r>
              <a:r>
                <a:rPr lang="en-US" sz="1100" b="0" i="0">
                  <a:latin typeface="Cambria Math" panose="02040503050406030204" pitchFamily="18" charset="0"/>
                </a:rPr>
                <a:t>[𝑈_𝑖]</a:t>
              </a:r>
              <a:endParaRPr lang="en-HK" sz="1100"/>
            </a:p>
          </xdr:txBody>
        </xdr:sp>
      </mc:Fallback>
    </mc:AlternateContent>
    <xdr:clientData/>
  </xdr:oneCellAnchor>
  <xdr:oneCellAnchor>
    <xdr:from>
      <xdr:col>1</xdr:col>
      <xdr:colOff>243840</xdr:colOff>
      <xdr:row>4</xdr:row>
      <xdr:rowOff>7620</xdr:rowOff>
    </xdr:from>
    <xdr:ext cx="12522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40EF7D4-DD01-45CC-907F-80AB38F65F98}"/>
                </a:ext>
              </a:extLst>
            </xdr:cNvPr>
            <xdr:cNvSpPr txBox="1"/>
          </xdr:nvSpPr>
          <xdr:spPr>
            <a:xfrm>
              <a:off x="1463040" y="1104900"/>
              <a:ext cx="1252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latin typeface="Cambria Math" panose="02040503050406030204" pitchFamily="18" charset="0"/>
                      </a:rPr>
                      <m:t>𝑨</m:t>
                    </m:r>
                  </m:oMath>
                </m:oMathPara>
              </a14:m>
              <a:endParaRPr lang="en-HK" sz="1100" b="1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40EF7D4-DD01-45CC-907F-80AB38F65F98}"/>
                </a:ext>
              </a:extLst>
            </xdr:cNvPr>
            <xdr:cNvSpPr txBox="1"/>
          </xdr:nvSpPr>
          <xdr:spPr>
            <a:xfrm>
              <a:off x="1463040" y="1104900"/>
              <a:ext cx="1252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𝑨</a:t>
              </a:r>
              <a:endParaRPr lang="en-HK" sz="1100" b="1"/>
            </a:p>
          </xdr:txBody>
        </xdr:sp>
      </mc:Fallback>
    </mc:AlternateContent>
    <xdr:clientData/>
  </xdr:oneCellAnchor>
  <xdr:oneCellAnchor>
    <xdr:from>
      <xdr:col>2</xdr:col>
      <xdr:colOff>129540</xdr:colOff>
      <xdr:row>7</xdr:row>
      <xdr:rowOff>7620</xdr:rowOff>
    </xdr:from>
    <xdr:ext cx="31117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E6B4E81-EC0B-41DE-AF36-E1250357483A}"/>
                </a:ext>
              </a:extLst>
            </xdr:cNvPr>
            <xdr:cNvSpPr txBox="1"/>
          </xdr:nvSpPr>
          <xdr:spPr>
            <a:xfrm>
              <a:off x="1348740" y="2019300"/>
              <a:ext cx="3111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0">
                        <a:latin typeface="Cambria Math" panose="02040503050406030204" pitchFamily="18" charset="0"/>
                      </a:rPr>
                      <m:t>𝐄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[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HK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E6B4E81-EC0B-41DE-AF36-E1250357483A}"/>
                </a:ext>
              </a:extLst>
            </xdr:cNvPr>
            <xdr:cNvSpPr txBox="1"/>
          </xdr:nvSpPr>
          <xdr:spPr>
            <a:xfrm>
              <a:off x="1348740" y="2019300"/>
              <a:ext cx="3111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𝐄</a:t>
              </a:r>
              <a:r>
                <a:rPr lang="en-US" sz="1100" b="0" i="0">
                  <a:latin typeface="Cambria Math" panose="02040503050406030204" pitchFamily="18" charset="0"/>
                </a:rPr>
                <a:t>[𝑟_𝑖]</a:t>
              </a:r>
              <a:endParaRPr lang="en-HK" sz="1100"/>
            </a:p>
          </xdr:txBody>
        </xdr:sp>
      </mc:Fallback>
    </mc:AlternateContent>
    <xdr:clientData/>
  </xdr:oneCellAnchor>
  <xdr:oneCellAnchor>
    <xdr:from>
      <xdr:col>1</xdr:col>
      <xdr:colOff>129540</xdr:colOff>
      <xdr:row>7</xdr:row>
      <xdr:rowOff>7620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F61E06F-B223-4D89-8F41-C2636B90B5D2}"/>
            </a:ext>
          </a:extLst>
        </xdr:cNvPr>
        <xdr:cNvSpPr txBox="1"/>
      </xdr:nvSpPr>
      <xdr:spPr>
        <a:xfrm>
          <a:off x="1958340" y="2019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/>
        </a:p>
      </xdr:txBody>
    </xdr:sp>
    <xdr:clientData/>
  </xdr:oneCellAnchor>
  <xdr:oneCellAnchor>
    <xdr:from>
      <xdr:col>1</xdr:col>
      <xdr:colOff>254603</xdr:colOff>
      <xdr:row>7</xdr:row>
      <xdr:rowOff>4603</xdr:rowOff>
    </xdr:from>
    <xdr:ext cx="11785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36735DA0-BC91-4BE7-B07A-D7AC159F9045}"/>
                </a:ext>
              </a:extLst>
            </xdr:cNvPr>
            <xdr:cNvSpPr txBox="1"/>
          </xdr:nvSpPr>
          <xdr:spPr>
            <a:xfrm>
              <a:off x="2083403" y="2016283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en-HK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36735DA0-BC91-4BE7-B07A-D7AC159F9045}"/>
                </a:ext>
              </a:extLst>
            </xdr:cNvPr>
            <xdr:cNvSpPr txBox="1"/>
          </xdr:nvSpPr>
          <xdr:spPr>
            <a:xfrm>
              <a:off x="2083403" y="2016283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𝜎</a:t>
              </a:r>
              <a:endParaRPr lang="en-HK" sz="1100"/>
            </a:p>
          </xdr:txBody>
        </xdr:sp>
      </mc:Fallback>
    </mc:AlternateContent>
    <xdr:clientData/>
  </xdr:oneCellAnchor>
  <xdr:oneCellAnchor>
    <xdr:from>
      <xdr:col>3</xdr:col>
      <xdr:colOff>129540</xdr:colOff>
      <xdr:row>3</xdr:row>
      <xdr:rowOff>7620</xdr:rowOff>
    </xdr:from>
    <xdr:ext cx="35830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914CC19-A52B-499A-AFBA-DD4862BA47E6}"/>
                </a:ext>
              </a:extLst>
            </xdr:cNvPr>
            <xdr:cNvSpPr txBox="1"/>
          </xdr:nvSpPr>
          <xdr:spPr>
            <a:xfrm>
              <a:off x="1348740" y="1470660"/>
              <a:ext cx="3583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0">
                        <a:latin typeface="Cambria Math" panose="02040503050406030204" pitchFamily="18" charset="0"/>
                      </a:rPr>
                      <m:t>𝐄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[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HK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B914CC19-A52B-499A-AFBA-DD4862BA47E6}"/>
                </a:ext>
              </a:extLst>
            </xdr:cNvPr>
            <xdr:cNvSpPr txBox="1"/>
          </xdr:nvSpPr>
          <xdr:spPr>
            <a:xfrm>
              <a:off x="1348740" y="1470660"/>
              <a:ext cx="3583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𝐄</a:t>
              </a:r>
              <a:r>
                <a:rPr lang="en-US" sz="1100" b="0" i="0">
                  <a:latin typeface="Cambria Math" panose="02040503050406030204" pitchFamily="18" charset="0"/>
                </a:rPr>
                <a:t>[𝑈_𝑖]</a:t>
              </a:r>
              <a:endParaRPr lang="en-HK" sz="1100"/>
            </a:p>
          </xdr:txBody>
        </xdr:sp>
      </mc:Fallback>
    </mc:AlternateContent>
    <xdr:clientData/>
  </xdr:oneCellAnchor>
  <xdr:oneCellAnchor>
    <xdr:from>
      <xdr:col>3</xdr:col>
      <xdr:colOff>243840</xdr:colOff>
      <xdr:row>4</xdr:row>
      <xdr:rowOff>7620</xdr:rowOff>
    </xdr:from>
    <xdr:ext cx="12522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4AC8E62-19FA-4CB2-AE6F-EBA8CD6D6C07}"/>
                </a:ext>
              </a:extLst>
            </xdr:cNvPr>
            <xdr:cNvSpPr txBox="1"/>
          </xdr:nvSpPr>
          <xdr:spPr>
            <a:xfrm>
              <a:off x="1463040" y="1653540"/>
              <a:ext cx="1252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latin typeface="Cambria Math" panose="02040503050406030204" pitchFamily="18" charset="0"/>
                      </a:rPr>
                      <m:t>𝑨</m:t>
                    </m:r>
                  </m:oMath>
                </m:oMathPara>
              </a14:m>
              <a:endParaRPr lang="en-HK" sz="1100" b="1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4AC8E62-19FA-4CB2-AE6F-EBA8CD6D6C07}"/>
                </a:ext>
              </a:extLst>
            </xdr:cNvPr>
            <xdr:cNvSpPr txBox="1"/>
          </xdr:nvSpPr>
          <xdr:spPr>
            <a:xfrm>
              <a:off x="1463040" y="1653540"/>
              <a:ext cx="1252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𝑨</a:t>
              </a:r>
              <a:endParaRPr lang="en-HK" sz="1100" b="1"/>
            </a:p>
          </xdr:txBody>
        </xdr:sp>
      </mc:Fallback>
    </mc:AlternateContent>
    <xdr:clientData/>
  </xdr:oneCellAnchor>
  <xdr:oneCellAnchor>
    <xdr:from>
      <xdr:col>4</xdr:col>
      <xdr:colOff>129540</xdr:colOff>
      <xdr:row>7</xdr:row>
      <xdr:rowOff>7620</xdr:rowOff>
    </xdr:from>
    <xdr:ext cx="31117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8F0D6DFD-75B6-44C1-8FD6-91884EC90275}"/>
                </a:ext>
              </a:extLst>
            </xdr:cNvPr>
            <xdr:cNvSpPr txBox="1"/>
          </xdr:nvSpPr>
          <xdr:spPr>
            <a:xfrm>
              <a:off x="1348740" y="1470660"/>
              <a:ext cx="3111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0">
                        <a:latin typeface="Cambria Math" panose="02040503050406030204" pitchFamily="18" charset="0"/>
                      </a:rPr>
                      <m:t>𝐄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[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HK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8F0D6DFD-75B6-44C1-8FD6-91884EC90275}"/>
                </a:ext>
              </a:extLst>
            </xdr:cNvPr>
            <xdr:cNvSpPr txBox="1"/>
          </xdr:nvSpPr>
          <xdr:spPr>
            <a:xfrm>
              <a:off x="1348740" y="1470660"/>
              <a:ext cx="3111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𝐄</a:t>
              </a:r>
              <a:r>
                <a:rPr lang="en-US" sz="1100" b="0" i="0">
                  <a:latin typeface="Cambria Math" panose="02040503050406030204" pitchFamily="18" charset="0"/>
                </a:rPr>
                <a:t>[𝑟_𝑖]</a:t>
              </a:r>
              <a:endParaRPr lang="en-HK" sz="1100"/>
            </a:p>
          </xdr:txBody>
        </xdr:sp>
      </mc:Fallback>
    </mc:AlternateContent>
    <xdr:clientData/>
  </xdr:oneCellAnchor>
  <xdr:oneCellAnchor>
    <xdr:from>
      <xdr:col>3</xdr:col>
      <xdr:colOff>129540</xdr:colOff>
      <xdr:row>7</xdr:row>
      <xdr:rowOff>7620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353E8E-321B-4A41-AC8D-D7415F754242}"/>
            </a:ext>
          </a:extLst>
        </xdr:cNvPr>
        <xdr:cNvSpPr txBox="1"/>
      </xdr:nvSpPr>
      <xdr:spPr>
        <a:xfrm>
          <a:off x="1958340" y="14706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/>
        </a:p>
      </xdr:txBody>
    </xdr:sp>
    <xdr:clientData/>
  </xdr:oneCellAnchor>
  <xdr:oneCellAnchor>
    <xdr:from>
      <xdr:col>3</xdr:col>
      <xdr:colOff>254603</xdr:colOff>
      <xdr:row>7</xdr:row>
      <xdr:rowOff>4603</xdr:rowOff>
    </xdr:from>
    <xdr:ext cx="11785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69612657-C7D4-4FB2-B573-93B71CB37ABB}"/>
                </a:ext>
              </a:extLst>
            </xdr:cNvPr>
            <xdr:cNvSpPr txBox="1"/>
          </xdr:nvSpPr>
          <xdr:spPr>
            <a:xfrm>
              <a:off x="2083403" y="1467643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en-HK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69612657-C7D4-4FB2-B573-93B71CB37ABB}"/>
                </a:ext>
              </a:extLst>
            </xdr:cNvPr>
            <xdr:cNvSpPr txBox="1"/>
          </xdr:nvSpPr>
          <xdr:spPr>
            <a:xfrm>
              <a:off x="2083403" y="1467643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𝜎</a:t>
              </a:r>
              <a:endParaRPr lang="en-HK" sz="1100"/>
            </a:p>
          </xdr:txBody>
        </xdr:sp>
      </mc:Fallback>
    </mc:AlternateContent>
    <xdr:clientData/>
  </xdr:oneCellAnchor>
  <xdr:twoCellAnchor>
    <xdr:from>
      <xdr:col>5</xdr:col>
      <xdr:colOff>562086</xdr:colOff>
      <xdr:row>2</xdr:row>
      <xdr:rowOff>143436</xdr:rowOff>
    </xdr:from>
    <xdr:to>
      <xdr:col>16</xdr:col>
      <xdr:colOff>30480</xdr:colOff>
      <xdr:row>29</xdr:row>
      <xdr:rowOff>181536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ADE8782-3BC5-4587-8B90-639D8CC9C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533400</xdr:colOff>
      <xdr:row>12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B3C010C-F791-4CDC-BCD9-9162BFC134FB}"/>
            </a:ext>
          </a:extLst>
        </xdr:cNvPr>
        <xdr:cNvSpPr txBox="1"/>
      </xdr:nvSpPr>
      <xdr:spPr>
        <a:xfrm>
          <a:off x="5410200" y="15087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/>
        </a:p>
      </xdr:txBody>
    </xdr:sp>
    <xdr:clientData/>
  </xdr:oneCellAnchor>
  <xdr:oneCellAnchor>
    <xdr:from>
      <xdr:col>1</xdr:col>
      <xdr:colOff>0</xdr:colOff>
      <xdr:row>0</xdr:row>
      <xdr:rowOff>99060</xdr:rowOff>
    </xdr:from>
    <xdr:ext cx="2438400" cy="5890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648D1F4-3D0F-462B-B531-4A7C8D4A47B7}"/>
                </a:ext>
              </a:extLst>
            </xdr:cNvPr>
            <xdr:cNvSpPr txBox="1"/>
          </xdr:nvSpPr>
          <xdr:spPr>
            <a:xfrm>
              <a:off x="609600" y="99060"/>
              <a:ext cx="2438400" cy="589072"/>
            </a:xfrm>
            <a:prstGeom prst="rect">
              <a:avLst/>
            </a:prstGeom>
            <a:noFill/>
            <a:ln w="1270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1" i="0">
                        <a:latin typeface="Cambria Math" panose="02040503050406030204" pitchFamily="18" charset="0"/>
                      </a:rPr>
                      <m:t>𝐄</m:t>
                    </m:r>
                    <m:d>
                      <m:dPr>
                        <m:begChr m:val="["/>
                        <m:endChr m:val="]"/>
                        <m:ctrlPr>
                          <a:rPr lang="en-US" sz="16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6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1" i="1">
                                <a:latin typeface="Cambria Math" panose="02040503050406030204" pitchFamily="18" charset="0"/>
                              </a:rPr>
                              <m:t>𝒓</m:t>
                            </m:r>
                          </m:e>
                          <m:sub>
                            <m:r>
                              <a:rPr lang="en-US" sz="1600" b="1" i="1">
                                <a:latin typeface="Cambria Math" panose="02040503050406030204" pitchFamily="18" charset="0"/>
                              </a:rPr>
                              <m:t>𝒄</m:t>
                            </m:r>
                          </m:sub>
                        </m:sSub>
                      </m:e>
                    </m:d>
                    <m:r>
                      <a:rPr lang="en-US" sz="1600" b="1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6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1" i="1">
                            <a:latin typeface="Cambria Math" panose="02040503050406030204" pitchFamily="18" charset="0"/>
                          </a:rPr>
                          <m:t>𝒓</m:t>
                        </m:r>
                      </m:e>
                      <m:sub>
                        <m:r>
                          <a:rPr lang="en-US" sz="1600" b="1" i="1">
                            <a:latin typeface="Cambria Math" panose="02040503050406030204" pitchFamily="18" charset="0"/>
                          </a:rPr>
                          <m:t>𝒇</m:t>
                        </m:r>
                      </m:sub>
                    </m:sSub>
                    <m:r>
                      <a:rPr lang="en-US" sz="1600" b="1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6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1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𝐄</m:t>
                        </m:r>
                        <m:d>
                          <m:dPr>
                            <m:begChr m:val="["/>
                            <m:endChr m:val="]"/>
                            <m:ctrlPr>
                              <a:rPr lang="en-US" sz="16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6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6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𝒓</m:t>
                                </m:r>
                              </m:e>
                              <m:sub>
                                <m:r>
                                  <a:rPr lang="en-US" sz="1600" b="1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𝒑</m:t>
                                </m:r>
                              </m:sub>
                            </m:sSub>
                          </m:e>
                        </m:d>
                        <m:r>
                          <a:rPr lang="en-US" sz="16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6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6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𝒓</m:t>
                            </m:r>
                          </m:e>
                          <m:sub>
                            <m:r>
                              <a:rPr lang="en-US" sz="16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𝒇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6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6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𝝈</m:t>
                            </m:r>
                          </m:e>
                          <m:sub>
                            <m:r>
                              <a:rPr lang="en-US" sz="16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𝒑</m:t>
                            </m:r>
                          </m:sub>
                        </m:sSub>
                      </m:den>
                    </m:f>
                    <m:sSub>
                      <m:sSubPr>
                        <m:ctrlPr>
                          <a:rPr lang="en-US" sz="16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6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𝝈</m:t>
                        </m:r>
                      </m:e>
                      <m:sub>
                        <m:r>
                          <a:rPr lang="en-US" sz="16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𝒄</m:t>
                        </m:r>
                      </m:sub>
                    </m:sSub>
                  </m:oMath>
                </m:oMathPara>
              </a14:m>
              <a:endParaRPr lang="en-HK" sz="1600" b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648D1F4-3D0F-462B-B531-4A7C8D4A47B7}"/>
                </a:ext>
              </a:extLst>
            </xdr:cNvPr>
            <xdr:cNvSpPr txBox="1"/>
          </xdr:nvSpPr>
          <xdr:spPr>
            <a:xfrm>
              <a:off x="609600" y="99060"/>
              <a:ext cx="2438400" cy="589072"/>
            </a:xfrm>
            <a:prstGeom prst="rect">
              <a:avLst/>
            </a:prstGeom>
            <a:noFill/>
            <a:ln w="1270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1" i="0">
                  <a:latin typeface="Cambria Math" panose="02040503050406030204" pitchFamily="18" charset="0"/>
                </a:rPr>
                <a:t>𝐄[𝒓_𝒄 ]=𝒓_𝒇+(</a:t>
              </a:r>
              <a:r>
                <a:rPr lang="en-US" sz="16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𝐄[𝒓_𝒑 ]−𝒓_𝒇)/𝝈_𝒑 </a:t>
              </a:r>
              <a:r>
                <a:rPr lang="en-US" sz="16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sz="16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𝝈_𝒄</a:t>
              </a:r>
              <a:endParaRPr lang="en-HK" sz="1600" b="1"/>
            </a:p>
          </xdr:txBody>
        </xdr:sp>
      </mc:Fallback>
    </mc:AlternateContent>
    <xdr:clientData/>
  </xdr:oneCellAnchor>
  <xdr:oneCellAnchor>
    <xdr:from>
      <xdr:col>1</xdr:col>
      <xdr:colOff>129540</xdr:colOff>
      <xdr:row>6</xdr:row>
      <xdr:rowOff>7620</xdr:rowOff>
    </xdr:from>
    <xdr:ext cx="35509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F829D2F-7533-4F12-9FB0-C187B49A64E2}"/>
                </a:ext>
              </a:extLst>
            </xdr:cNvPr>
            <xdr:cNvSpPr txBox="1"/>
          </xdr:nvSpPr>
          <xdr:spPr>
            <a:xfrm>
              <a:off x="739140" y="563880"/>
              <a:ext cx="3550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0">
                        <a:latin typeface="Cambria Math" panose="02040503050406030204" pitchFamily="18" charset="0"/>
                      </a:rPr>
                      <m:t>𝐄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[</m:t>
                    </m:r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𝒓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sub>
                    </m:sSub>
                    <m:r>
                      <a:rPr lang="en-US" sz="1100" b="1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HK" sz="1100" b="1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AF829D2F-7533-4F12-9FB0-C187B49A64E2}"/>
                </a:ext>
              </a:extLst>
            </xdr:cNvPr>
            <xdr:cNvSpPr txBox="1"/>
          </xdr:nvSpPr>
          <xdr:spPr>
            <a:xfrm>
              <a:off x="739140" y="563880"/>
              <a:ext cx="3550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𝐄[𝒓_𝒙]</a:t>
              </a:r>
              <a:endParaRPr lang="en-HK" sz="1100" b="1"/>
            </a:p>
          </xdr:txBody>
        </xdr:sp>
      </mc:Fallback>
    </mc:AlternateContent>
    <xdr:clientData/>
  </xdr:oneCellAnchor>
  <xdr:oneCellAnchor>
    <xdr:from>
      <xdr:col>1</xdr:col>
      <xdr:colOff>175260</xdr:colOff>
      <xdr:row>8</xdr:row>
      <xdr:rowOff>7620</xdr:rowOff>
    </xdr:from>
    <xdr:ext cx="27539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49F17B5-902A-43ED-8564-E5E31AC88E4F}"/>
                </a:ext>
              </a:extLst>
            </xdr:cNvPr>
            <xdr:cNvSpPr txBox="1"/>
          </xdr:nvSpPr>
          <xdr:spPr>
            <a:xfrm>
              <a:off x="784860" y="944880"/>
              <a:ext cx="2753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0">
                        <a:latin typeface="Cambria Math" panose="02040503050406030204" pitchFamily="18" charset="0"/>
                      </a:rPr>
                      <m:t>𝐒</m:t>
                    </m:r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0">
                            <a:latin typeface="Cambria Math" panose="02040503050406030204" pitchFamily="18" charset="0"/>
                          </a:rPr>
                          <m:t>𝐑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sub>
                    </m:sSub>
                  </m:oMath>
                </m:oMathPara>
              </a14:m>
              <a:endParaRPr lang="en-HK" sz="1100" b="1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49F17B5-902A-43ED-8564-E5E31AC88E4F}"/>
                </a:ext>
              </a:extLst>
            </xdr:cNvPr>
            <xdr:cNvSpPr txBox="1"/>
          </xdr:nvSpPr>
          <xdr:spPr>
            <a:xfrm>
              <a:off x="784860" y="944880"/>
              <a:ext cx="2753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𝐒𝐑_𝒙</a:t>
              </a:r>
              <a:endParaRPr lang="en-HK" sz="1100" b="1"/>
            </a:p>
          </xdr:txBody>
        </xdr:sp>
      </mc:Fallback>
    </mc:AlternateContent>
    <xdr:clientData/>
  </xdr:oneCellAnchor>
  <xdr:oneCellAnchor>
    <xdr:from>
      <xdr:col>2</xdr:col>
      <xdr:colOff>129540</xdr:colOff>
      <xdr:row>11</xdr:row>
      <xdr:rowOff>7620</xdr:rowOff>
    </xdr:from>
    <xdr:ext cx="3189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3CBFF75-355B-46AA-BE0C-DE22133D09AD}"/>
                </a:ext>
              </a:extLst>
            </xdr:cNvPr>
            <xdr:cNvSpPr txBox="1"/>
          </xdr:nvSpPr>
          <xdr:spPr>
            <a:xfrm>
              <a:off x="1348740" y="1325880"/>
              <a:ext cx="3189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0">
                        <a:latin typeface="Cambria Math" panose="02040503050406030204" pitchFamily="18" charset="0"/>
                      </a:rPr>
                      <m:t>𝐄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[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HK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3CBFF75-355B-46AA-BE0C-DE22133D09AD}"/>
                </a:ext>
              </a:extLst>
            </xdr:cNvPr>
            <xdr:cNvSpPr txBox="1"/>
          </xdr:nvSpPr>
          <xdr:spPr>
            <a:xfrm>
              <a:off x="1348740" y="1325880"/>
              <a:ext cx="3189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𝐄</a:t>
              </a:r>
              <a:r>
                <a:rPr lang="en-US" sz="1100" b="0" i="0">
                  <a:latin typeface="Cambria Math" panose="02040503050406030204" pitchFamily="18" charset="0"/>
                </a:rPr>
                <a:t>[𝑟_𝑐]</a:t>
              </a:r>
              <a:endParaRPr lang="en-HK" sz="1100"/>
            </a:p>
          </xdr:txBody>
        </xdr:sp>
      </mc:Fallback>
    </mc:AlternateContent>
    <xdr:clientData/>
  </xdr:oneCellAnchor>
  <xdr:oneCellAnchor>
    <xdr:from>
      <xdr:col>1</xdr:col>
      <xdr:colOff>129540</xdr:colOff>
      <xdr:row>11</xdr:row>
      <xdr:rowOff>7620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B158921-C95C-4073-995E-87D259079B17}"/>
            </a:ext>
          </a:extLst>
        </xdr:cNvPr>
        <xdr:cNvSpPr txBox="1"/>
      </xdr:nvSpPr>
      <xdr:spPr>
        <a:xfrm>
          <a:off x="739140" y="13258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/>
        </a:p>
      </xdr:txBody>
    </xdr:sp>
    <xdr:clientData/>
  </xdr:oneCellAnchor>
  <xdr:oneCellAnchor>
    <xdr:from>
      <xdr:col>1</xdr:col>
      <xdr:colOff>254603</xdr:colOff>
      <xdr:row>11</xdr:row>
      <xdr:rowOff>4603</xdr:rowOff>
    </xdr:from>
    <xdr:ext cx="21974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61AFC9A5-F79D-4D43-8111-9B52E3F4B8EB}"/>
                </a:ext>
              </a:extLst>
            </xdr:cNvPr>
            <xdr:cNvSpPr txBox="1"/>
          </xdr:nvSpPr>
          <xdr:spPr>
            <a:xfrm>
              <a:off x="864203" y="1322863"/>
              <a:ext cx="21974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</m:oMath>
                </m:oMathPara>
              </a14:m>
              <a:endParaRPr lang="en-US" sz="1100" b="0"/>
            </a:p>
            <a:p>
              <a:endParaRPr lang="en-HK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61AFC9A5-F79D-4D43-8111-9B52E3F4B8EB}"/>
                </a:ext>
              </a:extLst>
            </xdr:cNvPr>
            <xdr:cNvSpPr txBox="1"/>
          </xdr:nvSpPr>
          <xdr:spPr>
            <a:xfrm>
              <a:off x="864203" y="1322863"/>
              <a:ext cx="21974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𝜎_𝑐</a:t>
              </a:r>
              <a:endParaRPr lang="en-US" sz="1100" b="0"/>
            </a:p>
            <a:p>
              <a:endParaRPr lang="en-HK" sz="1100"/>
            </a:p>
          </xdr:txBody>
        </xdr:sp>
      </mc:Fallback>
    </mc:AlternateContent>
    <xdr:clientData/>
  </xdr:oneCellAnchor>
  <xdr:oneCellAnchor>
    <xdr:from>
      <xdr:col>3</xdr:col>
      <xdr:colOff>129540</xdr:colOff>
      <xdr:row>6</xdr:row>
      <xdr:rowOff>0</xdr:rowOff>
    </xdr:from>
    <xdr:ext cx="357277" cy="1851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DE4BC7EC-7581-44FF-87A6-F3846FAC1AB7}"/>
                </a:ext>
              </a:extLst>
            </xdr:cNvPr>
            <xdr:cNvSpPr txBox="1"/>
          </xdr:nvSpPr>
          <xdr:spPr>
            <a:xfrm>
              <a:off x="1958340" y="556260"/>
              <a:ext cx="357277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0">
                        <a:latin typeface="Cambria Math" panose="02040503050406030204" pitchFamily="18" charset="0"/>
                      </a:rPr>
                      <m:t>𝐄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[</m:t>
                    </m:r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𝒓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𝒚</m:t>
                        </m:r>
                      </m:sub>
                    </m:sSub>
                    <m:r>
                      <a:rPr lang="en-US" sz="1100" b="1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HK" sz="1100" b="1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DE4BC7EC-7581-44FF-87A6-F3846FAC1AB7}"/>
                </a:ext>
              </a:extLst>
            </xdr:cNvPr>
            <xdr:cNvSpPr txBox="1"/>
          </xdr:nvSpPr>
          <xdr:spPr>
            <a:xfrm>
              <a:off x="1958340" y="556260"/>
              <a:ext cx="357277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𝐄[𝒓_𝒚]</a:t>
              </a:r>
              <a:endParaRPr lang="en-HK" sz="1100" b="1"/>
            </a:p>
          </xdr:txBody>
        </xdr:sp>
      </mc:Fallback>
    </mc:AlternateContent>
    <xdr:clientData/>
  </xdr:oneCellAnchor>
  <xdr:oneCellAnchor>
    <xdr:from>
      <xdr:col>3</xdr:col>
      <xdr:colOff>243840</xdr:colOff>
      <xdr:row>8</xdr:row>
      <xdr:rowOff>7620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FDA5C64-1C37-4BE6-9C92-2F27C661EEF5}"/>
            </a:ext>
          </a:extLst>
        </xdr:cNvPr>
        <xdr:cNvSpPr txBox="1"/>
      </xdr:nvSpPr>
      <xdr:spPr>
        <a:xfrm>
          <a:off x="2072640" y="9448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 b="1"/>
        </a:p>
      </xdr:txBody>
    </xdr:sp>
    <xdr:clientData/>
  </xdr:oneCellAnchor>
  <xdr:oneCellAnchor>
    <xdr:from>
      <xdr:col>4</xdr:col>
      <xdr:colOff>129540</xdr:colOff>
      <xdr:row>11</xdr:row>
      <xdr:rowOff>7620</xdr:rowOff>
    </xdr:from>
    <xdr:ext cx="3189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DE6C242-BA04-4261-BE41-8420B58BF1A2}"/>
                </a:ext>
              </a:extLst>
            </xdr:cNvPr>
            <xdr:cNvSpPr txBox="1"/>
          </xdr:nvSpPr>
          <xdr:spPr>
            <a:xfrm>
              <a:off x="2567940" y="1325880"/>
              <a:ext cx="3189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0">
                        <a:latin typeface="Cambria Math" panose="02040503050406030204" pitchFamily="18" charset="0"/>
                      </a:rPr>
                      <m:t>𝐄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[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HK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DE6C242-BA04-4261-BE41-8420B58BF1A2}"/>
                </a:ext>
              </a:extLst>
            </xdr:cNvPr>
            <xdr:cNvSpPr txBox="1"/>
          </xdr:nvSpPr>
          <xdr:spPr>
            <a:xfrm>
              <a:off x="2567940" y="1325880"/>
              <a:ext cx="3189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𝐄</a:t>
              </a:r>
              <a:r>
                <a:rPr lang="en-US" sz="1100" b="0" i="0">
                  <a:latin typeface="Cambria Math" panose="02040503050406030204" pitchFamily="18" charset="0"/>
                </a:rPr>
                <a:t>[𝑟_𝑐]</a:t>
              </a:r>
              <a:endParaRPr lang="en-HK" sz="1100"/>
            </a:p>
          </xdr:txBody>
        </xdr:sp>
      </mc:Fallback>
    </mc:AlternateContent>
    <xdr:clientData/>
  </xdr:oneCellAnchor>
  <xdr:oneCellAnchor>
    <xdr:from>
      <xdr:col>3</xdr:col>
      <xdr:colOff>129540</xdr:colOff>
      <xdr:row>11</xdr:row>
      <xdr:rowOff>7620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17AF366-C49B-48C6-8397-CE3C321043DF}"/>
            </a:ext>
          </a:extLst>
        </xdr:cNvPr>
        <xdr:cNvSpPr txBox="1"/>
      </xdr:nvSpPr>
      <xdr:spPr>
        <a:xfrm>
          <a:off x="1958340" y="13258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/>
        </a:p>
      </xdr:txBody>
    </xdr:sp>
    <xdr:clientData/>
  </xdr:oneCellAnchor>
  <xdr:oneCellAnchor>
    <xdr:from>
      <xdr:col>3</xdr:col>
      <xdr:colOff>254603</xdr:colOff>
      <xdr:row>11</xdr:row>
      <xdr:rowOff>4603</xdr:rowOff>
    </xdr:from>
    <xdr:ext cx="16587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969AC311-6507-49A9-8A7E-9619286181A1}"/>
                </a:ext>
              </a:extLst>
            </xdr:cNvPr>
            <xdr:cNvSpPr txBox="1"/>
          </xdr:nvSpPr>
          <xdr:spPr>
            <a:xfrm>
              <a:off x="2083403" y="1322863"/>
              <a:ext cx="1658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</m:oMath>
                </m:oMathPara>
              </a14:m>
              <a:endParaRPr lang="en-HK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969AC311-6507-49A9-8A7E-9619286181A1}"/>
                </a:ext>
              </a:extLst>
            </xdr:cNvPr>
            <xdr:cNvSpPr txBox="1"/>
          </xdr:nvSpPr>
          <xdr:spPr>
            <a:xfrm>
              <a:off x="2083403" y="1322863"/>
              <a:ext cx="16587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𝜎_𝑐</a:t>
              </a:r>
              <a:endParaRPr lang="en-HK" sz="1100"/>
            </a:p>
          </xdr:txBody>
        </xdr:sp>
      </mc:Fallback>
    </mc:AlternateContent>
    <xdr:clientData/>
  </xdr:oneCellAnchor>
  <xdr:twoCellAnchor>
    <xdr:from>
      <xdr:col>6</xdr:col>
      <xdr:colOff>22860</xdr:colOff>
      <xdr:row>3</xdr:row>
      <xdr:rowOff>189156</xdr:rowOff>
    </xdr:from>
    <xdr:to>
      <xdr:col>16</xdr:col>
      <xdr:colOff>30480</xdr:colOff>
      <xdr:row>30</xdr:row>
      <xdr:rowOff>160020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59609C9-58C7-48A4-BCFD-25629475D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220980</xdr:colOff>
      <xdr:row>4</xdr:row>
      <xdr:rowOff>175260</xdr:rowOff>
    </xdr:from>
    <xdr:ext cx="171457" cy="185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211FD8AE-C34D-4A27-B212-0445191C529B}"/>
                </a:ext>
              </a:extLst>
            </xdr:cNvPr>
            <xdr:cNvSpPr txBox="1"/>
          </xdr:nvSpPr>
          <xdr:spPr>
            <a:xfrm>
              <a:off x="830580" y="541020"/>
              <a:ext cx="171457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𝒓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𝒇</m:t>
                        </m:r>
                      </m:sub>
                    </m:sSub>
                  </m:oMath>
                </m:oMathPara>
              </a14:m>
              <a:endParaRPr lang="en-HK" sz="1100" b="1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211FD8AE-C34D-4A27-B212-0445191C529B}"/>
                </a:ext>
              </a:extLst>
            </xdr:cNvPr>
            <xdr:cNvSpPr txBox="1"/>
          </xdr:nvSpPr>
          <xdr:spPr>
            <a:xfrm>
              <a:off x="830580" y="541020"/>
              <a:ext cx="171457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𝒓_𝒇</a:t>
              </a:r>
              <a:endParaRPr lang="en-HK" sz="1100" b="1"/>
            </a:p>
          </xdr:txBody>
        </xdr:sp>
      </mc:Fallback>
    </mc:AlternateContent>
    <xdr:clientData/>
  </xdr:oneCellAnchor>
  <xdr:oneCellAnchor>
    <xdr:from>
      <xdr:col>3</xdr:col>
      <xdr:colOff>160020</xdr:colOff>
      <xdr:row>5</xdr:row>
      <xdr:rowOff>1</xdr:rowOff>
    </xdr:from>
    <xdr:ext cx="144780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93C6638-8AAE-4C86-A866-E56F0DCF7703}"/>
            </a:ext>
          </a:extLst>
        </xdr:cNvPr>
        <xdr:cNvSpPr txBox="1"/>
      </xdr:nvSpPr>
      <xdr:spPr>
        <a:xfrm>
          <a:off x="1988820" y="556261"/>
          <a:ext cx="14478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HK" sz="1100" b="1"/>
        </a:p>
      </xdr:txBody>
    </xdr:sp>
    <xdr:clientData/>
  </xdr:oneCellAnchor>
  <xdr:oneCellAnchor>
    <xdr:from>
      <xdr:col>3</xdr:col>
      <xdr:colOff>220980</xdr:colOff>
      <xdr:row>5</xdr:row>
      <xdr:rowOff>7620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94F8220D-0061-45F7-92C8-D5E5A499DA1B}"/>
            </a:ext>
          </a:extLst>
        </xdr:cNvPr>
        <xdr:cNvSpPr txBox="1"/>
      </xdr:nvSpPr>
      <xdr:spPr>
        <a:xfrm>
          <a:off x="2049780" y="5638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 b="1"/>
        </a:p>
      </xdr:txBody>
    </xdr:sp>
    <xdr:clientData/>
  </xdr:oneCellAnchor>
  <xdr:oneCellAnchor>
    <xdr:from>
      <xdr:col>3</xdr:col>
      <xdr:colOff>220980</xdr:colOff>
      <xdr:row>4</xdr:row>
      <xdr:rowOff>175260</xdr:rowOff>
    </xdr:from>
    <xdr:ext cx="171457" cy="185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B5F02115-91C3-464A-9E14-7A19775CBEAA}"/>
                </a:ext>
              </a:extLst>
            </xdr:cNvPr>
            <xdr:cNvSpPr txBox="1"/>
          </xdr:nvSpPr>
          <xdr:spPr>
            <a:xfrm>
              <a:off x="830580" y="541020"/>
              <a:ext cx="171457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𝒓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𝒇</m:t>
                        </m:r>
                      </m:sub>
                    </m:sSub>
                  </m:oMath>
                </m:oMathPara>
              </a14:m>
              <a:endParaRPr lang="en-HK" sz="1100" b="1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B5F02115-91C3-464A-9E14-7A19775CBEAA}"/>
                </a:ext>
              </a:extLst>
            </xdr:cNvPr>
            <xdr:cNvSpPr txBox="1"/>
          </xdr:nvSpPr>
          <xdr:spPr>
            <a:xfrm>
              <a:off x="830580" y="541020"/>
              <a:ext cx="171457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𝒓_𝒇</a:t>
              </a:r>
              <a:endParaRPr lang="en-HK" sz="1100" b="1"/>
            </a:p>
          </xdr:txBody>
        </xdr:sp>
      </mc:Fallback>
    </mc:AlternateContent>
    <xdr:clientData/>
  </xdr:oneCellAnchor>
  <xdr:oneCellAnchor>
    <xdr:from>
      <xdr:col>3</xdr:col>
      <xdr:colOff>175260</xdr:colOff>
      <xdr:row>8</xdr:row>
      <xdr:rowOff>7620</xdr:rowOff>
    </xdr:from>
    <xdr:ext cx="280782" cy="1851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6815775C-4449-4384-871F-43E3C58CC28A}"/>
                </a:ext>
              </a:extLst>
            </xdr:cNvPr>
            <xdr:cNvSpPr txBox="1"/>
          </xdr:nvSpPr>
          <xdr:spPr>
            <a:xfrm>
              <a:off x="2004060" y="954104"/>
              <a:ext cx="280782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0">
                        <a:latin typeface="Cambria Math" panose="02040503050406030204" pitchFamily="18" charset="0"/>
                      </a:rPr>
                      <m:t>𝐒</m:t>
                    </m:r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0">
                            <a:latin typeface="Cambria Math" panose="02040503050406030204" pitchFamily="18" charset="0"/>
                          </a:rPr>
                          <m:t>𝐑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𝒚</m:t>
                        </m:r>
                      </m:sub>
                    </m:sSub>
                  </m:oMath>
                </m:oMathPara>
              </a14:m>
              <a:endParaRPr lang="en-HK" sz="1100" b="1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6815775C-4449-4384-871F-43E3C58CC28A}"/>
                </a:ext>
              </a:extLst>
            </xdr:cNvPr>
            <xdr:cNvSpPr txBox="1"/>
          </xdr:nvSpPr>
          <xdr:spPr>
            <a:xfrm>
              <a:off x="2004060" y="954104"/>
              <a:ext cx="280782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𝐒𝐑_𝒚</a:t>
              </a:r>
              <a:endParaRPr lang="en-HK" sz="1100" b="1"/>
            </a:p>
          </xdr:txBody>
        </xdr:sp>
      </mc:Fallback>
    </mc:AlternateContent>
    <xdr:clientData/>
  </xdr:oneCellAnchor>
  <xdr:oneCellAnchor>
    <xdr:from>
      <xdr:col>1</xdr:col>
      <xdr:colOff>220980</xdr:colOff>
      <xdr:row>6</xdr:row>
      <xdr:rowOff>175260</xdr:rowOff>
    </xdr:from>
    <xdr:ext cx="18601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A9E001D-EE16-40E8-A42F-466368315AF7}"/>
                </a:ext>
              </a:extLst>
            </xdr:cNvPr>
            <xdr:cNvSpPr txBox="1"/>
          </xdr:nvSpPr>
          <xdr:spPr>
            <a:xfrm>
              <a:off x="830580" y="922020"/>
              <a:ext cx="1860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𝝈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sub>
                    </m:sSub>
                  </m:oMath>
                </m:oMathPara>
              </a14:m>
              <a:endParaRPr lang="en-HK" sz="1100" b="1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A9E001D-EE16-40E8-A42F-466368315AF7}"/>
                </a:ext>
              </a:extLst>
            </xdr:cNvPr>
            <xdr:cNvSpPr txBox="1"/>
          </xdr:nvSpPr>
          <xdr:spPr>
            <a:xfrm>
              <a:off x="830580" y="922020"/>
              <a:ext cx="1860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𝝈_𝒙</a:t>
              </a:r>
              <a:endParaRPr lang="en-HK" sz="1100" b="1"/>
            </a:p>
          </xdr:txBody>
        </xdr:sp>
      </mc:Fallback>
    </mc:AlternateContent>
    <xdr:clientData/>
  </xdr:oneCellAnchor>
  <xdr:oneCellAnchor>
    <xdr:from>
      <xdr:col>3</xdr:col>
      <xdr:colOff>220980</xdr:colOff>
      <xdr:row>6</xdr:row>
      <xdr:rowOff>175260</xdr:rowOff>
    </xdr:from>
    <xdr:ext cx="188192" cy="1851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4AF495DD-B45D-440C-85BA-1C8192B3E4BE}"/>
                </a:ext>
              </a:extLst>
            </xdr:cNvPr>
            <xdr:cNvSpPr txBox="1"/>
          </xdr:nvSpPr>
          <xdr:spPr>
            <a:xfrm>
              <a:off x="2049780" y="922020"/>
              <a:ext cx="188192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𝝈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𝒚</m:t>
                        </m:r>
                      </m:sub>
                    </m:sSub>
                  </m:oMath>
                </m:oMathPara>
              </a14:m>
              <a:endParaRPr lang="en-HK" sz="1100" b="1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4AF495DD-B45D-440C-85BA-1C8192B3E4BE}"/>
                </a:ext>
              </a:extLst>
            </xdr:cNvPr>
            <xdr:cNvSpPr txBox="1"/>
          </xdr:nvSpPr>
          <xdr:spPr>
            <a:xfrm>
              <a:off x="2049780" y="922020"/>
              <a:ext cx="188192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𝝈_𝒚</a:t>
              </a:r>
              <a:endParaRPr lang="en-HK" sz="1100" b="1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533400</xdr:colOff>
      <xdr:row>47</xdr:row>
      <xdr:rowOff>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471E03E-0993-4428-A4CC-0388C04D7663}"/>
            </a:ext>
          </a:extLst>
        </xdr:cNvPr>
        <xdr:cNvSpPr txBox="1"/>
      </xdr:nvSpPr>
      <xdr:spPr>
        <a:xfrm>
          <a:off x="5410200" y="22631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/>
        </a:p>
      </xdr:txBody>
    </xdr:sp>
    <xdr:clientData/>
  </xdr:oneCellAnchor>
  <xdr:oneCellAnchor>
    <xdr:from>
      <xdr:col>1</xdr:col>
      <xdr:colOff>15240</xdr:colOff>
      <xdr:row>0</xdr:row>
      <xdr:rowOff>38100</xdr:rowOff>
    </xdr:from>
    <xdr:ext cx="2414195" cy="6252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C43CDD6-CBBC-44CB-A7E0-D6BD15C4121C}"/>
                </a:ext>
              </a:extLst>
            </xdr:cNvPr>
            <xdr:cNvSpPr txBox="1"/>
          </xdr:nvSpPr>
          <xdr:spPr>
            <a:xfrm>
              <a:off x="624840" y="38100"/>
              <a:ext cx="2414195" cy="625288"/>
            </a:xfrm>
            <a:prstGeom prst="rect">
              <a:avLst/>
            </a:prstGeom>
            <a:noFill/>
            <a:ln w="1905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600" b="1">
                  <a:latin typeface="Cambria Math" panose="02040503050406030204" pitchFamily="18" charset="0"/>
                  <a:ea typeface="Cambria Math" panose="02040503050406030204" pitchFamily="18" charset="0"/>
                </a:rPr>
                <a:t>y*</a:t>
              </a:r>
              <a14:m>
                <m:oMath xmlns:m="http://schemas.openxmlformats.org/officeDocument/2006/math">
                  <m:r>
                    <a:rPr lang="en-US" sz="2000" b="1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2000" b="1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2000" b="1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𝐄</m:t>
                      </m:r>
                      <m:d>
                        <m:dPr>
                          <m:begChr m:val="["/>
                          <m:endChr m:val="]"/>
                          <m:ctrlPr>
                            <a:rPr lang="en-US" sz="20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US" sz="2000" b="1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2000" b="1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𝒓</m:t>
                              </m:r>
                            </m:e>
                            <m:sub>
                              <m:r>
                                <a:rPr lang="en-US" sz="2000" b="1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𝒊</m:t>
                              </m:r>
                            </m:sub>
                          </m:sSub>
                        </m:e>
                      </m:d>
                      <m:r>
                        <a:rPr lang="en-US" sz="20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−</m:t>
                      </m:r>
                      <m:sSub>
                        <m:sSubPr>
                          <m:ctrlPr>
                            <a:rPr lang="en-US" sz="20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20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𝒓</m:t>
                          </m:r>
                        </m:e>
                        <m:sub>
                          <m:r>
                            <a:rPr lang="en-US" sz="20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𝒇</m:t>
                          </m:r>
                        </m:sub>
                      </m:sSub>
                    </m:num>
                    <m:den>
                      <m:r>
                        <a:rPr lang="en-US" sz="20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𝑨</m:t>
                      </m:r>
                      <m:sSubSup>
                        <m:sSubSupPr>
                          <m:ctrlPr>
                            <a:rPr lang="en-US" sz="20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</m:ctrlPr>
                        </m:sSubSupPr>
                        <m:e>
                          <m:r>
                            <a:rPr lang="en-US" sz="20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𝝈</m:t>
                          </m:r>
                        </m:e>
                        <m:sub>
                          <m:r>
                            <a:rPr lang="en-US" sz="20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𝒊</m:t>
                          </m:r>
                        </m:sub>
                        <m:sup>
                          <m:r>
                            <a:rPr lang="en-US" sz="20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𝟐</m:t>
                          </m:r>
                        </m:sup>
                      </m:sSubSup>
                    </m:den>
                  </m:f>
                </m:oMath>
              </a14:m>
              <a:endParaRPr lang="en-HK" sz="1600" b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C43CDD6-CBBC-44CB-A7E0-D6BD15C4121C}"/>
                </a:ext>
              </a:extLst>
            </xdr:cNvPr>
            <xdr:cNvSpPr txBox="1"/>
          </xdr:nvSpPr>
          <xdr:spPr>
            <a:xfrm>
              <a:off x="624840" y="38100"/>
              <a:ext cx="2414195" cy="625288"/>
            </a:xfrm>
            <a:prstGeom prst="rect">
              <a:avLst/>
            </a:prstGeom>
            <a:noFill/>
            <a:ln w="1905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600" b="1">
                  <a:latin typeface="Cambria Math" panose="02040503050406030204" pitchFamily="18" charset="0"/>
                  <a:ea typeface="Cambria Math" panose="02040503050406030204" pitchFamily="18" charset="0"/>
                </a:rPr>
                <a:t>y*</a:t>
              </a:r>
              <a:r>
                <a:rPr lang="en-US" sz="20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=(</a:t>
              </a:r>
              <a:r>
                <a:rPr lang="en-US" sz="20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𝐄[𝒓_𝒊 ]−𝒓_𝒇)/(𝑨𝝈_𝒊^𝟐 )</a:t>
              </a:r>
              <a:endParaRPr lang="en-HK" sz="1600" b="1">
                <a:latin typeface="Cambria Math" panose="02040503050406030204" pitchFamily="18" charset="0"/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1</xdr:col>
      <xdr:colOff>129540</xdr:colOff>
      <xdr:row>6</xdr:row>
      <xdr:rowOff>7620</xdr:rowOff>
    </xdr:from>
    <xdr:ext cx="35509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A22EBA5-3EF2-4613-A343-F971BD1ACC8C}"/>
                </a:ext>
              </a:extLst>
            </xdr:cNvPr>
            <xdr:cNvSpPr txBox="1"/>
          </xdr:nvSpPr>
          <xdr:spPr>
            <a:xfrm>
              <a:off x="739140" y="1127760"/>
              <a:ext cx="3550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0">
                        <a:latin typeface="Cambria Math" panose="02040503050406030204" pitchFamily="18" charset="0"/>
                      </a:rPr>
                      <m:t>𝐄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[</m:t>
                    </m:r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𝒓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sub>
                    </m:sSub>
                    <m:r>
                      <a:rPr lang="en-US" sz="1100" b="1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HK" sz="1100" b="1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CA22EBA5-3EF2-4613-A343-F971BD1ACC8C}"/>
                </a:ext>
              </a:extLst>
            </xdr:cNvPr>
            <xdr:cNvSpPr txBox="1"/>
          </xdr:nvSpPr>
          <xdr:spPr>
            <a:xfrm>
              <a:off x="739140" y="1127760"/>
              <a:ext cx="3550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𝐄[𝒓_𝒙]</a:t>
              </a:r>
              <a:endParaRPr lang="en-HK" sz="1100" b="1"/>
            </a:p>
          </xdr:txBody>
        </xdr:sp>
      </mc:Fallback>
    </mc:AlternateContent>
    <xdr:clientData/>
  </xdr:oneCellAnchor>
  <xdr:oneCellAnchor>
    <xdr:from>
      <xdr:col>1</xdr:col>
      <xdr:colOff>175260</xdr:colOff>
      <xdr:row>8</xdr:row>
      <xdr:rowOff>7620</xdr:rowOff>
    </xdr:from>
    <xdr:ext cx="27539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3E2B128-D9B5-4CCA-8309-4E59DEB62B27}"/>
                </a:ext>
              </a:extLst>
            </xdr:cNvPr>
            <xdr:cNvSpPr txBox="1"/>
          </xdr:nvSpPr>
          <xdr:spPr>
            <a:xfrm>
              <a:off x="784860" y="1508760"/>
              <a:ext cx="2753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0">
                        <a:latin typeface="Cambria Math" panose="02040503050406030204" pitchFamily="18" charset="0"/>
                      </a:rPr>
                      <m:t>𝐒</m:t>
                    </m:r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0">
                            <a:latin typeface="Cambria Math" panose="02040503050406030204" pitchFamily="18" charset="0"/>
                          </a:rPr>
                          <m:t>𝐑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sub>
                    </m:sSub>
                  </m:oMath>
                </m:oMathPara>
              </a14:m>
              <a:endParaRPr lang="en-HK" sz="1100" b="1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3E2B128-D9B5-4CCA-8309-4E59DEB62B27}"/>
                </a:ext>
              </a:extLst>
            </xdr:cNvPr>
            <xdr:cNvSpPr txBox="1"/>
          </xdr:nvSpPr>
          <xdr:spPr>
            <a:xfrm>
              <a:off x="784860" y="1508760"/>
              <a:ext cx="27539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𝐒𝐑_𝒙</a:t>
              </a:r>
              <a:endParaRPr lang="en-HK" sz="1100" b="1"/>
            </a:p>
          </xdr:txBody>
        </xdr:sp>
      </mc:Fallback>
    </mc:AlternateContent>
    <xdr:clientData/>
  </xdr:oneCellAnchor>
  <xdr:oneCellAnchor>
    <xdr:from>
      <xdr:col>1</xdr:col>
      <xdr:colOff>129540</xdr:colOff>
      <xdr:row>46</xdr:row>
      <xdr:rowOff>7620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3643ECF-8B84-4171-9DD7-BA2889ECB716}"/>
            </a:ext>
          </a:extLst>
        </xdr:cNvPr>
        <xdr:cNvSpPr txBox="1"/>
      </xdr:nvSpPr>
      <xdr:spPr>
        <a:xfrm>
          <a:off x="739140" y="20802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/>
        </a:p>
      </xdr:txBody>
    </xdr:sp>
    <xdr:clientData/>
  </xdr:oneCellAnchor>
  <xdr:oneCellAnchor>
    <xdr:from>
      <xdr:col>1</xdr:col>
      <xdr:colOff>254603</xdr:colOff>
      <xdr:row>46</xdr:row>
      <xdr:rowOff>4603</xdr:rowOff>
    </xdr:from>
    <xdr:ext cx="65" cy="344453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2622424-9F36-43E3-966D-47E61962BD6B}"/>
            </a:ext>
          </a:extLst>
        </xdr:cNvPr>
        <xdr:cNvSpPr txBox="1"/>
      </xdr:nvSpPr>
      <xdr:spPr>
        <a:xfrm>
          <a:off x="864203" y="8142763"/>
          <a:ext cx="65" cy="344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 b="0"/>
        </a:p>
        <a:p>
          <a:endParaRPr lang="en-HK" sz="1100"/>
        </a:p>
      </xdr:txBody>
    </xdr:sp>
    <xdr:clientData/>
  </xdr:oneCellAnchor>
  <xdr:oneCellAnchor>
    <xdr:from>
      <xdr:col>3</xdr:col>
      <xdr:colOff>129540</xdr:colOff>
      <xdr:row>6</xdr:row>
      <xdr:rowOff>0</xdr:rowOff>
    </xdr:from>
    <xdr:ext cx="357277" cy="1851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D7DA588-1CF7-4D1B-BB83-82EA83C705D5}"/>
                </a:ext>
              </a:extLst>
            </xdr:cNvPr>
            <xdr:cNvSpPr txBox="1"/>
          </xdr:nvSpPr>
          <xdr:spPr>
            <a:xfrm>
              <a:off x="1958340" y="1120140"/>
              <a:ext cx="357277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0">
                        <a:latin typeface="Cambria Math" panose="02040503050406030204" pitchFamily="18" charset="0"/>
                      </a:rPr>
                      <m:t>𝐄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[</m:t>
                    </m:r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𝒓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𝒚</m:t>
                        </m:r>
                      </m:sub>
                    </m:sSub>
                    <m:r>
                      <a:rPr lang="en-US" sz="1100" b="1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HK" sz="1100" b="1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D7DA588-1CF7-4D1B-BB83-82EA83C705D5}"/>
                </a:ext>
              </a:extLst>
            </xdr:cNvPr>
            <xdr:cNvSpPr txBox="1"/>
          </xdr:nvSpPr>
          <xdr:spPr>
            <a:xfrm>
              <a:off x="1958340" y="1120140"/>
              <a:ext cx="357277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𝐄[𝒓_𝒚]</a:t>
              </a:r>
              <a:endParaRPr lang="en-HK" sz="1100" b="1"/>
            </a:p>
          </xdr:txBody>
        </xdr:sp>
      </mc:Fallback>
    </mc:AlternateContent>
    <xdr:clientData/>
  </xdr:oneCellAnchor>
  <xdr:oneCellAnchor>
    <xdr:from>
      <xdr:col>3</xdr:col>
      <xdr:colOff>243840</xdr:colOff>
      <xdr:row>8</xdr:row>
      <xdr:rowOff>7620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CE48DAC-E1B7-471D-A6E3-EE283147A791}"/>
            </a:ext>
          </a:extLst>
        </xdr:cNvPr>
        <xdr:cNvSpPr txBox="1"/>
      </xdr:nvSpPr>
      <xdr:spPr>
        <a:xfrm>
          <a:off x="2072640" y="15087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 b="1"/>
        </a:p>
      </xdr:txBody>
    </xdr:sp>
    <xdr:clientData/>
  </xdr:oneCellAnchor>
  <xdr:oneCellAnchor>
    <xdr:from>
      <xdr:col>4</xdr:col>
      <xdr:colOff>129540</xdr:colOff>
      <xdr:row>46</xdr:row>
      <xdr:rowOff>7620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388B876-C18A-4662-BD23-A3318A7FA99C}"/>
            </a:ext>
          </a:extLst>
        </xdr:cNvPr>
        <xdr:cNvSpPr txBox="1"/>
      </xdr:nvSpPr>
      <xdr:spPr>
        <a:xfrm>
          <a:off x="2567940" y="81457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/>
        </a:p>
      </xdr:txBody>
    </xdr:sp>
    <xdr:clientData/>
  </xdr:oneCellAnchor>
  <xdr:oneCellAnchor>
    <xdr:from>
      <xdr:col>3</xdr:col>
      <xdr:colOff>129540</xdr:colOff>
      <xdr:row>46</xdr:row>
      <xdr:rowOff>7620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EB637CA-1731-46A3-B4FB-0870190EED3F}"/>
            </a:ext>
          </a:extLst>
        </xdr:cNvPr>
        <xdr:cNvSpPr txBox="1"/>
      </xdr:nvSpPr>
      <xdr:spPr>
        <a:xfrm>
          <a:off x="1958340" y="20802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/>
        </a:p>
      </xdr:txBody>
    </xdr:sp>
    <xdr:clientData/>
  </xdr:oneCellAnchor>
  <xdr:oneCellAnchor>
    <xdr:from>
      <xdr:col>3</xdr:col>
      <xdr:colOff>254603</xdr:colOff>
      <xdr:row>46</xdr:row>
      <xdr:rowOff>4603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E846722-5709-41D0-B94E-8B02A8F484BC}"/>
            </a:ext>
          </a:extLst>
        </xdr:cNvPr>
        <xdr:cNvSpPr txBox="1"/>
      </xdr:nvSpPr>
      <xdr:spPr>
        <a:xfrm>
          <a:off x="2083403" y="814276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/>
        </a:p>
      </xdr:txBody>
    </xdr:sp>
    <xdr:clientData/>
  </xdr:oneCellAnchor>
  <xdr:twoCellAnchor>
    <xdr:from>
      <xdr:col>9</xdr:col>
      <xdr:colOff>34128</xdr:colOff>
      <xdr:row>1</xdr:row>
      <xdr:rowOff>112698</xdr:rowOff>
    </xdr:from>
    <xdr:to>
      <xdr:col>19</xdr:col>
      <xdr:colOff>338928</xdr:colOff>
      <xdr:row>20</xdr:row>
      <xdr:rowOff>112698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2E92AF9-47A3-4A7D-B08D-1B25CCB4C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220980</xdr:colOff>
      <xdr:row>4</xdr:row>
      <xdr:rowOff>175260</xdr:rowOff>
    </xdr:from>
    <xdr:ext cx="171457" cy="185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319DE985-096F-45E8-BC55-50B542535EE4}"/>
                </a:ext>
              </a:extLst>
            </xdr:cNvPr>
            <xdr:cNvSpPr txBox="1"/>
          </xdr:nvSpPr>
          <xdr:spPr>
            <a:xfrm>
              <a:off x="830580" y="914400"/>
              <a:ext cx="171457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𝒓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𝒇</m:t>
                        </m:r>
                      </m:sub>
                    </m:sSub>
                  </m:oMath>
                </m:oMathPara>
              </a14:m>
              <a:endParaRPr lang="en-HK" sz="1100" b="1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319DE985-096F-45E8-BC55-50B542535EE4}"/>
                </a:ext>
              </a:extLst>
            </xdr:cNvPr>
            <xdr:cNvSpPr txBox="1"/>
          </xdr:nvSpPr>
          <xdr:spPr>
            <a:xfrm>
              <a:off x="830580" y="914400"/>
              <a:ext cx="171457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𝒓_𝒇</a:t>
              </a:r>
              <a:endParaRPr lang="en-HK" sz="1100" b="1"/>
            </a:p>
          </xdr:txBody>
        </xdr:sp>
      </mc:Fallback>
    </mc:AlternateContent>
    <xdr:clientData/>
  </xdr:oneCellAnchor>
  <xdr:oneCellAnchor>
    <xdr:from>
      <xdr:col>3</xdr:col>
      <xdr:colOff>160020</xdr:colOff>
      <xdr:row>5</xdr:row>
      <xdr:rowOff>1</xdr:rowOff>
    </xdr:from>
    <xdr:ext cx="144780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7981A3E-020F-4640-8BA5-CD9D7AA59973}"/>
            </a:ext>
          </a:extLst>
        </xdr:cNvPr>
        <xdr:cNvSpPr txBox="1"/>
      </xdr:nvSpPr>
      <xdr:spPr>
        <a:xfrm>
          <a:off x="1988820" y="929641"/>
          <a:ext cx="14478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HK" sz="1100" b="1"/>
        </a:p>
      </xdr:txBody>
    </xdr:sp>
    <xdr:clientData/>
  </xdr:oneCellAnchor>
  <xdr:oneCellAnchor>
    <xdr:from>
      <xdr:col>3</xdr:col>
      <xdr:colOff>220980</xdr:colOff>
      <xdr:row>5</xdr:row>
      <xdr:rowOff>7620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4EB57AC-CA05-4A00-8B3F-62A505487390}"/>
            </a:ext>
          </a:extLst>
        </xdr:cNvPr>
        <xdr:cNvSpPr txBox="1"/>
      </xdr:nvSpPr>
      <xdr:spPr>
        <a:xfrm>
          <a:off x="2049780" y="9372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 b="1"/>
        </a:p>
      </xdr:txBody>
    </xdr:sp>
    <xdr:clientData/>
  </xdr:oneCellAnchor>
  <xdr:oneCellAnchor>
    <xdr:from>
      <xdr:col>3</xdr:col>
      <xdr:colOff>220980</xdr:colOff>
      <xdr:row>4</xdr:row>
      <xdr:rowOff>175260</xdr:rowOff>
    </xdr:from>
    <xdr:ext cx="171457" cy="185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DA87992C-8D7C-4786-A9A7-0B9699277CE0}"/>
                </a:ext>
              </a:extLst>
            </xdr:cNvPr>
            <xdr:cNvSpPr txBox="1"/>
          </xdr:nvSpPr>
          <xdr:spPr>
            <a:xfrm>
              <a:off x="2049780" y="914400"/>
              <a:ext cx="171457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𝒓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𝒇</m:t>
                        </m:r>
                      </m:sub>
                    </m:sSub>
                  </m:oMath>
                </m:oMathPara>
              </a14:m>
              <a:endParaRPr lang="en-HK" sz="1100" b="1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DA87992C-8D7C-4786-A9A7-0B9699277CE0}"/>
                </a:ext>
              </a:extLst>
            </xdr:cNvPr>
            <xdr:cNvSpPr txBox="1"/>
          </xdr:nvSpPr>
          <xdr:spPr>
            <a:xfrm>
              <a:off x="2049780" y="914400"/>
              <a:ext cx="171457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𝒓_𝒇</a:t>
              </a:r>
              <a:endParaRPr lang="en-HK" sz="1100" b="1"/>
            </a:p>
          </xdr:txBody>
        </xdr:sp>
      </mc:Fallback>
    </mc:AlternateContent>
    <xdr:clientData/>
  </xdr:oneCellAnchor>
  <xdr:oneCellAnchor>
    <xdr:from>
      <xdr:col>3</xdr:col>
      <xdr:colOff>175260</xdr:colOff>
      <xdr:row>8</xdr:row>
      <xdr:rowOff>7620</xdr:rowOff>
    </xdr:from>
    <xdr:ext cx="280782" cy="1851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94ED37DC-CBED-48B0-AC12-2AB8B36D2FD6}"/>
                </a:ext>
              </a:extLst>
            </xdr:cNvPr>
            <xdr:cNvSpPr txBox="1"/>
          </xdr:nvSpPr>
          <xdr:spPr>
            <a:xfrm>
              <a:off x="2004060" y="1508760"/>
              <a:ext cx="280782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0">
                        <a:latin typeface="Cambria Math" panose="02040503050406030204" pitchFamily="18" charset="0"/>
                      </a:rPr>
                      <m:t>𝐒</m:t>
                    </m:r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0">
                            <a:latin typeface="Cambria Math" panose="02040503050406030204" pitchFamily="18" charset="0"/>
                          </a:rPr>
                          <m:t>𝐑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𝒚</m:t>
                        </m:r>
                      </m:sub>
                    </m:sSub>
                  </m:oMath>
                </m:oMathPara>
              </a14:m>
              <a:endParaRPr lang="en-HK" sz="1100" b="1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94ED37DC-CBED-48B0-AC12-2AB8B36D2FD6}"/>
                </a:ext>
              </a:extLst>
            </xdr:cNvPr>
            <xdr:cNvSpPr txBox="1"/>
          </xdr:nvSpPr>
          <xdr:spPr>
            <a:xfrm>
              <a:off x="2004060" y="1508760"/>
              <a:ext cx="280782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𝐒𝐑_𝒚</a:t>
              </a:r>
              <a:endParaRPr lang="en-HK" sz="1100" b="1"/>
            </a:p>
          </xdr:txBody>
        </xdr:sp>
      </mc:Fallback>
    </mc:AlternateContent>
    <xdr:clientData/>
  </xdr:oneCellAnchor>
  <xdr:oneCellAnchor>
    <xdr:from>
      <xdr:col>1</xdr:col>
      <xdr:colOff>220980</xdr:colOff>
      <xdr:row>6</xdr:row>
      <xdr:rowOff>175260</xdr:rowOff>
    </xdr:from>
    <xdr:ext cx="18601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6ABF8785-BDF8-4D92-B138-6045C1BD99E9}"/>
                </a:ext>
              </a:extLst>
            </xdr:cNvPr>
            <xdr:cNvSpPr txBox="1"/>
          </xdr:nvSpPr>
          <xdr:spPr>
            <a:xfrm>
              <a:off x="830580" y="1295400"/>
              <a:ext cx="1860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𝝈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sub>
                    </m:sSub>
                  </m:oMath>
                </m:oMathPara>
              </a14:m>
              <a:endParaRPr lang="en-HK" sz="1100" b="1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6ABF8785-BDF8-4D92-B138-6045C1BD99E9}"/>
                </a:ext>
              </a:extLst>
            </xdr:cNvPr>
            <xdr:cNvSpPr txBox="1"/>
          </xdr:nvSpPr>
          <xdr:spPr>
            <a:xfrm>
              <a:off x="830580" y="1295400"/>
              <a:ext cx="1860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𝝈_𝒙</a:t>
              </a:r>
              <a:endParaRPr lang="en-HK" sz="1100" b="1"/>
            </a:p>
          </xdr:txBody>
        </xdr:sp>
      </mc:Fallback>
    </mc:AlternateContent>
    <xdr:clientData/>
  </xdr:oneCellAnchor>
  <xdr:oneCellAnchor>
    <xdr:from>
      <xdr:col>3</xdr:col>
      <xdr:colOff>220980</xdr:colOff>
      <xdr:row>6</xdr:row>
      <xdr:rowOff>175260</xdr:rowOff>
    </xdr:from>
    <xdr:ext cx="188192" cy="1851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1098B86C-51EC-4CE4-AD34-C86A7362F04F}"/>
                </a:ext>
              </a:extLst>
            </xdr:cNvPr>
            <xdr:cNvSpPr txBox="1"/>
          </xdr:nvSpPr>
          <xdr:spPr>
            <a:xfrm>
              <a:off x="2049780" y="1295400"/>
              <a:ext cx="188192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𝝈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𝒚</m:t>
                        </m:r>
                      </m:sub>
                    </m:sSub>
                  </m:oMath>
                </m:oMathPara>
              </a14:m>
              <a:endParaRPr lang="en-HK" sz="1100" b="1"/>
            </a:p>
          </xdr:txBody>
        </xdr:sp>
      </mc:Choice>
      <mc:Fallback xmlns="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1098B86C-51EC-4CE4-AD34-C86A7362F04F}"/>
                </a:ext>
              </a:extLst>
            </xdr:cNvPr>
            <xdr:cNvSpPr txBox="1"/>
          </xdr:nvSpPr>
          <xdr:spPr>
            <a:xfrm>
              <a:off x="2049780" y="1295400"/>
              <a:ext cx="188192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𝝈_𝒚</a:t>
              </a:r>
              <a:endParaRPr lang="en-HK" sz="1100" b="1"/>
            </a:p>
          </xdr:txBody>
        </xdr:sp>
      </mc:Fallback>
    </mc:AlternateContent>
    <xdr:clientData/>
  </xdr:oneCellAnchor>
  <xdr:oneCellAnchor>
    <xdr:from>
      <xdr:col>1</xdr:col>
      <xdr:colOff>243840</xdr:colOff>
      <xdr:row>9</xdr:row>
      <xdr:rowOff>7620</xdr:rowOff>
    </xdr:from>
    <xdr:ext cx="12522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D96526B0-424A-4980-9E5A-DC6AB9DB9210}"/>
                </a:ext>
              </a:extLst>
            </xdr:cNvPr>
            <xdr:cNvSpPr txBox="1"/>
          </xdr:nvSpPr>
          <xdr:spPr>
            <a:xfrm>
              <a:off x="853440" y="754380"/>
              <a:ext cx="1252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latin typeface="Cambria Math" panose="02040503050406030204" pitchFamily="18" charset="0"/>
                      </a:rPr>
                      <m:t>𝑨</m:t>
                    </m:r>
                  </m:oMath>
                </m:oMathPara>
              </a14:m>
              <a:endParaRPr lang="en-HK" sz="1100" b="1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D96526B0-424A-4980-9E5A-DC6AB9DB9210}"/>
                </a:ext>
              </a:extLst>
            </xdr:cNvPr>
            <xdr:cNvSpPr txBox="1"/>
          </xdr:nvSpPr>
          <xdr:spPr>
            <a:xfrm>
              <a:off x="853440" y="754380"/>
              <a:ext cx="1252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𝑨</a:t>
              </a:r>
              <a:endParaRPr lang="en-HK" sz="1100" b="1"/>
            </a:p>
          </xdr:txBody>
        </xdr:sp>
      </mc:Fallback>
    </mc:AlternateContent>
    <xdr:clientData/>
  </xdr:oneCellAnchor>
  <xdr:oneCellAnchor>
    <xdr:from>
      <xdr:col>3</xdr:col>
      <xdr:colOff>243840</xdr:colOff>
      <xdr:row>9</xdr:row>
      <xdr:rowOff>7620</xdr:rowOff>
    </xdr:from>
    <xdr:ext cx="12522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59D2CFA1-5672-49DC-B914-3AB668050468}"/>
                </a:ext>
              </a:extLst>
            </xdr:cNvPr>
            <xdr:cNvSpPr txBox="1"/>
          </xdr:nvSpPr>
          <xdr:spPr>
            <a:xfrm>
              <a:off x="2072640" y="754380"/>
              <a:ext cx="1252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latin typeface="Cambria Math" panose="02040503050406030204" pitchFamily="18" charset="0"/>
                      </a:rPr>
                      <m:t>𝑨</m:t>
                    </m:r>
                  </m:oMath>
                </m:oMathPara>
              </a14:m>
              <a:endParaRPr lang="en-HK" sz="1100" b="1"/>
            </a:p>
          </xdr:txBody>
        </xdr:sp>
      </mc:Choice>
      <mc:Fallback xmlns=""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59D2CFA1-5672-49DC-B914-3AB668050468}"/>
                </a:ext>
              </a:extLst>
            </xdr:cNvPr>
            <xdr:cNvSpPr txBox="1"/>
          </xdr:nvSpPr>
          <xdr:spPr>
            <a:xfrm>
              <a:off x="2072640" y="754380"/>
              <a:ext cx="1252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𝑨</a:t>
              </a:r>
              <a:endParaRPr lang="en-HK" sz="1100" b="1"/>
            </a:p>
          </xdr:txBody>
        </xdr:sp>
      </mc:Fallback>
    </mc:AlternateContent>
    <xdr:clientData/>
  </xdr:oneCellAnchor>
  <xdr:oneCellAnchor>
    <xdr:from>
      <xdr:col>1</xdr:col>
      <xdr:colOff>129540</xdr:colOff>
      <xdr:row>10</xdr:row>
      <xdr:rowOff>7620</xdr:rowOff>
    </xdr:from>
    <xdr:ext cx="35830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C83161CB-9D2D-4335-8283-774E7D1A01D0}"/>
                </a:ext>
              </a:extLst>
            </xdr:cNvPr>
            <xdr:cNvSpPr txBox="1"/>
          </xdr:nvSpPr>
          <xdr:spPr>
            <a:xfrm>
              <a:off x="739140" y="563880"/>
              <a:ext cx="3583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0">
                        <a:latin typeface="Cambria Math" panose="02040503050406030204" pitchFamily="18" charset="0"/>
                      </a:rPr>
                      <m:t>𝐄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[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HK" sz="1100"/>
            </a:p>
          </xdr:txBody>
        </xdr:sp>
      </mc:Choice>
      <mc:Fallback xmlns=""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C83161CB-9D2D-4335-8283-774E7D1A01D0}"/>
                </a:ext>
              </a:extLst>
            </xdr:cNvPr>
            <xdr:cNvSpPr txBox="1"/>
          </xdr:nvSpPr>
          <xdr:spPr>
            <a:xfrm>
              <a:off x="739140" y="563880"/>
              <a:ext cx="3583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𝐄</a:t>
              </a:r>
              <a:r>
                <a:rPr lang="en-US" sz="1100" b="0" i="0">
                  <a:latin typeface="Cambria Math" panose="02040503050406030204" pitchFamily="18" charset="0"/>
                </a:rPr>
                <a:t>[𝑈_𝑖]</a:t>
              </a:r>
              <a:endParaRPr lang="en-HK" sz="1100"/>
            </a:p>
          </xdr:txBody>
        </xdr:sp>
      </mc:Fallback>
    </mc:AlternateContent>
    <xdr:clientData/>
  </xdr:oneCellAnchor>
  <xdr:oneCellAnchor>
    <xdr:from>
      <xdr:col>3</xdr:col>
      <xdr:colOff>129540</xdr:colOff>
      <xdr:row>10</xdr:row>
      <xdr:rowOff>7620</xdr:rowOff>
    </xdr:from>
    <xdr:ext cx="35830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11F1BFE4-BA13-442E-8F4B-45582089C9CD}"/>
                </a:ext>
              </a:extLst>
            </xdr:cNvPr>
            <xdr:cNvSpPr txBox="1"/>
          </xdr:nvSpPr>
          <xdr:spPr>
            <a:xfrm>
              <a:off x="1958340" y="563880"/>
              <a:ext cx="3583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0">
                        <a:latin typeface="Cambria Math" panose="02040503050406030204" pitchFamily="18" charset="0"/>
                      </a:rPr>
                      <m:t>𝐄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[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HK" sz="1100"/>
            </a:p>
          </xdr:txBody>
        </xdr:sp>
      </mc:Choice>
      <mc:Fallback xmlns=""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11F1BFE4-BA13-442E-8F4B-45582089C9CD}"/>
                </a:ext>
              </a:extLst>
            </xdr:cNvPr>
            <xdr:cNvSpPr txBox="1"/>
          </xdr:nvSpPr>
          <xdr:spPr>
            <a:xfrm>
              <a:off x="1958340" y="563880"/>
              <a:ext cx="3583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𝐄</a:t>
              </a:r>
              <a:r>
                <a:rPr lang="en-US" sz="1100" b="0" i="0">
                  <a:latin typeface="Cambria Math" panose="02040503050406030204" pitchFamily="18" charset="0"/>
                </a:rPr>
                <a:t>[𝑈_𝑖]</a:t>
              </a:r>
              <a:endParaRPr lang="en-HK" sz="1100"/>
            </a:p>
          </xdr:txBody>
        </xdr:sp>
      </mc:Fallback>
    </mc:AlternateContent>
    <xdr:clientData/>
  </xdr:oneCellAnchor>
  <xdr:oneCellAnchor>
    <xdr:from>
      <xdr:col>2</xdr:col>
      <xdr:colOff>129540</xdr:colOff>
      <xdr:row>16</xdr:row>
      <xdr:rowOff>7620</xdr:rowOff>
    </xdr:from>
    <xdr:ext cx="31117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CA0CC1A3-DF6C-4E7E-86A5-D11CAB2B51E8}"/>
                </a:ext>
              </a:extLst>
            </xdr:cNvPr>
            <xdr:cNvSpPr txBox="1"/>
          </xdr:nvSpPr>
          <xdr:spPr>
            <a:xfrm>
              <a:off x="1348740" y="1325880"/>
              <a:ext cx="3111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0">
                        <a:latin typeface="Cambria Math" panose="02040503050406030204" pitchFamily="18" charset="0"/>
                      </a:rPr>
                      <m:t>𝐄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[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HK" sz="1100"/>
            </a:p>
          </xdr:txBody>
        </xdr:sp>
      </mc:Choice>
      <mc:Fallback xmlns=""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CA0CC1A3-DF6C-4E7E-86A5-D11CAB2B51E8}"/>
                </a:ext>
              </a:extLst>
            </xdr:cNvPr>
            <xdr:cNvSpPr txBox="1"/>
          </xdr:nvSpPr>
          <xdr:spPr>
            <a:xfrm>
              <a:off x="1348740" y="1325880"/>
              <a:ext cx="3111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𝐄</a:t>
              </a:r>
              <a:r>
                <a:rPr lang="en-US" sz="1100" b="0" i="0">
                  <a:latin typeface="Cambria Math" panose="02040503050406030204" pitchFamily="18" charset="0"/>
                </a:rPr>
                <a:t>[𝑟_𝑖]</a:t>
              </a:r>
              <a:endParaRPr lang="en-HK" sz="1100"/>
            </a:p>
          </xdr:txBody>
        </xdr:sp>
      </mc:Fallback>
    </mc:AlternateContent>
    <xdr:clientData/>
  </xdr:oneCellAnchor>
  <xdr:oneCellAnchor>
    <xdr:from>
      <xdr:col>1</xdr:col>
      <xdr:colOff>129540</xdr:colOff>
      <xdr:row>16</xdr:row>
      <xdr:rowOff>7620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4F0B100E-6476-47D6-A507-8960408D868C}"/>
            </a:ext>
          </a:extLst>
        </xdr:cNvPr>
        <xdr:cNvSpPr txBox="1"/>
      </xdr:nvSpPr>
      <xdr:spPr>
        <a:xfrm>
          <a:off x="739140" y="13258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/>
        </a:p>
      </xdr:txBody>
    </xdr:sp>
    <xdr:clientData/>
  </xdr:oneCellAnchor>
  <xdr:oneCellAnchor>
    <xdr:from>
      <xdr:col>1</xdr:col>
      <xdr:colOff>254603</xdr:colOff>
      <xdr:row>16</xdr:row>
      <xdr:rowOff>4603</xdr:rowOff>
    </xdr:from>
    <xdr:ext cx="11785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EAE0BB08-346F-44CD-8F66-5439BB22A3B7}"/>
                </a:ext>
              </a:extLst>
            </xdr:cNvPr>
            <xdr:cNvSpPr txBox="1"/>
          </xdr:nvSpPr>
          <xdr:spPr>
            <a:xfrm>
              <a:off x="864203" y="1322863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en-HK" sz="1100"/>
            </a:p>
          </xdr:txBody>
        </xdr:sp>
      </mc:Choice>
      <mc:Fallback xmlns=""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EAE0BB08-346F-44CD-8F66-5439BB22A3B7}"/>
                </a:ext>
              </a:extLst>
            </xdr:cNvPr>
            <xdr:cNvSpPr txBox="1"/>
          </xdr:nvSpPr>
          <xdr:spPr>
            <a:xfrm>
              <a:off x="864203" y="1322863"/>
              <a:ext cx="11785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𝜎</a:t>
              </a:r>
              <a:endParaRPr lang="en-HK" sz="1100"/>
            </a:p>
          </xdr:txBody>
        </xdr:sp>
      </mc:Fallback>
    </mc:AlternateContent>
    <xdr:clientData/>
  </xdr:oneCellAnchor>
  <xdr:oneCellAnchor>
    <xdr:from>
      <xdr:col>3</xdr:col>
      <xdr:colOff>129540</xdr:colOff>
      <xdr:row>16</xdr:row>
      <xdr:rowOff>7620</xdr:rowOff>
    </xdr:from>
    <xdr:ext cx="31117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DB4DBCA4-80E9-4B86-AEEF-2BAA8478C1EF}"/>
                </a:ext>
              </a:extLst>
            </xdr:cNvPr>
            <xdr:cNvSpPr txBox="1"/>
          </xdr:nvSpPr>
          <xdr:spPr>
            <a:xfrm>
              <a:off x="2567940" y="1325880"/>
              <a:ext cx="3111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0">
                        <a:latin typeface="Cambria Math" panose="02040503050406030204" pitchFamily="18" charset="0"/>
                      </a:rPr>
                      <m:t>𝐄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[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HK" sz="1100"/>
            </a:p>
          </xdr:txBody>
        </xdr:sp>
      </mc:Choice>
      <mc:Fallback xmlns=""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DB4DBCA4-80E9-4B86-AEEF-2BAA8478C1EF}"/>
                </a:ext>
              </a:extLst>
            </xdr:cNvPr>
            <xdr:cNvSpPr txBox="1"/>
          </xdr:nvSpPr>
          <xdr:spPr>
            <a:xfrm>
              <a:off x="2567940" y="1325880"/>
              <a:ext cx="3111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𝐄</a:t>
              </a:r>
              <a:r>
                <a:rPr lang="en-US" sz="1100" b="0" i="0">
                  <a:latin typeface="Cambria Math" panose="02040503050406030204" pitchFamily="18" charset="0"/>
                </a:rPr>
                <a:t>[𝑟_𝑖]</a:t>
              </a:r>
              <a:endParaRPr lang="en-HK" sz="1100"/>
            </a:p>
          </xdr:txBody>
        </xdr:sp>
      </mc:Fallback>
    </mc:AlternateContent>
    <xdr:clientData/>
  </xdr:oneCellAnchor>
  <xdr:oneCellAnchor>
    <xdr:from>
      <xdr:col>3</xdr:col>
      <xdr:colOff>129540</xdr:colOff>
      <xdr:row>16</xdr:row>
      <xdr:rowOff>7620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D0155974-6DD2-49CD-81F8-533377CC339E}"/>
            </a:ext>
          </a:extLst>
        </xdr:cNvPr>
        <xdr:cNvSpPr txBox="1"/>
      </xdr:nvSpPr>
      <xdr:spPr>
        <a:xfrm>
          <a:off x="1958340" y="13258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/>
        </a:p>
      </xdr:txBody>
    </xdr:sp>
    <xdr:clientData/>
  </xdr:oneCellAnchor>
  <xdr:oneCellAnchor>
    <xdr:from>
      <xdr:col>4</xdr:col>
      <xdr:colOff>129540</xdr:colOff>
      <xdr:row>16</xdr:row>
      <xdr:rowOff>7620</xdr:rowOff>
    </xdr:from>
    <xdr:ext cx="3189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12704CAD-AF2D-4F78-9F9B-329F05EB1A17}"/>
                </a:ext>
              </a:extLst>
            </xdr:cNvPr>
            <xdr:cNvSpPr txBox="1"/>
          </xdr:nvSpPr>
          <xdr:spPr>
            <a:xfrm>
              <a:off x="1348740" y="8161020"/>
              <a:ext cx="3189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0">
                        <a:latin typeface="Cambria Math" panose="02040503050406030204" pitchFamily="18" charset="0"/>
                      </a:rPr>
                      <m:t>𝐄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[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HK" sz="1100"/>
            </a:p>
          </xdr:txBody>
        </xdr:sp>
      </mc:Choice>
      <mc:Fallback xmlns=""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12704CAD-AF2D-4F78-9F9B-329F05EB1A17}"/>
                </a:ext>
              </a:extLst>
            </xdr:cNvPr>
            <xdr:cNvSpPr txBox="1"/>
          </xdr:nvSpPr>
          <xdr:spPr>
            <a:xfrm>
              <a:off x="1348740" y="8161020"/>
              <a:ext cx="3189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𝐄</a:t>
              </a:r>
              <a:r>
                <a:rPr lang="en-US" sz="1100" b="0" i="0">
                  <a:latin typeface="Cambria Math" panose="02040503050406030204" pitchFamily="18" charset="0"/>
                </a:rPr>
                <a:t>[𝑟_𝑐]</a:t>
              </a:r>
              <a:endParaRPr lang="en-HK" sz="1100"/>
            </a:p>
          </xdr:txBody>
        </xdr:sp>
      </mc:Fallback>
    </mc:AlternateContent>
    <xdr:clientData/>
  </xdr:oneCellAnchor>
  <xdr:oneCellAnchor>
    <xdr:from>
      <xdr:col>5</xdr:col>
      <xdr:colOff>129540</xdr:colOff>
      <xdr:row>16</xdr:row>
      <xdr:rowOff>7620</xdr:rowOff>
    </xdr:from>
    <xdr:ext cx="31893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37E71967-5742-4C5F-8BC6-89882D8DECBC}"/>
                </a:ext>
              </a:extLst>
            </xdr:cNvPr>
            <xdr:cNvSpPr txBox="1"/>
          </xdr:nvSpPr>
          <xdr:spPr>
            <a:xfrm>
              <a:off x="2567940" y="8313420"/>
              <a:ext cx="3189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0">
                        <a:latin typeface="Cambria Math" panose="02040503050406030204" pitchFamily="18" charset="0"/>
                      </a:rPr>
                      <m:t>𝐄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[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HK" sz="1100"/>
            </a:p>
          </xdr:txBody>
        </xdr:sp>
      </mc:Choice>
      <mc:Fallback xmlns=""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37E71967-5742-4C5F-8BC6-89882D8DECBC}"/>
                </a:ext>
              </a:extLst>
            </xdr:cNvPr>
            <xdr:cNvSpPr txBox="1"/>
          </xdr:nvSpPr>
          <xdr:spPr>
            <a:xfrm>
              <a:off x="2567940" y="8313420"/>
              <a:ext cx="3189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𝐄</a:t>
              </a:r>
              <a:r>
                <a:rPr lang="en-US" sz="1100" b="0" i="0">
                  <a:latin typeface="Cambria Math" panose="02040503050406030204" pitchFamily="18" charset="0"/>
                </a:rPr>
                <a:t>[𝑟_𝑐]</a:t>
              </a:r>
              <a:endParaRPr lang="en-HK" sz="1100"/>
            </a:p>
          </xdr:txBody>
        </xdr:sp>
      </mc:Fallback>
    </mc:AlternateContent>
    <xdr:clientData/>
  </xdr:oneCellAnchor>
  <xdr:oneCellAnchor>
    <xdr:from>
      <xdr:col>6</xdr:col>
      <xdr:colOff>129540</xdr:colOff>
      <xdr:row>16</xdr:row>
      <xdr:rowOff>7620</xdr:rowOff>
    </xdr:from>
    <xdr:ext cx="31117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A00CDB19-BBAD-444E-B06E-0205FF8B3C22}"/>
                </a:ext>
              </a:extLst>
            </xdr:cNvPr>
            <xdr:cNvSpPr txBox="1"/>
          </xdr:nvSpPr>
          <xdr:spPr>
            <a:xfrm>
              <a:off x="1348740" y="2903220"/>
              <a:ext cx="3111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0">
                        <a:latin typeface="Cambria Math" panose="02040503050406030204" pitchFamily="18" charset="0"/>
                      </a:rPr>
                      <m:t>𝐄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[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HK" sz="1100"/>
            </a:p>
          </xdr:txBody>
        </xdr:sp>
      </mc:Choice>
      <mc:Fallback xmlns=""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A00CDB19-BBAD-444E-B06E-0205FF8B3C22}"/>
                </a:ext>
              </a:extLst>
            </xdr:cNvPr>
            <xdr:cNvSpPr txBox="1"/>
          </xdr:nvSpPr>
          <xdr:spPr>
            <a:xfrm>
              <a:off x="1348740" y="2903220"/>
              <a:ext cx="3111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𝐄</a:t>
              </a:r>
              <a:r>
                <a:rPr lang="en-US" sz="1100" b="0" i="0">
                  <a:latin typeface="Cambria Math" panose="02040503050406030204" pitchFamily="18" charset="0"/>
                </a:rPr>
                <a:t>[𝑟_𝑖]</a:t>
              </a:r>
              <a:endParaRPr lang="en-HK" sz="1100"/>
            </a:p>
          </xdr:txBody>
        </xdr:sp>
      </mc:Fallback>
    </mc:AlternateContent>
    <xdr:clientData/>
  </xdr:oneCellAnchor>
  <xdr:oneCellAnchor>
    <xdr:from>
      <xdr:col>7</xdr:col>
      <xdr:colOff>129540</xdr:colOff>
      <xdr:row>16</xdr:row>
      <xdr:rowOff>7620</xdr:rowOff>
    </xdr:from>
    <xdr:ext cx="31117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51AB8D03-452B-4359-AFF1-759EE1796229}"/>
                </a:ext>
              </a:extLst>
            </xdr:cNvPr>
            <xdr:cNvSpPr txBox="1"/>
          </xdr:nvSpPr>
          <xdr:spPr>
            <a:xfrm>
              <a:off x="1958340" y="2903220"/>
              <a:ext cx="3111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0">
                        <a:latin typeface="Cambria Math" panose="02040503050406030204" pitchFamily="18" charset="0"/>
                      </a:rPr>
                      <m:t>𝐄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[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HK" sz="1100"/>
            </a:p>
          </xdr:txBody>
        </xdr:sp>
      </mc:Choice>
      <mc:Fallback xmlns=""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51AB8D03-452B-4359-AFF1-759EE1796229}"/>
                </a:ext>
              </a:extLst>
            </xdr:cNvPr>
            <xdr:cNvSpPr txBox="1"/>
          </xdr:nvSpPr>
          <xdr:spPr>
            <a:xfrm>
              <a:off x="1958340" y="2903220"/>
              <a:ext cx="3111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𝐄</a:t>
              </a:r>
              <a:r>
                <a:rPr lang="en-US" sz="1100" b="0" i="0">
                  <a:latin typeface="Cambria Math" panose="02040503050406030204" pitchFamily="18" charset="0"/>
                </a:rPr>
                <a:t>[𝑟_𝑖]</a:t>
              </a:r>
              <a:endParaRPr lang="en-HK" sz="1100"/>
            </a:p>
          </xdr:txBody>
        </xdr:sp>
      </mc:Fallback>
    </mc:AlternateContent>
    <xdr:clientData/>
  </xdr:oneCellAnchor>
  <xdr:oneCellAnchor>
    <xdr:from>
      <xdr:col>7</xdr:col>
      <xdr:colOff>129540</xdr:colOff>
      <xdr:row>16</xdr:row>
      <xdr:rowOff>7620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54E411EC-2B86-4114-BC0C-7DE103682906}"/>
            </a:ext>
          </a:extLst>
        </xdr:cNvPr>
        <xdr:cNvSpPr txBox="1"/>
      </xdr:nvSpPr>
      <xdr:spPr>
        <a:xfrm>
          <a:off x="1958340" y="29032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/>
        </a:p>
      </xdr:txBody>
    </xdr:sp>
    <xdr:clientData/>
  </xdr:oneCellAnchor>
  <xdr:oneCellAnchor>
    <xdr:from>
      <xdr:col>1</xdr:col>
      <xdr:colOff>129540</xdr:colOff>
      <xdr:row>12</xdr:row>
      <xdr:rowOff>7620</xdr:rowOff>
    </xdr:from>
    <xdr:ext cx="426079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B91924F7-90E9-40E4-A5F8-6E5A459AAF4A}"/>
                </a:ext>
              </a:extLst>
            </xdr:cNvPr>
            <xdr:cNvSpPr txBox="1"/>
          </xdr:nvSpPr>
          <xdr:spPr>
            <a:xfrm>
              <a:off x="739140" y="2326277"/>
              <a:ext cx="426079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0">
                        <a:latin typeface="Cambria Math" panose="02040503050406030204" pitchFamily="18" charset="0"/>
                      </a:rPr>
                      <m:t>𝐄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[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HK" sz="1100"/>
            </a:p>
          </xdr:txBody>
        </xdr:sp>
      </mc:Choice>
      <mc:Fallback xmlns=""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B91924F7-90E9-40E4-A5F8-6E5A459AAF4A}"/>
                </a:ext>
              </a:extLst>
            </xdr:cNvPr>
            <xdr:cNvSpPr txBox="1"/>
          </xdr:nvSpPr>
          <xdr:spPr>
            <a:xfrm>
              <a:off x="739140" y="2326277"/>
              <a:ext cx="426079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𝐄</a:t>
              </a:r>
              <a:r>
                <a:rPr lang="en-US" sz="1100" b="0" i="0">
                  <a:latin typeface="Cambria Math" panose="02040503050406030204" pitchFamily="18" charset="0"/>
                </a:rPr>
                <a:t>[𝑈_(𝑦∗)]</a:t>
              </a:r>
              <a:endParaRPr lang="en-HK" sz="1100"/>
            </a:p>
          </xdr:txBody>
        </xdr:sp>
      </mc:Fallback>
    </mc:AlternateContent>
    <xdr:clientData/>
  </xdr:oneCellAnchor>
  <xdr:oneCellAnchor>
    <xdr:from>
      <xdr:col>3</xdr:col>
      <xdr:colOff>129540</xdr:colOff>
      <xdr:row>12</xdr:row>
      <xdr:rowOff>7620</xdr:rowOff>
    </xdr:from>
    <xdr:ext cx="426079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9AA82D0F-FA1F-4107-9575-CCCA04A98272}"/>
                </a:ext>
              </a:extLst>
            </xdr:cNvPr>
            <xdr:cNvSpPr txBox="1"/>
          </xdr:nvSpPr>
          <xdr:spPr>
            <a:xfrm>
              <a:off x="1958340" y="2326277"/>
              <a:ext cx="426079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0">
                        <a:latin typeface="Cambria Math" panose="02040503050406030204" pitchFamily="18" charset="0"/>
                      </a:rPr>
                      <m:t>𝐄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[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HK" sz="1100"/>
            </a:p>
          </xdr:txBody>
        </xdr:sp>
      </mc:Choice>
      <mc:Fallback xmlns=""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9AA82D0F-FA1F-4107-9575-CCCA04A98272}"/>
                </a:ext>
              </a:extLst>
            </xdr:cNvPr>
            <xdr:cNvSpPr txBox="1"/>
          </xdr:nvSpPr>
          <xdr:spPr>
            <a:xfrm>
              <a:off x="1958340" y="2326277"/>
              <a:ext cx="426079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𝐄</a:t>
              </a:r>
              <a:r>
                <a:rPr lang="en-US" sz="1100" b="0" i="0">
                  <a:latin typeface="Cambria Math" panose="02040503050406030204" pitchFamily="18" charset="0"/>
                </a:rPr>
                <a:t>[𝑈_(𝑦∗)]</a:t>
              </a:r>
              <a:endParaRPr lang="en-HK" sz="1100"/>
            </a:p>
          </xdr:txBody>
        </xdr:sp>
      </mc:Fallback>
    </mc:AlternateContent>
    <xdr:clientData/>
  </xdr:oneCellAnchor>
  <xdr:twoCellAnchor>
    <xdr:from>
      <xdr:col>9</xdr:col>
      <xdr:colOff>43543</xdr:colOff>
      <xdr:row>17</xdr:row>
      <xdr:rowOff>24332</xdr:rowOff>
    </xdr:from>
    <xdr:to>
      <xdr:col>19</xdr:col>
      <xdr:colOff>348343</xdr:colOff>
      <xdr:row>36</xdr:row>
      <xdr:rowOff>165847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E71385AB-C31D-46E2-BFA1-E7BFCE0EE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5</xdr:col>
      <xdr:colOff>129540</xdr:colOff>
      <xdr:row>6</xdr:row>
      <xdr:rowOff>0</xdr:rowOff>
    </xdr:from>
    <xdr:ext cx="357277" cy="1851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86FB2D0C-28B5-4DE9-ADDF-A7F6D2BBA39B}"/>
                </a:ext>
              </a:extLst>
            </xdr:cNvPr>
            <xdr:cNvSpPr txBox="1"/>
          </xdr:nvSpPr>
          <xdr:spPr>
            <a:xfrm>
              <a:off x="1958340" y="1102659"/>
              <a:ext cx="357277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0">
                        <a:latin typeface="Cambria Math" panose="02040503050406030204" pitchFamily="18" charset="0"/>
                      </a:rPr>
                      <m:t>𝐄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[</m:t>
                    </m:r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𝒓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𝒚</m:t>
                        </m:r>
                      </m:sub>
                    </m:sSub>
                    <m:r>
                      <a:rPr lang="en-US" sz="1100" b="1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HK" sz="1100" b="1"/>
            </a:p>
          </xdr:txBody>
        </xdr:sp>
      </mc:Choice>
      <mc:Fallback xmlns=""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86FB2D0C-28B5-4DE9-ADDF-A7F6D2BBA39B}"/>
                </a:ext>
              </a:extLst>
            </xdr:cNvPr>
            <xdr:cNvSpPr txBox="1"/>
          </xdr:nvSpPr>
          <xdr:spPr>
            <a:xfrm>
              <a:off x="1958340" y="1102659"/>
              <a:ext cx="357277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𝐄[𝒓_𝒚]</a:t>
              </a:r>
              <a:endParaRPr lang="en-HK" sz="1100" b="1"/>
            </a:p>
          </xdr:txBody>
        </xdr:sp>
      </mc:Fallback>
    </mc:AlternateContent>
    <xdr:clientData/>
  </xdr:oneCellAnchor>
  <xdr:oneCellAnchor>
    <xdr:from>
      <xdr:col>5</xdr:col>
      <xdr:colOff>243840</xdr:colOff>
      <xdr:row>8</xdr:row>
      <xdr:rowOff>7620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9DFEA429-B318-4459-8AAC-4BD6BA4B9375}"/>
            </a:ext>
          </a:extLst>
        </xdr:cNvPr>
        <xdr:cNvSpPr txBox="1"/>
      </xdr:nvSpPr>
      <xdr:spPr>
        <a:xfrm>
          <a:off x="2072640" y="148679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 b="1"/>
        </a:p>
      </xdr:txBody>
    </xdr:sp>
    <xdr:clientData/>
  </xdr:oneCellAnchor>
  <xdr:oneCellAnchor>
    <xdr:from>
      <xdr:col>5</xdr:col>
      <xdr:colOff>160020</xdr:colOff>
      <xdr:row>5</xdr:row>
      <xdr:rowOff>1</xdr:rowOff>
    </xdr:from>
    <xdr:ext cx="144780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7A181DE6-B8A5-439A-973C-9B114F2AB422}"/>
            </a:ext>
          </a:extLst>
        </xdr:cNvPr>
        <xdr:cNvSpPr txBox="1"/>
      </xdr:nvSpPr>
      <xdr:spPr>
        <a:xfrm>
          <a:off x="1988820" y="914401"/>
          <a:ext cx="14478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HK" sz="1100" b="1"/>
        </a:p>
      </xdr:txBody>
    </xdr:sp>
    <xdr:clientData/>
  </xdr:oneCellAnchor>
  <xdr:oneCellAnchor>
    <xdr:from>
      <xdr:col>5</xdr:col>
      <xdr:colOff>220980</xdr:colOff>
      <xdr:row>5</xdr:row>
      <xdr:rowOff>7620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D0050F2D-C9F3-4CAE-8E33-10628A334518}"/>
            </a:ext>
          </a:extLst>
        </xdr:cNvPr>
        <xdr:cNvSpPr txBox="1"/>
      </xdr:nvSpPr>
      <xdr:spPr>
        <a:xfrm>
          <a:off x="2049780" y="92202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 b="1"/>
        </a:p>
      </xdr:txBody>
    </xdr:sp>
    <xdr:clientData/>
  </xdr:oneCellAnchor>
  <xdr:oneCellAnchor>
    <xdr:from>
      <xdr:col>5</xdr:col>
      <xdr:colOff>220980</xdr:colOff>
      <xdr:row>4</xdr:row>
      <xdr:rowOff>175260</xdr:rowOff>
    </xdr:from>
    <xdr:ext cx="171457" cy="185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TextBox 63">
              <a:extLst>
                <a:ext uri="{FF2B5EF4-FFF2-40B4-BE49-F238E27FC236}">
                  <a16:creationId xmlns:a16="http://schemas.microsoft.com/office/drawing/2014/main" id="{7AF72A05-AAA5-4984-8962-9849BDCE0E47}"/>
                </a:ext>
              </a:extLst>
            </xdr:cNvPr>
            <xdr:cNvSpPr txBox="1"/>
          </xdr:nvSpPr>
          <xdr:spPr>
            <a:xfrm>
              <a:off x="2049780" y="901401"/>
              <a:ext cx="171457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𝒓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𝒇</m:t>
                        </m:r>
                      </m:sub>
                    </m:sSub>
                  </m:oMath>
                </m:oMathPara>
              </a14:m>
              <a:endParaRPr lang="en-HK" sz="1100" b="1"/>
            </a:p>
          </xdr:txBody>
        </xdr:sp>
      </mc:Choice>
      <mc:Fallback xmlns="">
        <xdr:sp macro="" textlink="">
          <xdr:nvSpPr>
            <xdr:cNvPr id="64" name="TextBox 63">
              <a:extLst>
                <a:ext uri="{FF2B5EF4-FFF2-40B4-BE49-F238E27FC236}">
                  <a16:creationId xmlns:a16="http://schemas.microsoft.com/office/drawing/2014/main" id="{7AF72A05-AAA5-4984-8962-9849BDCE0E47}"/>
                </a:ext>
              </a:extLst>
            </xdr:cNvPr>
            <xdr:cNvSpPr txBox="1"/>
          </xdr:nvSpPr>
          <xdr:spPr>
            <a:xfrm>
              <a:off x="2049780" y="901401"/>
              <a:ext cx="171457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𝒓_𝒇</a:t>
              </a:r>
              <a:endParaRPr lang="en-HK" sz="1100" b="1"/>
            </a:p>
          </xdr:txBody>
        </xdr:sp>
      </mc:Fallback>
    </mc:AlternateContent>
    <xdr:clientData/>
  </xdr:oneCellAnchor>
  <xdr:oneCellAnchor>
    <xdr:from>
      <xdr:col>5</xdr:col>
      <xdr:colOff>175260</xdr:colOff>
      <xdr:row>8</xdr:row>
      <xdr:rowOff>7620</xdr:rowOff>
    </xdr:from>
    <xdr:ext cx="280782" cy="1851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DA1E4CA1-6387-4000-9399-C5BA1C602AE8}"/>
                </a:ext>
              </a:extLst>
            </xdr:cNvPr>
            <xdr:cNvSpPr txBox="1"/>
          </xdr:nvSpPr>
          <xdr:spPr>
            <a:xfrm>
              <a:off x="2004060" y="1486796"/>
              <a:ext cx="280782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0">
                        <a:latin typeface="Cambria Math" panose="02040503050406030204" pitchFamily="18" charset="0"/>
                      </a:rPr>
                      <m:t>𝐒</m:t>
                    </m:r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0">
                            <a:latin typeface="Cambria Math" panose="02040503050406030204" pitchFamily="18" charset="0"/>
                          </a:rPr>
                          <m:t>𝐑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𝒚</m:t>
                        </m:r>
                      </m:sub>
                    </m:sSub>
                  </m:oMath>
                </m:oMathPara>
              </a14:m>
              <a:endParaRPr lang="en-HK" sz="1100" b="1"/>
            </a:p>
          </xdr:txBody>
        </xdr:sp>
      </mc:Choice>
      <mc:Fallback xmlns=""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DA1E4CA1-6387-4000-9399-C5BA1C602AE8}"/>
                </a:ext>
              </a:extLst>
            </xdr:cNvPr>
            <xdr:cNvSpPr txBox="1"/>
          </xdr:nvSpPr>
          <xdr:spPr>
            <a:xfrm>
              <a:off x="2004060" y="1486796"/>
              <a:ext cx="280782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𝐒𝐑_𝒚</a:t>
              </a:r>
              <a:endParaRPr lang="en-HK" sz="1100" b="1"/>
            </a:p>
          </xdr:txBody>
        </xdr:sp>
      </mc:Fallback>
    </mc:AlternateContent>
    <xdr:clientData/>
  </xdr:oneCellAnchor>
  <xdr:oneCellAnchor>
    <xdr:from>
      <xdr:col>5</xdr:col>
      <xdr:colOff>220980</xdr:colOff>
      <xdr:row>6</xdr:row>
      <xdr:rowOff>175260</xdr:rowOff>
    </xdr:from>
    <xdr:ext cx="188192" cy="18511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1E23C09E-70B5-42B1-B1ED-3CC1067F5F4B}"/>
                </a:ext>
              </a:extLst>
            </xdr:cNvPr>
            <xdr:cNvSpPr txBox="1"/>
          </xdr:nvSpPr>
          <xdr:spPr>
            <a:xfrm>
              <a:off x="2049780" y="1277919"/>
              <a:ext cx="188192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𝝈</m:t>
                        </m:r>
                      </m:e>
                      <m:sub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𝒚</m:t>
                        </m:r>
                      </m:sub>
                    </m:sSub>
                  </m:oMath>
                </m:oMathPara>
              </a14:m>
              <a:endParaRPr lang="en-HK" sz="1100" b="1"/>
            </a:p>
          </xdr:txBody>
        </xdr:sp>
      </mc:Choice>
      <mc:Fallback xmlns=""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1E23C09E-70B5-42B1-B1ED-3CC1067F5F4B}"/>
                </a:ext>
              </a:extLst>
            </xdr:cNvPr>
            <xdr:cNvSpPr txBox="1"/>
          </xdr:nvSpPr>
          <xdr:spPr>
            <a:xfrm>
              <a:off x="2049780" y="1277919"/>
              <a:ext cx="188192" cy="1851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𝝈_𝒚</a:t>
              </a:r>
              <a:endParaRPr lang="en-HK" sz="1100" b="1"/>
            </a:p>
          </xdr:txBody>
        </xdr:sp>
      </mc:Fallback>
    </mc:AlternateContent>
    <xdr:clientData/>
  </xdr:oneCellAnchor>
  <xdr:oneCellAnchor>
    <xdr:from>
      <xdr:col>5</xdr:col>
      <xdr:colOff>243840</xdr:colOff>
      <xdr:row>9</xdr:row>
      <xdr:rowOff>7620</xdr:rowOff>
    </xdr:from>
    <xdr:ext cx="12522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TextBox 66">
              <a:extLst>
                <a:ext uri="{FF2B5EF4-FFF2-40B4-BE49-F238E27FC236}">
                  <a16:creationId xmlns:a16="http://schemas.microsoft.com/office/drawing/2014/main" id="{59BF7177-CD5A-4726-96B2-0DAB632FDEFE}"/>
                </a:ext>
              </a:extLst>
            </xdr:cNvPr>
            <xdr:cNvSpPr txBox="1"/>
          </xdr:nvSpPr>
          <xdr:spPr>
            <a:xfrm>
              <a:off x="2072640" y="1675055"/>
              <a:ext cx="1252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latin typeface="Cambria Math" panose="02040503050406030204" pitchFamily="18" charset="0"/>
                      </a:rPr>
                      <m:t>𝑨</m:t>
                    </m:r>
                  </m:oMath>
                </m:oMathPara>
              </a14:m>
              <a:endParaRPr lang="en-HK" sz="1100" b="1"/>
            </a:p>
          </xdr:txBody>
        </xdr:sp>
      </mc:Choice>
      <mc:Fallback xmlns="">
        <xdr:sp macro="" textlink="">
          <xdr:nvSpPr>
            <xdr:cNvPr id="67" name="TextBox 66">
              <a:extLst>
                <a:ext uri="{FF2B5EF4-FFF2-40B4-BE49-F238E27FC236}">
                  <a16:creationId xmlns:a16="http://schemas.microsoft.com/office/drawing/2014/main" id="{59BF7177-CD5A-4726-96B2-0DAB632FDEFE}"/>
                </a:ext>
              </a:extLst>
            </xdr:cNvPr>
            <xdr:cNvSpPr txBox="1"/>
          </xdr:nvSpPr>
          <xdr:spPr>
            <a:xfrm>
              <a:off x="2072640" y="1675055"/>
              <a:ext cx="1252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𝑨</a:t>
              </a:r>
              <a:endParaRPr lang="en-HK" sz="1100" b="1"/>
            </a:p>
          </xdr:txBody>
        </xdr:sp>
      </mc:Fallback>
    </mc:AlternateContent>
    <xdr:clientData/>
  </xdr:oneCellAnchor>
  <xdr:oneCellAnchor>
    <xdr:from>
      <xdr:col>5</xdr:col>
      <xdr:colOff>129540</xdr:colOff>
      <xdr:row>10</xdr:row>
      <xdr:rowOff>7620</xdr:rowOff>
    </xdr:from>
    <xdr:ext cx="35830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TextBox 67">
              <a:extLst>
                <a:ext uri="{FF2B5EF4-FFF2-40B4-BE49-F238E27FC236}">
                  <a16:creationId xmlns:a16="http://schemas.microsoft.com/office/drawing/2014/main" id="{3CCCEF06-E752-4E09-B17E-E965A2BC49E3}"/>
                </a:ext>
              </a:extLst>
            </xdr:cNvPr>
            <xdr:cNvSpPr txBox="1"/>
          </xdr:nvSpPr>
          <xdr:spPr>
            <a:xfrm>
              <a:off x="1958340" y="1863314"/>
              <a:ext cx="3583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0">
                        <a:latin typeface="Cambria Math" panose="02040503050406030204" pitchFamily="18" charset="0"/>
                      </a:rPr>
                      <m:t>𝐄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[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HK" sz="1100"/>
            </a:p>
          </xdr:txBody>
        </xdr:sp>
      </mc:Choice>
      <mc:Fallback xmlns="">
        <xdr:sp macro="" textlink="">
          <xdr:nvSpPr>
            <xdr:cNvPr id="68" name="TextBox 67">
              <a:extLst>
                <a:ext uri="{FF2B5EF4-FFF2-40B4-BE49-F238E27FC236}">
                  <a16:creationId xmlns:a16="http://schemas.microsoft.com/office/drawing/2014/main" id="{3CCCEF06-E752-4E09-B17E-E965A2BC49E3}"/>
                </a:ext>
              </a:extLst>
            </xdr:cNvPr>
            <xdr:cNvSpPr txBox="1"/>
          </xdr:nvSpPr>
          <xdr:spPr>
            <a:xfrm>
              <a:off x="1958340" y="1863314"/>
              <a:ext cx="3583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𝐄</a:t>
              </a:r>
              <a:r>
                <a:rPr lang="en-US" sz="1100" b="0" i="0">
                  <a:latin typeface="Cambria Math" panose="02040503050406030204" pitchFamily="18" charset="0"/>
                </a:rPr>
                <a:t>[𝑈_𝑖]</a:t>
              </a:r>
              <a:endParaRPr lang="en-HK" sz="1100"/>
            </a:p>
          </xdr:txBody>
        </xdr:sp>
      </mc:Fallback>
    </mc:AlternateContent>
    <xdr:clientData/>
  </xdr:oneCellAnchor>
  <xdr:oneCellAnchor>
    <xdr:from>
      <xdr:col>5</xdr:col>
      <xdr:colOff>129540</xdr:colOff>
      <xdr:row>12</xdr:row>
      <xdr:rowOff>7620</xdr:rowOff>
    </xdr:from>
    <xdr:ext cx="426079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4C9A6109-CC92-4FC5-8BB5-71FF133BD01D}"/>
                </a:ext>
              </a:extLst>
            </xdr:cNvPr>
            <xdr:cNvSpPr txBox="1"/>
          </xdr:nvSpPr>
          <xdr:spPr>
            <a:xfrm>
              <a:off x="1958340" y="2239832"/>
              <a:ext cx="426079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0">
                        <a:latin typeface="Cambria Math" panose="02040503050406030204" pitchFamily="18" charset="0"/>
                      </a:rPr>
                      <m:t>𝐄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[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𝑈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HK" sz="1100"/>
            </a:p>
          </xdr:txBody>
        </xdr:sp>
      </mc:Choice>
      <mc:Fallback xmlns=""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4C9A6109-CC92-4FC5-8BB5-71FF133BD01D}"/>
                </a:ext>
              </a:extLst>
            </xdr:cNvPr>
            <xdr:cNvSpPr txBox="1"/>
          </xdr:nvSpPr>
          <xdr:spPr>
            <a:xfrm>
              <a:off x="1958340" y="2239832"/>
              <a:ext cx="426079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𝐄</a:t>
              </a:r>
              <a:r>
                <a:rPr lang="en-US" sz="1100" b="0" i="0">
                  <a:latin typeface="Cambria Math" panose="02040503050406030204" pitchFamily="18" charset="0"/>
                </a:rPr>
                <a:t>[𝑈_(𝑦∗)]</a:t>
              </a:r>
              <a:endParaRPr lang="en-HK" sz="1100"/>
            </a:p>
          </xdr:txBody>
        </xdr:sp>
      </mc:Fallback>
    </mc:AlternateContent>
    <xdr:clientData/>
  </xdr:oneCellAnchor>
  <xdr:oneCellAnchor>
    <xdr:from>
      <xdr:col>8</xdr:col>
      <xdr:colOff>129540</xdr:colOff>
      <xdr:row>16</xdr:row>
      <xdr:rowOff>7620</xdr:rowOff>
    </xdr:from>
    <xdr:ext cx="31117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913FBCF4-C626-4CC1-B111-D5F2F00C4110}"/>
                </a:ext>
              </a:extLst>
            </xdr:cNvPr>
            <xdr:cNvSpPr txBox="1"/>
          </xdr:nvSpPr>
          <xdr:spPr>
            <a:xfrm>
              <a:off x="4396740" y="2983902"/>
              <a:ext cx="3111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0">
                        <a:latin typeface="Cambria Math" panose="02040503050406030204" pitchFamily="18" charset="0"/>
                      </a:rPr>
                      <m:t>𝐄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[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n-HK" sz="1100"/>
            </a:p>
          </xdr:txBody>
        </xdr:sp>
      </mc:Choice>
      <mc:Fallback xmlns=""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913FBCF4-C626-4CC1-B111-D5F2F00C4110}"/>
                </a:ext>
              </a:extLst>
            </xdr:cNvPr>
            <xdr:cNvSpPr txBox="1"/>
          </xdr:nvSpPr>
          <xdr:spPr>
            <a:xfrm>
              <a:off x="4396740" y="2983902"/>
              <a:ext cx="3111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1" i="0">
                  <a:latin typeface="Cambria Math" panose="02040503050406030204" pitchFamily="18" charset="0"/>
                </a:rPr>
                <a:t>𝐄</a:t>
              </a:r>
              <a:r>
                <a:rPr lang="en-US" sz="1100" b="0" i="0">
                  <a:latin typeface="Cambria Math" panose="02040503050406030204" pitchFamily="18" charset="0"/>
                </a:rPr>
                <a:t>[𝑟_𝑖]</a:t>
              </a:r>
              <a:endParaRPr lang="en-HK" sz="1100"/>
            </a:p>
          </xdr:txBody>
        </xdr:sp>
      </mc:Fallback>
    </mc:AlternateContent>
    <xdr:clientData/>
  </xdr:oneCellAnchor>
  <xdr:oneCellAnchor>
    <xdr:from>
      <xdr:col>8</xdr:col>
      <xdr:colOff>129540</xdr:colOff>
      <xdr:row>16</xdr:row>
      <xdr:rowOff>7620</xdr:rowOff>
    </xdr:from>
    <xdr:ext cx="65" cy="172227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DC2B4BBC-18B6-4A66-AC8B-F4745C4FE86C}"/>
            </a:ext>
          </a:extLst>
        </xdr:cNvPr>
        <xdr:cNvSpPr txBox="1"/>
      </xdr:nvSpPr>
      <xdr:spPr>
        <a:xfrm>
          <a:off x="4396740" y="298390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H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DB93-5FA2-42A7-B44F-B37E760C0DAB}">
  <dimension ref="B3:E29"/>
  <sheetViews>
    <sheetView zoomScaleNormal="100" workbookViewId="0">
      <selection activeCell="C6" sqref="C6"/>
    </sheetView>
  </sheetViews>
  <sheetFormatPr defaultRowHeight="14.4" x14ac:dyDescent="0.3"/>
  <cols>
    <col min="1" max="1" width="8.88671875" style="2"/>
    <col min="2" max="5" width="8.88671875" style="1"/>
    <col min="6" max="16384" width="8.88671875" style="2"/>
  </cols>
  <sheetData>
    <row r="3" spans="2:5" ht="15" thickBot="1" x14ac:dyDescent="0.35"/>
    <row r="4" spans="2:5" ht="15" thickBot="1" x14ac:dyDescent="0.35">
      <c r="B4" s="6"/>
      <c r="C4" s="9">
        <v>0.04</v>
      </c>
      <c r="D4" s="6"/>
      <c r="E4" s="12">
        <v>0.02</v>
      </c>
    </row>
    <row r="5" spans="2:5" ht="15" thickBot="1" x14ac:dyDescent="0.35">
      <c r="B5" s="6"/>
      <c r="C5" s="10">
        <v>1</v>
      </c>
      <c r="D5" s="6"/>
      <c r="E5" s="11">
        <v>4</v>
      </c>
    </row>
    <row r="6" spans="2:5" ht="15" thickBot="1" x14ac:dyDescent="0.35">
      <c r="C6" s="36"/>
      <c r="E6" s="36"/>
    </row>
    <row r="7" spans="2:5" ht="15" thickBot="1" x14ac:dyDescent="0.35">
      <c r="B7" s="7" t="str">
        <f>"A="&amp;C5&amp;",U="&amp;TEXT(C4,"0.0%")</f>
        <v>A=1,U=4.0%</v>
      </c>
      <c r="C7" s="8"/>
      <c r="D7" s="7" t="str">
        <f>"A="&amp;E5&amp;",U="&amp;TEXT(E4,"0.0%")</f>
        <v>A=4,U=2.0%</v>
      </c>
      <c r="E7" s="8"/>
    </row>
    <row r="8" spans="2:5" ht="15" thickBot="1" x14ac:dyDescent="0.35">
      <c r="B8" s="6"/>
      <c r="C8" s="6"/>
      <c r="D8" s="6"/>
      <c r="E8" s="6"/>
    </row>
    <row r="9" spans="2:5" x14ac:dyDescent="0.3">
      <c r="B9" s="3">
        <v>0</v>
      </c>
      <c r="C9" s="3">
        <f t="shared" ref="C9:C29" si="0">$C$4+0.5*$C$5*B9^2</f>
        <v>0.04</v>
      </c>
      <c r="D9" s="3">
        <v>0</v>
      </c>
      <c r="E9" s="3">
        <f t="shared" ref="E9:E29" si="1">$E$4+0.5*$E$5*D9^2</f>
        <v>0.02</v>
      </c>
    </row>
    <row r="10" spans="2:5" x14ac:dyDescent="0.3">
      <c r="B10" s="4">
        <v>0.01</v>
      </c>
      <c r="C10" s="4">
        <f t="shared" si="0"/>
        <v>4.0050000000000002E-2</v>
      </c>
      <c r="D10" s="4">
        <v>0.01</v>
      </c>
      <c r="E10" s="4">
        <f t="shared" si="1"/>
        <v>2.0199999999999999E-2</v>
      </c>
    </row>
    <row r="11" spans="2:5" x14ac:dyDescent="0.3">
      <c r="B11" s="4">
        <v>0.02</v>
      </c>
      <c r="C11" s="4">
        <f t="shared" si="0"/>
        <v>4.02E-2</v>
      </c>
      <c r="D11" s="4">
        <v>0.02</v>
      </c>
      <c r="E11" s="4">
        <f t="shared" si="1"/>
        <v>2.0799999999999999E-2</v>
      </c>
    </row>
    <row r="12" spans="2:5" x14ac:dyDescent="0.3">
      <c r="B12" s="4">
        <v>0.03</v>
      </c>
      <c r="C12" s="4">
        <f t="shared" si="0"/>
        <v>4.045E-2</v>
      </c>
      <c r="D12" s="4">
        <v>0.03</v>
      </c>
      <c r="E12" s="4">
        <f t="shared" si="1"/>
        <v>2.18E-2</v>
      </c>
    </row>
    <row r="13" spans="2:5" x14ac:dyDescent="0.3">
      <c r="B13" s="4">
        <v>0.04</v>
      </c>
      <c r="C13" s="4">
        <f t="shared" si="0"/>
        <v>4.0800000000000003E-2</v>
      </c>
      <c r="D13" s="4">
        <v>0.04</v>
      </c>
      <c r="E13" s="4">
        <f t="shared" si="1"/>
        <v>2.3200000000000002E-2</v>
      </c>
    </row>
    <row r="14" spans="2:5" x14ac:dyDescent="0.3">
      <c r="B14" s="4">
        <v>0.05</v>
      </c>
      <c r="C14" s="4">
        <f t="shared" si="0"/>
        <v>4.1250000000000002E-2</v>
      </c>
      <c r="D14" s="4">
        <v>0.05</v>
      </c>
      <c r="E14" s="4">
        <f t="shared" si="1"/>
        <v>2.5000000000000001E-2</v>
      </c>
    </row>
    <row r="15" spans="2:5" x14ac:dyDescent="0.3">
      <c r="B15" s="4">
        <v>0.06</v>
      </c>
      <c r="C15" s="4">
        <f t="shared" si="0"/>
        <v>4.1800000000000004E-2</v>
      </c>
      <c r="D15" s="4">
        <v>0.06</v>
      </c>
      <c r="E15" s="4">
        <f t="shared" si="1"/>
        <v>2.7200000000000002E-2</v>
      </c>
    </row>
    <row r="16" spans="2:5" x14ac:dyDescent="0.3">
      <c r="B16" s="4">
        <v>7.0000000000000007E-2</v>
      </c>
      <c r="C16" s="4">
        <f t="shared" si="0"/>
        <v>4.2450000000000002E-2</v>
      </c>
      <c r="D16" s="4">
        <v>7.0000000000000007E-2</v>
      </c>
      <c r="E16" s="4">
        <f t="shared" si="1"/>
        <v>2.98E-2</v>
      </c>
    </row>
    <row r="17" spans="2:5" x14ac:dyDescent="0.3">
      <c r="B17" s="4">
        <v>0.08</v>
      </c>
      <c r="C17" s="4">
        <f t="shared" si="0"/>
        <v>4.3200000000000002E-2</v>
      </c>
      <c r="D17" s="4">
        <v>0.08</v>
      </c>
      <c r="E17" s="4">
        <f t="shared" si="1"/>
        <v>3.2800000000000003E-2</v>
      </c>
    </row>
    <row r="18" spans="2:5" x14ac:dyDescent="0.3">
      <c r="B18" s="4">
        <v>0.09</v>
      </c>
      <c r="C18" s="4">
        <f t="shared" si="0"/>
        <v>4.4049999999999999E-2</v>
      </c>
      <c r="D18" s="4">
        <v>0.09</v>
      </c>
      <c r="E18" s="4">
        <f t="shared" si="1"/>
        <v>3.6199999999999996E-2</v>
      </c>
    </row>
    <row r="19" spans="2:5" x14ac:dyDescent="0.3">
      <c r="B19" s="4">
        <v>0.1</v>
      </c>
      <c r="C19" s="4">
        <f t="shared" si="0"/>
        <v>4.4999999999999998E-2</v>
      </c>
      <c r="D19" s="4">
        <v>0.1</v>
      </c>
      <c r="E19" s="4">
        <f t="shared" si="1"/>
        <v>4.0000000000000008E-2</v>
      </c>
    </row>
    <row r="20" spans="2:5" x14ac:dyDescent="0.3">
      <c r="B20" s="4">
        <v>0.11</v>
      </c>
      <c r="C20" s="4">
        <f t="shared" si="0"/>
        <v>4.6050000000000001E-2</v>
      </c>
      <c r="D20" s="4">
        <v>0.11</v>
      </c>
      <c r="E20" s="4">
        <f t="shared" si="1"/>
        <v>4.4200000000000003E-2</v>
      </c>
    </row>
    <row r="21" spans="2:5" x14ac:dyDescent="0.3">
      <c r="B21" s="4">
        <v>0.12</v>
      </c>
      <c r="C21" s="4">
        <f t="shared" si="0"/>
        <v>4.7199999999999999E-2</v>
      </c>
      <c r="D21" s="4">
        <v>0.12</v>
      </c>
      <c r="E21" s="4">
        <f t="shared" si="1"/>
        <v>4.8799999999999996E-2</v>
      </c>
    </row>
    <row r="22" spans="2:5" x14ac:dyDescent="0.3">
      <c r="B22" s="4">
        <v>0.13</v>
      </c>
      <c r="C22" s="4">
        <f t="shared" si="0"/>
        <v>4.845E-2</v>
      </c>
      <c r="D22" s="4">
        <v>0.13</v>
      </c>
      <c r="E22" s="4">
        <f t="shared" si="1"/>
        <v>5.3800000000000001E-2</v>
      </c>
    </row>
    <row r="23" spans="2:5" x14ac:dyDescent="0.3">
      <c r="B23" s="4">
        <v>0.14000000000000001</v>
      </c>
      <c r="C23" s="4">
        <f t="shared" si="0"/>
        <v>4.9800000000000004E-2</v>
      </c>
      <c r="D23" s="4">
        <v>0.14000000000000001</v>
      </c>
      <c r="E23" s="4">
        <f t="shared" si="1"/>
        <v>5.9200000000000003E-2</v>
      </c>
    </row>
    <row r="24" spans="2:5" x14ac:dyDescent="0.3">
      <c r="B24" s="4">
        <v>0.15</v>
      </c>
      <c r="C24" s="4">
        <f t="shared" si="0"/>
        <v>5.1250000000000004E-2</v>
      </c>
      <c r="D24" s="4">
        <v>0.15</v>
      </c>
      <c r="E24" s="4">
        <f t="shared" si="1"/>
        <v>6.5000000000000002E-2</v>
      </c>
    </row>
    <row r="25" spans="2:5" x14ac:dyDescent="0.3">
      <c r="B25" s="4">
        <v>0.16</v>
      </c>
      <c r="C25" s="4">
        <f t="shared" si="0"/>
        <v>5.28E-2</v>
      </c>
      <c r="D25" s="4">
        <v>0.16</v>
      </c>
      <c r="E25" s="4">
        <f t="shared" si="1"/>
        <v>7.1199999999999999E-2</v>
      </c>
    </row>
    <row r="26" spans="2:5" x14ac:dyDescent="0.3">
      <c r="B26" s="4">
        <v>0.17</v>
      </c>
      <c r="C26" s="4">
        <f t="shared" si="0"/>
        <v>5.4450000000000005E-2</v>
      </c>
      <c r="D26" s="4">
        <v>0.17</v>
      </c>
      <c r="E26" s="4">
        <f t="shared" si="1"/>
        <v>7.7800000000000008E-2</v>
      </c>
    </row>
    <row r="27" spans="2:5" x14ac:dyDescent="0.3">
      <c r="B27" s="4">
        <v>0.18</v>
      </c>
      <c r="C27" s="4">
        <f t="shared" si="0"/>
        <v>5.62E-2</v>
      </c>
      <c r="D27" s="4">
        <v>0.18</v>
      </c>
      <c r="E27" s="4">
        <f t="shared" si="1"/>
        <v>8.48E-2</v>
      </c>
    </row>
    <row r="28" spans="2:5" x14ac:dyDescent="0.3">
      <c r="B28" s="4">
        <v>0.19</v>
      </c>
      <c r="C28" s="4">
        <f t="shared" si="0"/>
        <v>5.8050000000000004E-2</v>
      </c>
      <c r="D28" s="4">
        <v>0.19</v>
      </c>
      <c r="E28" s="4">
        <f t="shared" si="1"/>
        <v>9.2200000000000004E-2</v>
      </c>
    </row>
    <row r="29" spans="2:5" ht="15" thickBot="1" x14ac:dyDescent="0.35">
      <c r="B29" s="5">
        <v>0.2</v>
      </c>
      <c r="C29" s="5">
        <f t="shared" si="0"/>
        <v>6.0000000000000005E-2</v>
      </c>
      <c r="D29" s="5">
        <v>0.2</v>
      </c>
      <c r="E29" s="5">
        <f t="shared" si="1"/>
        <v>0.10000000000000002</v>
      </c>
    </row>
  </sheetData>
  <sheetProtection selectLockedCell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53F14-E4DA-487E-9DD0-65B7511F31AD}">
  <dimension ref="B4:E33"/>
  <sheetViews>
    <sheetView tabSelected="1" zoomScaleNormal="100" workbookViewId="0">
      <selection activeCell="R19" sqref="R19"/>
    </sheetView>
  </sheetViews>
  <sheetFormatPr defaultRowHeight="14.4" x14ac:dyDescent="0.3"/>
  <cols>
    <col min="1" max="1" width="8.88671875" style="2"/>
    <col min="2" max="5" width="8.88671875" style="1"/>
    <col min="6" max="16384" width="8.88671875" style="2"/>
  </cols>
  <sheetData>
    <row r="4" spans="2:5" ht="15" thickBot="1" x14ac:dyDescent="0.35"/>
    <row r="5" spans="2:5" ht="15" thickBot="1" x14ac:dyDescent="0.35">
      <c r="C5" s="24" t="s">
        <v>0</v>
      </c>
      <c r="E5" s="24" t="s">
        <v>1</v>
      </c>
    </row>
    <row r="6" spans="2:5" ht="15" thickBot="1" x14ac:dyDescent="0.35">
      <c r="B6" s="6"/>
      <c r="C6" s="22">
        <v>0.01</v>
      </c>
      <c r="D6" s="6"/>
      <c r="E6" s="20">
        <v>0.01</v>
      </c>
    </row>
    <row r="7" spans="2:5" ht="15" thickBot="1" x14ac:dyDescent="0.35">
      <c r="B7" s="6"/>
      <c r="C7" s="21">
        <v>0.05</v>
      </c>
      <c r="D7" s="6"/>
      <c r="E7" s="20">
        <v>0.06</v>
      </c>
    </row>
    <row r="8" spans="2:5" ht="15" thickBot="1" x14ac:dyDescent="0.35">
      <c r="B8" s="6"/>
      <c r="C8" s="21">
        <v>7.0000000000000007E-2</v>
      </c>
      <c r="D8" s="6"/>
      <c r="E8" s="20">
        <v>0.1</v>
      </c>
    </row>
    <row r="9" spans="2:5" ht="15" thickBot="1" x14ac:dyDescent="0.35">
      <c r="B9" s="6"/>
      <c r="C9" s="19">
        <f>ROUND((C7-C6)/C8,2)</f>
        <v>0.56999999999999995</v>
      </c>
      <c r="D9" s="6"/>
      <c r="E9" s="19">
        <f>ROUND((E7-E6)/E8,2)</f>
        <v>0.5</v>
      </c>
    </row>
    <row r="10" spans="2:5" ht="15" thickBot="1" x14ac:dyDescent="0.35">
      <c r="C10" s="36"/>
      <c r="E10" s="36"/>
    </row>
    <row r="11" spans="2:5" ht="15" thickBot="1" x14ac:dyDescent="0.35">
      <c r="B11" s="7" t="str">
        <f>"SR="&amp;C9</f>
        <v>SR=0.57</v>
      </c>
      <c r="C11" s="8"/>
      <c r="D11" s="7" t="str">
        <f>"SR="&amp;E9</f>
        <v>SR=0.5</v>
      </c>
      <c r="E11" s="8"/>
    </row>
    <row r="12" spans="2:5" ht="15" thickBot="1" x14ac:dyDescent="0.35">
      <c r="B12" s="6"/>
      <c r="C12" s="3"/>
      <c r="D12" s="6"/>
      <c r="E12" s="3"/>
    </row>
    <row r="13" spans="2:5" x14ac:dyDescent="0.3">
      <c r="B13" s="13">
        <v>0</v>
      </c>
      <c r="C13" s="3">
        <f>$C$6+$C$9*B13</f>
        <v>0.01</v>
      </c>
      <c r="D13" s="17">
        <v>0</v>
      </c>
      <c r="E13" s="3">
        <f>$E$6+$E$9*D13</f>
        <v>0.01</v>
      </c>
    </row>
    <row r="14" spans="2:5" x14ac:dyDescent="0.3">
      <c r="B14" s="14">
        <v>0.01</v>
      </c>
      <c r="C14" s="4">
        <f t="shared" ref="C14:C33" si="0">$C$6+$C$9*B14</f>
        <v>1.5699999999999999E-2</v>
      </c>
      <c r="D14" s="16">
        <v>0.01</v>
      </c>
      <c r="E14" s="4">
        <f t="shared" ref="E14:E33" si="1">$E$6+$E$9*D14</f>
        <v>1.4999999999999999E-2</v>
      </c>
    </row>
    <row r="15" spans="2:5" x14ac:dyDescent="0.3">
      <c r="B15" s="14">
        <v>0.02</v>
      </c>
      <c r="C15" s="4">
        <f t="shared" si="0"/>
        <v>2.1399999999999999E-2</v>
      </c>
      <c r="D15" s="16">
        <v>0.02</v>
      </c>
      <c r="E15" s="4">
        <f t="shared" si="1"/>
        <v>0.02</v>
      </c>
    </row>
    <row r="16" spans="2:5" x14ac:dyDescent="0.3">
      <c r="B16" s="14">
        <v>0.03</v>
      </c>
      <c r="C16" s="4">
        <f t="shared" si="0"/>
        <v>2.7099999999999999E-2</v>
      </c>
      <c r="D16" s="16">
        <v>0.03</v>
      </c>
      <c r="E16" s="4">
        <f t="shared" si="1"/>
        <v>2.5000000000000001E-2</v>
      </c>
    </row>
    <row r="17" spans="2:5" x14ac:dyDescent="0.3">
      <c r="B17" s="14">
        <v>0.04</v>
      </c>
      <c r="C17" s="4">
        <f t="shared" si="0"/>
        <v>3.2799999999999996E-2</v>
      </c>
      <c r="D17" s="16">
        <v>0.04</v>
      </c>
      <c r="E17" s="4">
        <f t="shared" si="1"/>
        <v>0.03</v>
      </c>
    </row>
    <row r="18" spans="2:5" x14ac:dyDescent="0.3">
      <c r="B18" s="14">
        <v>0.05</v>
      </c>
      <c r="C18" s="4">
        <f t="shared" si="0"/>
        <v>3.85E-2</v>
      </c>
      <c r="D18" s="16">
        <v>0.05</v>
      </c>
      <c r="E18" s="4">
        <f t="shared" si="1"/>
        <v>3.5000000000000003E-2</v>
      </c>
    </row>
    <row r="19" spans="2:5" x14ac:dyDescent="0.3">
      <c r="B19" s="14">
        <v>0.06</v>
      </c>
      <c r="C19" s="4">
        <f t="shared" si="0"/>
        <v>4.4199999999999996E-2</v>
      </c>
      <c r="D19" s="16">
        <v>0.06</v>
      </c>
      <c r="E19" s="4">
        <f t="shared" si="1"/>
        <v>0.04</v>
      </c>
    </row>
    <row r="20" spans="2:5" x14ac:dyDescent="0.3">
      <c r="B20" s="14">
        <v>7.0000000000000007E-2</v>
      </c>
      <c r="C20" s="4">
        <f t="shared" si="0"/>
        <v>4.99E-2</v>
      </c>
      <c r="D20" s="16">
        <v>7.0000000000000007E-2</v>
      </c>
      <c r="E20" s="4">
        <f t="shared" si="1"/>
        <v>4.5000000000000005E-2</v>
      </c>
    </row>
    <row r="21" spans="2:5" x14ac:dyDescent="0.3">
      <c r="B21" s="14">
        <v>0.08</v>
      </c>
      <c r="C21" s="4">
        <f t="shared" si="0"/>
        <v>5.5599999999999997E-2</v>
      </c>
      <c r="D21" s="16">
        <v>0.08</v>
      </c>
      <c r="E21" s="4">
        <f t="shared" si="1"/>
        <v>0.05</v>
      </c>
    </row>
    <row r="22" spans="2:5" x14ac:dyDescent="0.3">
      <c r="B22" s="14">
        <v>0.09</v>
      </c>
      <c r="C22" s="4">
        <f t="shared" si="0"/>
        <v>6.1299999999999993E-2</v>
      </c>
      <c r="D22" s="16">
        <v>0.09</v>
      </c>
      <c r="E22" s="4">
        <f t="shared" si="1"/>
        <v>5.5E-2</v>
      </c>
    </row>
    <row r="23" spans="2:5" x14ac:dyDescent="0.3">
      <c r="B23" s="14">
        <v>0.1</v>
      </c>
      <c r="C23" s="4">
        <f t="shared" si="0"/>
        <v>6.699999999999999E-2</v>
      </c>
      <c r="D23" s="16">
        <v>0.1</v>
      </c>
      <c r="E23" s="4">
        <f t="shared" si="1"/>
        <v>6.0000000000000005E-2</v>
      </c>
    </row>
    <row r="24" spans="2:5" x14ac:dyDescent="0.3">
      <c r="B24" s="14">
        <v>0.11</v>
      </c>
      <c r="C24" s="4">
        <f t="shared" si="0"/>
        <v>7.2699999999999987E-2</v>
      </c>
      <c r="D24" s="16">
        <v>0.11</v>
      </c>
      <c r="E24" s="4">
        <f t="shared" si="1"/>
        <v>6.5000000000000002E-2</v>
      </c>
    </row>
    <row r="25" spans="2:5" x14ac:dyDescent="0.3">
      <c r="B25" s="14">
        <v>0.12</v>
      </c>
      <c r="C25" s="4">
        <f t="shared" si="0"/>
        <v>7.8399999999999984E-2</v>
      </c>
      <c r="D25" s="16">
        <v>0.12</v>
      </c>
      <c r="E25" s="4">
        <f t="shared" si="1"/>
        <v>6.9999999999999993E-2</v>
      </c>
    </row>
    <row r="26" spans="2:5" x14ac:dyDescent="0.3">
      <c r="B26" s="14">
        <v>0.13</v>
      </c>
      <c r="C26" s="4">
        <f t="shared" si="0"/>
        <v>8.4099999999999994E-2</v>
      </c>
      <c r="D26" s="16">
        <v>0.13</v>
      </c>
      <c r="E26" s="4">
        <f t="shared" si="1"/>
        <v>7.4999999999999997E-2</v>
      </c>
    </row>
    <row r="27" spans="2:5" x14ac:dyDescent="0.3">
      <c r="B27" s="14">
        <v>0.14000000000000001</v>
      </c>
      <c r="C27" s="4">
        <f t="shared" si="0"/>
        <v>8.9799999999999991E-2</v>
      </c>
      <c r="D27" s="16">
        <v>0.14000000000000001</v>
      </c>
      <c r="E27" s="4">
        <f t="shared" si="1"/>
        <v>0.08</v>
      </c>
    </row>
    <row r="28" spans="2:5" x14ac:dyDescent="0.3">
      <c r="B28" s="14">
        <v>0.15</v>
      </c>
      <c r="C28" s="4">
        <f t="shared" si="0"/>
        <v>9.5499999999999988E-2</v>
      </c>
      <c r="D28" s="16">
        <v>0.15</v>
      </c>
      <c r="E28" s="4">
        <f t="shared" si="1"/>
        <v>8.4999999999999992E-2</v>
      </c>
    </row>
    <row r="29" spans="2:5" x14ac:dyDescent="0.3">
      <c r="B29" s="14">
        <v>0.16</v>
      </c>
      <c r="C29" s="4">
        <f t="shared" si="0"/>
        <v>0.10119999999999998</v>
      </c>
      <c r="D29" s="16">
        <v>0.16</v>
      </c>
      <c r="E29" s="4">
        <f t="shared" si="1"/>
        <v>0.09</v>
      </c>
    </row>
    <row r="30" spans="2:5" x14ac:dyDescent="0.3">
      <c r="B30" s="14">
        <v>0.17</v>
      </c>
      <c r="C30" s="4">
        <f t="shared" si="0"/>
        <v>0.1069</v>
      </c>
      <c r="D30" s="16">
        <v>0.17</v>
      </c>
      <c r="E30" s="4">
        <f t="shared" si="1"/>
        <v>9.5000000000000001E-2</v>
      </c>
    </row>
    <row r="31" spans="2:5" x14ac:dyDescent="0.3">
      <c r="B31" s="14">
        <v>0.18</v>
      </c>
      <c r="C31" s="4">
        <f t="shared" si="0"/>
        <v>0.11259999999999998</v>
      </c>
      <c r="D31" s="16">
        <v>0.18</v>
      </c>
      <c r="E31" s="4">
        <f t="shared" si="1"/>
        <v>9.9999999999999992E-2</v>
      </c>
    </row>
    <row r="32" spans="2:5" x14ac:dyDescent="0.3">
      <c r="B32" s="14">
        <v>0.19</v>
      </c>
      <c r="C32" s="4">
        <f t="shared" si="0"/>
        <v>0.11829999999999999</v>
      </c>
      <c r="D32" s="16">
        <v>0.19</v>
      </c>
      <c r="E32" s="4">
        <f t="shared" si="1"/>
        <v>0.105</v>
      </c>
    </row>
    <row r="33" spans="2:5" ht="15" thickBot="1" x14ac:dyDescent="0.35">
      <c r="B33" s="15">
        <v>0.2</v>
      </c>
      <c r="C33" s="5">
        <f t="shared" si="0"/>
        <v>0.12399999999999999</v>
      </c>
      <c r="D33" s="18">
        <v>0.2</v>
      </c>
      <c r="E33" s="5">
        <f t="shared" si="1"/>
        <v>0.11</v>
      </c>
    </row>
  </sheetData>
  <sheetProtection selectLockedCells="1"/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D4166-7EBC-4220-866D-5CF249F995BB}">
  <dimension ref="B4:I79"/>
  <sheetViews>
    <sheetView zoomScale="85" zoomScaleNormal="85" workbookViewId="0">
      <selection activeCell="F35" sqref="F35"/>
    </sheetView>
  </sheetViews>
  <sheetFormatPr defaultRowHeight="14.4" x14ac:dyDescent="0.3"/>
  <cols>
    <col min="1" max="1" width="8.88671875" style="2"/>
    <col min="2" max="5" width="8.88671875" style="1"/>
    <col min="6" max="8" width="8.88671875" style="2"/>
    <col min="9" max="9" width="8.88671875" style="2" customWidth="1"/>
    <col min="10" max="16384" width="8.88671875" style="2"/>
  </cols>
  <sheetData>
    <row r="4" spans="2:9" ht="15" thickBot="1" x14ac:dyDescent="0.35"/>
    <row r="5" spans="2:9" ht="15" thickBot="1" x14ac:dyDescent="0.35">
      <c r="C5" s="24" t="s">
        <v>0</v>
      </c>
      <c r="E5" s="24" t="s">
        <v>1</v>
      </c>
      <c r="F5" s="1"/>
      <c r="G5" s="24" t="s">
        <v>1</v>
      </c>
    </row>
    <row r="6" spans="2:9" ht="15" thickBot="1" x14ac:dyDescent="0.35">
      <c r="B6" s="6"/>
      <c r="C6" s="22">
        <v>0.01</v>
      </c>
      <c r="D6" s="6"/>
      <c r="E6" s="20">
        <v>0.01</v>
      </c>
      <c r="F6" s="6"/>
      <c r="G6" s="35">
        <f>E6</f>
        <v>0.01</v>
      </c>
    </row>
    <row r="7" spans="2:9" ht="15" thickBot="1" x14ac:dyDescent="0.35">
      <c r="B7" s="6"/>
      <c r="C7" s="21">
        <v>0.04</v>
      </c>
      <c r="D7" s="6"/>
      <c r="E7" s="20">
        <v>0.05</v>
      </c>
      <c r="F7" s="6"/>
      <c r="G7" s="35">
        <f>E7</f>
        <v>0.05</v>
      </c>
    </row>
    <row r="8" spans="2:9" ht="15" thickBot="1" x14ac:dyDescent="0.35">
      <c r="B8" s="6"/>
      <c r="C8" s="21">
        <v>0.08</v>
      </c>
      <c r="D8" s="6"/>
      <c r="E8" s="20">
        <v>7.0000000000000007E-2</v>
      </c>
      <c r="F8" s="6"/>
      <c r="G8" s="35">
        <f>E8</f>
        <v>7.0000000000000007E-2</v>
      </c>
    </row>
    <row r="9" spans="2:9" ht="15" thickBot="1" x14ac:dyDescent="0.35">
      <c r="B9" s="6"/>
      <c r="C9" s="19">
        <f>(C7-C6)/C8</f>
        <v>0.375</v>
      </c>
      <c r="D9" s="6"/>
      <c r="E9" s="19">
        <f>(E7-E6)/E8</f>
        <v>0.5714285714285714</v>
      </c>
      <c r="F9" s="6"/>
      <c r="G9" s="19">
        <f>(G7-G6)/G8</f>
        <v>0.5714285714285714</v>
      </c>
    </row>
    <row r="10" spans="2:9" ht="15" thickBot="1" x14ac:dyDescent="0.35">
      <c r="B10" s="6"/>
      <c r="C10" s="10">
        <v>5</v>
      </c>
      <c r="D10" s="6"/>
      <c r="E10" s="11">
        <v>12</v>
      </c>
      <c r="F10" s="6"/>
      <c r="G10" s="33">
        <f>C10</f>
        <v>5</v>
      </c>
    </row>
    <row r="11" spans="2:9" ht="15" thickBot="1" x14ac:dyDescent="0.35">
      <c r="B11" s="6"/>
      <c r="C11" s="9">
        <v>0.01</v>
      </c>
      <c r="D11" s="6"/>
      <c r="E11" s="12">
        <v>0.01</v>
      </c>
      <c r="F11" s="6"/>
      <c r="G11" s="34">
        <f>C11</f>
        <v>0.01</v>
      </c>
    </row>
    <row r="12" spans="2:9" ht="15" thickBot="1" x14ac:dyDescent="0.35">
      <c r="B12" s="23" t="s">
        <v>2</v>
      </c>
      <c r="C12" s="29">
        <f>(C7-C6)/(C10*C8^2)</f>
        <v>0.9375</v>
      </c>
      <c r="D12" s="23" t="s">
        <v>2</v>
      </c>
      <c r="E12" s="29">
        <f>(E7-E6)/(E10*E8^2)</f>
        <v>0.68027210884353739</v>
      </c>
      <c r="F12" s="23" t="s">
        <v>2</v>
      </c>
      <c r="G12" s="29">
        <f>(G7-G6)/(G10*G8^2)</f>
        <v>1.6326530612244896</v>
      </c>
    </row>
    <row r="13" spans="2:9" ht="15" thickBot="1" x14ac:dyDescent="0.35">
      <c r="B13" s="6"/>
      <c r="C13" s="29">
        <f>C12*C7+(1-C12)*C6-0.5*C10*C12^2*C8^2</f>
        <v>2.4062500000000001E-2</v>
      </c>
      <c r="D13" s="6"/>
      <c r="E13" s="29">
        <f>E12*E7+(1-E12)*E6-0.5*E10*E12^2*E8^2</f>
        <v>2.3605442176870751E-2</v>
      </c>
      <c r="F13" s="6"/>
      <c r="G13" s="29">
        <f>G12*G7+(1-G12)*G6-0.5*G10*G12^2*G8^2</f>
        <v>4.2653061224489801E-2</v>
      </c>
    </row>
    <row r="14" spans="2:9" ht="15" thickBot="1" x14ac:dyDescent="0.35">
      <c r="C14" s="36"/>
      <c r="E14" s="36"/>
    </row>
    <row r="15" spans="2:9" x14ac:dyDescent="0.3">
      <c r="C15" s="25" t="str">
        <f>"A="&amp;C10&amp;","</f>
        <v>A=5,</v>
      </c>
      <c r="D15" s="25" t="str">
        <f>"A="&amp;E10&amp;","</f>
        <v>A=12,</v>
      </c>
      <c r="E15" s="27" t="str">
        <f>"SR="&amp;ROUND(C9,2)</f>
        <v>SR=0.38</v>
      </c>
      <c r="F15" s="27" t="str">
        <f>"SR="&amp;ROUND(E9,2)</f>
        <v>SR=0.57</v>
      </c>
      <c r="G15" s="25" t="str">
        <f>"y*, A="&amp;C10&amp;","</f>
        <v>y*, A=5,</v>
      </c>
      <c r="H15" s="27" t="str">
        <f>"y*, A="&amp;E10&amp;","</f>
        <v>y*, A=12,</v>
      </c>
      <c r="I15" s="27" t="str">
        <f>"y*, A="&amp;G10&amp;","</f>
        <v>y*, A=5,</v>
      </c>
    </row>
    <row r="16" spans="2:9" ht="15" thickBot="1" x14ac:dyDescent="0.35">
      <c r="B16" s="2"/>
      <c r="C16" s="26" t="str">
        <f>"U="&amp;TEXT(C11,"0.0%")</f>
        <v>U=1.0%</v>
      </c>
      <c r="D16" s="26" t="str">
        <f>"U="&amp;TEXT(E11,"0.0%")</f>
        <v>U=1.0%</v>
      </c>
      <c r="E16" s="37"/>
      <c r="F16" s="38"/>
      <c r="G16" s="26" t="str">
        <f>"U="&amp;TEXT(C13,"0.0%")</f>
        <v>U=2.4%</v>
      </c>
      <c r="H16" s="28" t="str">
        <f>"U="&amp;TEXT(E13,"0.0%")</f>
        <v>U=2.4%</v>
      </c>
      <c r="I16" s="28" t="str">
        <f>"U="&amp;TEXT(G13,"0.0%")</f>
        <v>U=4.3%</v>
      </c>
    </row>
    <row r="17" spans="2:9" ht="15" thickBot="1" x14ac:dyDescent="0.35">
      <c r="B17" s="6"/>
      <c r="C17" s="4"/>
      <c r="D17" s="6"/>
      <c r="E17" s="6"/>
      <c r="F17" s="6"/>
      <c r="G17" s="4"/>
      <c r="H17" s="3"/>
      <c r="I17" s="6"/>
    </row>
    <row r="18" spans="2:9" x14ac:dyDescent="0.3">
      <c r="B18" s="13">
        <v>0</v>
      </c>
      <c r="C18" s="13">
        <f>$C$11+0.5*$C$10*B18^2</f>
        <v>0.01</v>
      </c>
      <c r="D18" s="3">
        <f>$E$11+0.5*$E$10*B18^2</f>
        <v>0.01</v>
      </c>
      <c r="E18" s="3">
        <f>$C$6+$C$9*B18</f>
        <v>0.01</v>
      </c>
      <c r="F18" s="13">
        <f>$E$6+$E$9*B18</f>
        <v>0.01</v>
      </c>
      <c r="G18" s="3">
        <f>$C$13+0.5*$C$10*B18^2</f>
        <v>2.4062500000000001E-2</v>
      </c>
      <c r="H18" s="3">
        <f>$E$13+0.5*$E$10*B18^2</f>
        <v>2.3605442176870751E-2</v>
      </c>
      <c r="I18" s="30">
        <f>$G$13+0.5*$G$10*B18^2</f>
        <v>4.2653061224489801E-2</v>
      </c>
    </row>
    <row r="19" spans="2:9" x14ac:dyDescent="0.3">
      <c r="B19" s="14">
        <v>0.01</v>
      </c>
      <c r="C19" s="14">
        <f t="shared" ref="C19:C38" si="0">$C$11+0.5*$C$10*B19^2</f>
        <v>1.025E-2</v>
      </c>
      <c r="D19" s="4">
        <f t="shared" ref="D19:D38" si="1">$E$11+0.5*$E$10*B19^2</f>
        <v>1.06E-2</v>
      </c>
      <c r="E19" s="4">
        <f t="shared" ref="E19:E38" si="2">$C$6+$C$9*B19</f>
        <v>1.375E-2</v>
      </c>
      <c r="F19" s="14">
        <f t="shared" ref="F19:F38" si="3">$E$6+$E$9*B19</f>
        <v>1.5714285714285715E-2</v>
      </c>
      <c r="G19" s="4">
        <f t="shared" ref="G19:G38" si="4">$C$13+0.5*$C$10*B19^2</f>
        <v>2.4312500000000001E-2</v>
      </c>
      <c r="H19" s="4">
        <f t="shared" ref="H19:H38" si="5">$E$13+0.5*$E$10*B19^2</f>
        <v>2.4205442176870751E-2</v>
      </c>
      <c r="I19" s="31">
        <f t="shared" ref="I19:I38" si="6">$G$13+0.5*$G$10*B19^2</f>
        <v>4.2903061224489801E-2</v>
      </c>
    </row>
    <row r="20" spans="2:9" x14ac:dyDescent="0.3">
      <c r="B20" s="14">
        <v>0.02</v>
      </c>
      <c r="C20" s="14">
        <f t="shared" si="0"/>
        <v>1.0999999999999999E-2</v>
      </c>
      <c r="D20" s="4">
        <f t="shared" si="1"/>
        <v>1.2400000000000001E-2</v>
      </c>
      <c r="E20" s="4">
        <f t="shared" si="2"/>
        <v>1.7500000000000002E-2</v>
      </c>
      <c r="F20" s="14">
        <f t="shared" si="3"/>
        <v>2.1428571428571429E-2</v>
      </c>
      <c r="G20" s="4">
        <f t="shared" si="4"/>
        <v>2.5062500000000001E-2</v>
      </c>
      <c r="H20" s="4">
        <f t="shared" si="5"/>
        <v>2.6005442176870751E-2</v>
      </c>
      <c r="I20" s="31">
        <f t="shared" si="6"/>
        <v>4.3653061224489802E-2</v>
      </c>
    </row>
    <row r="21" spans="2:9" x14ac:dyDescent="0.3">
      <c r="B21" s="14">
        <v>0.03</v>
      </c>
      <c r="C21" s="14">
        <f t="shared" si="0"/>
        <v>1.225E-2</v>
      </c>
      <c r="D21" s="4">
        <f t="shared" si="1"/>
        <v>1.54E-2</v>
      </c>
      <c r="E21" s="4">
        <f t="shared" si="2"/>
        <v>2.1249999999999998E-2</v>
      </c>
      <c r="F21" s="14">
        <f t="shared" si="3"/>
        <v>2.7142857142857142E-2</v>
      </c>
      <c r="G21" s="4">
        <f t="shared" si="4"/>
        <v>2.6312499999999999E-2</v>
      </c>
      <c r="H21" s="4">
        <f t="shared" si="5"/>
        <v>2.9005442176870753E-2</v>
      </c>
      <c r="I21" s="31">
        <f t="shared" si="6"/>
        <v>4.4903061224489803E-2</v>
      </c>
    </row>
    <row r="22" spans="2:9" x14ac:dyDescent="0.3">
      <c r="B22" s="14">
        <v>0.04</v>
      </c>
      <c r="C22" s="14">
        <f t="shared" si="0"/>
        <v>1.4E-2</v>
      </c>
      <c r="D22" s="4">
        <f t="shared" si="1"/>
        <v>1.9599999999999999E-2</v>
      </c>
      <c r="E22" s="4">
        <f t="shared" si="2"/>
        <v>2.5000000000000001E-2</v>
      </c>
      <c r="F22" s="14">
        <f t="shared" si="3"/>
        <v>3.2857142857142856E-2</v>
      </c>
      <c r="G22" s="4">
        <f t="shared" si="4"/>
        <v>2.8062500000000001E-2</v>
      </c>
      <c r="H22" s="4">
        <f t="shared" si="5"/>
        <v>3.3205442176870756E-2</v>
      </c>
      <c r="I22" s="31">
        <f t="shared" si="6"/>
        <v>4.6653061224489797E-2</v>
      </c>
    </row>
    <row r="23" spans="2:9" x14ac:dyDescent="0.3">
      <c r="B23" s="14">
        <v>0.05</v>
      </c>
      <c r="C23" s="14">
        <f t="shared" si="0"/>
        <v>1.6250000000000001E-2</v>
      </c>
      <c r="D23" s="4">
        <f t="shared" si="1"/>
        <v>2.5000000000000001E-2</v>
      </c>
      <c r="E23" s="4">
        <f t="shared" si="2"/>
        <v>2.8750000000000005E-2</v>
      </c>
      <c r="F23" s="14">
        <f t="shared" si="3"/>
        <v>3.8571428571428569E-2</v>
      </c>
      <c r="G23" s="4">
        <f t="shared" si="4"/>
        <v>3.0312500000000003E-2</v>
      </c>
      <c r="H23" s="4">
        <f t="shared" si="5"/>
        <v>3.8605442176870758E-2</v>
      </c>
      <c r="I23" s="31">
        <f t="shared" si="6"/>
        <v>4.8903061224489799E-2</v>
      </c>
    </row>
    <row r="24" spans="2:9" x14ac:dyDescent="0.3">
      <c r="B24" s="14">
        <v>0.06</v>
      </c>
      <c r="C24" s="14">
        <f t="shared" si="0"/>
        <v>1.9E-2</v>
      </c>
      <c r="D24" s="4">
        <f t="shared" si="1"/>
        <v>3.1600000000000003E-2</v>
      </c>
      <c r="E24" s="4">
        <f t="shared" si="2"/>
        <v>3.2500000000000001E-2</v>
      </c>
      <c r="F24" s="14">
        <f t="shared" si="3"/>
        <v>4.4285714285714282E-2</v>
      </c>
      <c r="G24" s="4">
        <f t="shared" si="4"/>
        <v>3.3062500000000002E-2</v>
      </c>
      <c r="H24" s="4">
        <f t="shared" si="5"/>
        <v>4.5205442176870753E-2</v>
      </c>
      <c r="I24" s="31">
        <f t="shared" si="6"/>
        <v>5.1653061224489802E-2</v>
      </c>
    </row>
    <row r="25" spans="2:9" x14ac:dyDescent="0.3">
      <c r="B25" s="14">
        <v>7.0000000000000007E-2</v>
      </c>
      <c r="C25" s="14">
        <f t="shared" si="0"/>
        <v>2.2250000000000002E-2</v>
      </c>
      <c r="D25" s="4">
        <f t="shared" si="1"/>
        <v>3.9400000000000004E-2</v>
      </c>
      <c r="E25" s="4">
        <f t="shared" si="2"/>
        <v>3.6250000000000004E-2</v>
      </c>
      <c r="F25" s="14">
        <f t="shared" si="3"/>
        <v>0.05</v>
      </c>
      <c r="G25" s="4">
        <f t="shared" si="4"/>
        <v>3.6312500000000004E-2</v>
      </c>
      <c r="H25" s="4">
        <f t="shared" si="5"/>
        <v>5.3005442176870754E-2</v>
      </c>
      <c r="I25" s="31">
        <f t="shared" si="6"/>
        <v>5.4903061224489805E-2</v>
      </c>
    </row>
    <row r="26" spans="2:9" x14ac:dyDescent="0.3">
      <c r="B26" s="14">
        <v>0.08</v>
      </c>
      <c r="C26" s="14">
        <f t="shared" si="0"/>
        <v>2.6000000000000002E-2</v>
      </c>
      <c r="D26" s="4">
        <f t="shared" si="1"/>
        <v>4.8400000000000006E-2</v>
      </c>
      <c r="E26" s="4">
        <f t="shared" si="2"/>
        <v>0.04</v>
      </c>
      <c r="F26" s="14">
        <f t="shared" si="3"/>
        <v>5.5714285714285716E-2</v>
      </c>
      <c r="G26" s="4">
        <f t="shared" si="4"/>
        <v>4.0062500000000001E-2</v>
      </c>
      <c r="H26" s="4">
        <f t="shared" si="5"/>
        <v>6.2005442176870755E-2</v>
      </c>
      <c r="I26" s="31">
        <f t="shared" si="6"/>
        <v>5.8653061224489801E-2</v>
      </c>
    </row>
    <row r="27" spans="2:9" x14ac:dyDescent="0.3">
      <c r="B27" s="14">
        <v>0.09</v>
      </c>
      <c r="C27" s="14">
        <f t="shared" si="0"/>
        <v>3.0249999999999999E-2</v>
      </c>
      <c r="D27" s="4">
        <f t="shared" si="1"/>
        <v>5.8599999999999999E-2</v>
      </c>
      <c r="E27" s="4">
        <f t="shared" si="2"/>
        <v>4.3750000000000004E-2</v>
      </c>
      <c r="F27" s="14">
        <f t="shared" si="3"/>
        <v>6.1428571428571423E-2</v>
      </c>
      <c r="G27" s="4">
        <f t="shared" si="4"/>
        <v>4.4312499999999998E-2</v>
      </c>
      <c r="H27" s="4">
        <f t="shared" si="5"/>
        <v>7.2205442176870749E-2</v>
      </c>
      <c r="I27" s="31">
        <f t="shared" si="6"/>
        <v>6.2903061224489798E-2</v>
      </c>
    </row>
    <row r="28" spans="2:9" x14ac:dyDescent="0.3">
      <c r="B28" s="14">
        <v>0.1</v>
      </c>
      <c r="C28" s="14">
        <f t="shared" si="0"/>
        <v>3.5000000000000003E-2</v>
      </c>
      <c r="D28" s="4">
        <f t="shared" si="1"/>
        <v>7.0000000000000007E-2</v>
      </c>
      <c r="E28" s="4">
        <f t="shared" si="2"/>
        <v>4.7500000000000007E-2</v>
      </c>
      <c r="F28" s="14">
        <f t="shared" si="3"/>
        <v>6.7142857142857143E-2</v>
      </c>
      <c r="G28" s="4">
        <f t="shared" si="4"/>
        <v>4.9062500000000009E-2</v>
      </c>
      <c r="H28" s="4">
        <f t="shared" si="5"/>
        <v>8.360544217687077E-2</v>
      </c>
      <c r="I28" s="31">
        <f t="shared" si="6"/>
        <v>6.7653061224489802E-2</v>
      </c>
    </row>
    <row r="29" spans="2:9" x14ac:dyDescent="0.3">
      <c r="B29" s="14">
        <v>0.11</v>
      </c>
      <c r="C29" s="14">
        <f t="shared" si="0"/>
        <v>4.0250000000000001E-2</v>
      </c>
      <c r="D29" s="4">
        <f t="shared" si="1"/>
        <v>8.2599999999999993E-2</v>
      </c>
      <c r="E29" s="4">
        <f t="shared" si="2"/>
        <v>5.1250000000000004E-2</v>
      </c>
      <c r="F29" s="14">
        <f t="shared" si="3"/>
        <v>7.2857142857142843E-2</v>
      </c>
      <c r="G29" s="4">
        <f t="shared" si="4"/>
        <v>5.43125E-2</v>
      </c>
      <c r="H29" s="4">
        <f t="shared" si="5"/>
        <v>9.6205442176870742E-2</v>
      </c>
      <c r="I29" s="31">
        <f t="shared" si="6"/>
        <v>7.2903061224489807E-2</v>
      </c>
    </row>
    <row r="30" spans="2:9" x14ac:dyDescent="0.3">
      <c r="B30" s="14">
        <v>0.12</v>
      </c>
      <c r="C30" s="14">
        <f t="shared" si="0"/>
        <v>4.5999999999999999E-2</v>
      </c>
      <c r="D30" s="4">
        <f t="shared" si="1"/>
        <v>9.64E-2</v>
      </c>
      <c r="E30" s="4">
        <f t="shared" si="2"/>
        <v>5.5E-2</v>
      </c>
      <c r="F30" s="14">
        <f t="shared" si="3"/>
        <v>7.8571428571428556E-2</v>
      </c>
      <c r="G30" s="4">
        <f t="shared" si="4"/>
        <v>6.0062499999999998E-2</v>
      </c>
      <c r="H30" s="4">
        <f t="shared" si="5"/>
        <v>0.11000544217687075</v>
      </c>
      <c r="I30" s="31">
        <f t="shared" si="6"/>
        <v>7.8653061224489798E-2</v>
      </c>
    </row>
    <row r="31" spans="2:9" x14ac:dyDescent="0.3">
      <c r="B31" s="14">
        <v>0.13</v>
      </c>
      <c r="C31" s="14">
        <f t="shared" si="0"/>
        <v>5.2250000000000005E-2</v>
      </c>
      <c r="D31" s="4">
        <f t="shared" si="1"/>
        <v>0.11140000000000001</v>
      </c>
      <c r="E31" s="4">
        <f t="shared" si="2"/>
        <v>5.8750000000000004E-2</v>
      </c>
      <c r="F31" s="14">
        <f t="shared" si="3"/>
        <v>8.4285714285714283E-2</v>
      </c>
      <c r="G31" s="4">
        <f t="shared" si="4"/>
        <v>6.6312499999999996E-2</v>
      </c>
      <c r="H31" s="4">
        <f t="shared" si="5"/>
        <v>0.12500544217687076</v>
      </c>
      <c r="I31" s="31">
        <f t="shared" si="6"/>
        <v>8.4903061224489804E-2</v>
      </c>
    </row>
    <row r="32" spans="2:9" x14ac:dyDescent="0.3">
      <c r="B32" s="14">
        <v>0.14000000000000001</v>
      </c>
      <c r="C32" s="14">
        <f t="shared" si="0"/>
        <v>5.9000000000000011E-2</v>
      </c>
      <c r="D32" s="4">
        <f t="shared" si="1"/>
        <v>0.12760000000000002</v>
      </c>
      <c r="E32" s="4">
        <f t="shared" si="2"/>
        <v>6.25E-2</v>
      </c>
      <c r="F32" s="14">
        <f t="shared" si="3"/>
        <v>0.09</v>
      </c>
      <c r="G32" s="4">
        <f t="shared" si="4"/>
        <v>7.3062500000000002E-2</v>
      </c>
      <c r="H32" s="4">
        <f t="shared" si="5"/>
        <v>0.14120544217687075</v>
      </c>
      <c r="I32" s="31">
        <f t="shared" si="6"/>
        <v>9.165306122448981E-2</v>
      </c>
    </row>
    <row r="33" spans="2:9" x14ac:dyDescent="0.3">
      <c r="B33" s="14">
        <v>0.15</v>
      </c>
      <c r="C33" s="14">
        <f t="shared" si="0"/>
        <v>6.6249999999999989E-2</v>
      </c>
      <c r="D33" s="4">
        <f t="shared" si="1"/>
        <v>0.14500000000000002</v>
      </c>
      <c r="E33" s="4">
        <f t="shared" si="2"/>
        <v>6.6249999999999989E-2</v>
      </c>
      <c r="F33" s="14">
        <f t="shared" si="3"/>
        <v>9.5714285714285696E-2</v>
      </c>
      <c r="G33" s="4">
        <f t="shared" si="4"/>
        <v>8.0312499999999995E-2</v>
      </c>
      <c r="H33" s="4">
        <f t="shared" si="5"/>
        <v>0.15860544217687075</v>
      </c>
      <c r="I33" s="31">
        <f t="shared" si="6"/>
        <v>9.8903061224489802E-2</v>
      </c>
    </row>
    <row r="34" spans="2:9" x14ac:dyDescent="0.3">
      <c r="B34" s="14">
        <v>0.16</v>
      </c>
      <c r="C34" s="14">
        <f t="shared" si="0"/>
        <v>7.3999999999999996E-2</v>
      </c>
      <c r="D34" s="4">
        <f t="shared" si="1"/>
        <v>0.16360000000000002</v>
      </c>
      <c r="E34" s="4">
        <f t="shared" si="2"/>
        <v>6.9999999999999993E-2</v>
      </c>
      <c r="F34" s="14">
        <f t="shared" si="3"/>
        <v>0.10142857142857142</v>
      </c>
      <c r="G34" s="4">
        <f t="shared" si="4"/>
        <v>8.8062500000000002E-2</v>
      </c>
      <c r="H34" s="4">
        <f t="shared" si="5"/>
        <v>0.17720544217687076</v>
      </c>
      <c r="I34" s="31">
        <f t="shared" si="6"/>
        <v>0.10665306122448981</v>
      </c>
    </row>
    <row r="35" spans="2:9" x14ac:dyDescent="0.3">
      <c r="B35" s="14">
        <v>0.17</v>
      </c>
      <c r="C35" s="14">
        <f t="shared" si="0"/>
        <v>8.2250000000000004E-2</v>
      </c>
      <c r="D35" s="4">
        <f t="shared" si="1"/>
        <v>0.18340000000000004</v>
      </c>
      <c r="E35" s="4">
        <f t="shared" si="2"/>
        <v>7.3749999999999996E-2</v>
      </c>
      <c r="F35" s="14">
        <f t="shared" si="3"/>
        <v>0.10714285714285714</v>
      </c>
      <c r="G35" s="4">
        <f t="shared" si="4"/>
        <v>9.6312500000000009E-2</v>
      </c>
      <c r="H35" s="4">
        <f t="shared" si="5"/>
        <v>0.19700544217687077</v>
      </c>
      <c r="I35" s="31">
        <f t="shared" si="6"/>
        <v>0.11490306122448982</v>
      </c>
    </row>
    <row r="36" spans="2:9" x14ac:dyDescent="0.3">
      <c r="B36" s="14">
        <v>0.18</v>
      </c>
      <c r="C36" s="14">
        <f t="shared" si="0"/>
        <v>9.0999999999999984E-2</v>
      </c>
      <c r="D36" s="4">
        <f t="shared" si="1"/>
        <v>0.2044</v>
      </c>
      <c r="E36" s="4">
        <f t="shared" si="2"/>
        <v>7.7499999999999999E-2</v>
      </c>
      <c r="F36" s="14">
        <f t="shared" si="3"/>
        <v>0.11285714285714284</v>
      </c>
      <c r="G36" s="4">
        <f t="shared" si="4"/>
        <v>0.10506249999999999</v>
      </c>
      <c r="H36" s="4">
        <f t="shared" si="5"/>
        <v>0.21800544217687073</v>
      </c>
      <c r="I36" s="31">
        <f t="shared" si="6"/>
        <v>0.1236530612244898</v>
      </c>
    </row>
    <row r="37" spans="2:9" x14ac:dyDescent="0.3">
      <c r="B37" s="14">
        <v>0.19</v>
      </c>
      <c r="C37" s="14">
        <f t="shared" si="0"/>
        <v>0.10024999999999999</v>
      </c>
      <c r="D37" s="4">
        <f t="shared" si="1"/>
        <v>0.22660000000000002</v>
      </c>
      <c r="E37" s="4">
        <f t="shared" si="2"/>
        <v>8.1250000000000003E-2</v>
      </c>
      <c r="F37" s="14">
        <f t="shared" si="3"/>
        <v>0.11857142857142856</v>
      </c>
      <c r="G37" s="4">
        <f t="shared" si="4"/>
        <v>0.1143125</v>
      </c>
      <c r="H37" s="4">
        <f t="shared" si="5"/>
        <v>0.24020544217687076</v>
      </c>
      <c r="I37" s="31">
        <f t="shared" si="6"/>
        <v>0.1329030612244898</v>
      </c>
    </row>
    <row r="38" spans="2:9" ht="15" thickBot="1" x14ac:dyDescent="0.35">
      <c r="B38" s="15">
        <v>0.2</v>
      </c>
      <c r="C38" s="15">
        <f t="shared" si="0"/>
        <v>0.11000000000000001</v>
      </c>
      <c r="D38" s="5">
        <f t="shared" si="1"/>
        <v>0.25000000000000006</v>
      </c>
      <c r="E38" s="5">
        <f t="shared" si="2"/>
        <v>8.5000000000000006E-2</v>
      </c>
      <c r="F38" s="15">
        <f t="shared" si="3"/>
        <v>0.12428571428571428</v>
      </c>
      <c r="G38" s="5">
        <f t="shared" si="4"/>
        <v>0.12406250000000002</v>
      </c>
      <c r="H38" s="5">
        <f t="shared" si="5"/>
        <v>0.26360544217687082</v>
      </c>
      <c r="I38" s="32">
        <f t="shared" si="6"/>
        <v>0.14265306122448981</v>
      </c>
    </row>
    <row r="39" spans="2:9" x14ac:dyDescent="0.3">
      <c r="C39" s="36"/>
      <c r="E39" s="36"/>
    </row>
    <row r="40" spans="2:9" x14ac:dyDescent="0.3">
      <c r="C40" s="36"/>
      <c r="E40" s="36"/>
    </row>
    <row r="41" spans="2:9" x14ac:dyDescent="0.3">
      <c r="C41" s="36"/>
      <c r="E41" s="36"/>
    </row>
    <row r="42" spans="2:9" x14ac:dyDescent="0.3">
      <c r="C42" s="36"/>
      <c r="E42" s="36"/>
    </row>
    <row r="43" spans="2:9" x14ac:dyDescent="0.3">
      <c r="C43" s="36"/>
      <c r="E43" s="36"/>
    </row>
    <row r="44" spans="2:9" x14ac:dyDescent="0.3">
      <c r="C44" s="36"/>
      <c r="E44" s="36"/>
    </row>
    <row r="45" spans="2:9" x14ac:dyDescent="0.3">
      <c r="C45" s="36"/>
      <c r="E45" s="36"/>
    </row>
    <row r="46" spans="2:9" x14ac:dyDescent="0.3">
      <c r="C46" s="36"/>
      <c r="E46" s="36"/>
    </row>
    <row r="47" spans="2:9" x14ac:dyDescent="0.3">
      <c r="C47" s="36"/>
      <c r="E47" s="36"/>
    </row>
    <row r="48" spans="2:9" x14ac:dyDescent="0.3">
      <c r="C48" s="36"/>
      <c r="E48" s="36"/>
    </row>
    <row r="49" spans="3:5" x14ac:dyDescent="0.3">
      <c r="C49" s="36"/>
      <c r="E49" s="36"/>
    </row>
    <row r="50" spans="3:5" x14ac:dyDescent="0.3">
      <c r="C50" s="36"/>
      <c r="E50" s="36"/>
    </row>
    <row r="51" spans="3:5" x14ac:dyDescent="0.3">
      <c r="C51" s="36"/>
      <c r="E51" s="36"/>
    </row>
    <row r="52" spans="3:5" x14ac:dyDescent="0.3">
      <c r="C52" s="36"/>
      <c r="E52" s="36"/>
    </row>
    <row r="53" spans="3:5" x14ac:dyDescent="0.3">
      <c r="C53" s="36"/>
      <c r="E53" s="36"/>
    </row>
    <row r="54" spans="3:5" x14ac:dyDescent="0.3">
      <c r="C54" s="36"/>
      <c r="E54" s="36"/>
    </row>
    <row r="55" spans="3:5" x14ac:dyDescent="0.3">
      <c r="C55" s="36"/>
      <c r="E55" s="36"/>
    </row>
    <row r="56" spans="3:5" x14ac:dyDescent="0.3">
      <c r="C56" s="36"/>
      <c r="E56" s="36"/>
    </row>
    <row r="57" spans="3:5" x14ac:dyDescent="0.3">
      <c r="C57" s="36"/>
      <c r="E57" s="36"/>
    </row>
    <row r="58" spans="3:5" x14ac:dyDescent="0.3">
      <c r="C58" s="36"/>
      <c r="E58" s="36"/>
    </row>
    <row r="59" spans="3:5" x14ac:dyDescent="0.3">
      <c r="C59" s="36"/>
      <c r="E59" s="36"/>
    </row>
    <row r="60" spans="3:5" x14ac:dyDescent="0.3">
      <c r="C60" s="36"/>
      <c r="E60" s="36"/>
    </row>
    <row r="61" spans="3:5" x14ac:dyDescent="0.3">
      <c r="C61" s="36"/>
      <c r="E61" s="36"/>
    </row>
    <row r="62" spans="3:5" x14ac:dyDescent="0.3">
      <c r="C62" s="36"/>
      <c r="E62" s="36"/>
    </row>
    <row r="63" spans="3:5" x14ac:dyDescent="0.3">
      <c r="C63" s="36"/>
      <c r="E63" s="36"/>
    </row>
    <row r="64" spans="3:5" x14ac:dyDescent="0.3">
      <c r="C64" s="36"/>
      <c r="E64" s="36"/>
    </row>
    <row r="65" spans="3:5" x14ac:dyDescent="0.3">
      <c r="C65" s="36"/>
      <c r="E65" s="36"/>
    </row>
    <row r="66" spans="3:5" x14ac:dyDescent="0.3">
      <c r="C66" s="36"/>
      <c r="E66" s="36"/>
    </row>
    <row r="67" spans="3:5" x14ac:dyDescent="0.3">
      <c r="C67" s="36"/>
      <c r="E67" s="36"/>
    </row>
    <row r="68" spans="3:5" x14ac:dyDescent="0.3">
      <c r="C68" s="36"/>
      <c r="E68" s="36"/>
    </row>
    <row r="69" spans="3:5" x14ac:dyDescent="0.3">
      <c r="C69" s="36"/>
      <c r="E69" s="36"/>
    </row>
    <row r="70" spans="3:5" x14ac:dyDescent="0.3">
      <c r="C70" s="36"/>
      <c r="E70" s="36"/>
    </row>
    <row r="71" spans="3:5" x14ac:dyDescent="0.3">
      <c r="C71" s="36"/>
      <c r="E71" s="36"/>
    </row>
    <row r="72" spans="3:5" x14ac:dyDescent="0.3">
      <c r="C72" s="36"/>
      <c r="E72" s="36"/>
    </row>
    <row r="73" spans="3:5" x14ac:dyDescent="0.3">
      <c r="C73" s="36"/>
      <c r="E73" s="36"/>
    </row>
    <row r="74" spans="3:5" x14ac:dyDescent="0.3">
      <c r="C74" s="36"/>
      <c r="E74" s="36"/>
    </row>
    <row r="75" spans="3:5" x14ac:dyDescent="0.3">
      <c r="C75" s="36"/>
      <c r="E75" s="36"/>
    </row>
    <row r="76" spans="3:5" x14ac:dyDescent="0.3">
      <c r="C76" s="36"/>
      <c r="E76" s="36"/>
    </row>
    <row r="77" spans="3:5" x14ac:dyDescent="0.3">
      <c r="C77" s="36"/>
      <c r="E77" s="36"/>
    </row>
    <row r="78" spans="3:5" x14ac:dyDescent="0.3">
      <c r="C78" s="36"/>
      <c r="E78" s="36"/>
    </row>
    <row r="79" spans="3:5" x14ac:dyDescent="0.3">
      <c r="C79" s="36"/>
      <c r="E79" s="36"/>
    </row>
  </sheetData>
  <sheetProtection selectLockedCells="1"/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w o V J U b o U / k i j A A A A 9 Q A A A B I A H A B D b 2 5 m a W c v U G F j a 2 F n Z S 5 4 b W w g o h g A K K A U A A A A A A A A A A A A A A A A A A A A A A A A A A A A h Y 9 B D o I w F E S v Q r q n R d R I y K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o S V e L c R K w q Y N M 4 5 e H I 3 v S n x L W f W 3 7 T n G F / i 4 H N k V g 7 w v 8 A V B L A w Q U A A I A C A D C h U l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o V J U S i K R 7 g O A A A A E Q A A A B M A H A B G b 3 J t d W x h c y 9 T Z W N 0 a W 9 u M S 5 t I K I Y A C i g F A A A A A A A A A A A A A A A A A A A A A A A A A A A A C t O T S 7 J z M 9 T C I b Q h t Y A U E s B A i 0 A F A A C A A g A w o V J U b o U / k i j A A A A 9 Q A A A B I A A A A A A A A A A A A A A A A A A A A A A E N v b m Z p Z y 9 Q Y W N r Y W d l L n h t b F B L A Q I t A B Q A A g A I A M K F S V E P y u m r p A A A A O k A A A A T A A A A A A A A A A A A A A A A A O 8 A A A B b Q 2 9 u d G V u d F 9 U e X B l c 1 0 u e G 1 s U E s B A i 0 A F A A C A A g A w o V J U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e g d D 7 f + L Z A u Y d z c K R p T g k A A A A A A g A A A A A A E G Y A A A A B A A A g A A A A z o y w h 0 m G 2 r A g r m F F x z 9 f G E O 0 D c l 6 f A a r k N C E A v B V S H M A A A A A D o A A A A A C A A A g A A A A a / S A a k P H o h d p V M L A v U w M E J I 4 O 8 0 O T 0 6 m A W G 3 r 8 x 4 i 4 t Q A A A A t i m L M c 7 C T C + / j 3 B R 0 H c X c s H a v l l e h Z B V V V 7 K o i K P u A D p r N s I j F P E f Y 6 V z M Y N M m T 9 + 3 s r B 2 v i O h v 7 G r C v C K t V i y Z b a t F K R 7 a Q q L G j d k v L b h V A A A A A V Y 2 0 g A B Z P d Z H 4 y F T 8 x 3 z E + a n B 2 / S 0 o P S f q V U w z Q 2 Q + U 0 D b l p c x E x a B G t a o W E c D I Z X P Y 7 A H M 7 0 1 x M 3 Y F 3 z C N y B g = = < / D a t a M a s h u p > 
</file>

<file path=customXml/itemProps1.xml><?xml version="1.0" encoding="utf-8"?>
<ds:datastoreItem xmlns:ds="http://schemas.openxmlformats.org/officeDocument/2006/customXml" ds:itemID="{FB596CA0-711A-4832-B406-79FF4912D2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Mean-variance utility</vt:lpstr>
      <vt:lpstr>Capital allocation line</vt:lpstr>
      <vt:lpstr>Optimal complete 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Chung</dc:creator>
  <cp:lastModifiedBy>Douglas Chung</cp:lastModifiedBy>
  <dcterms:created xsi:type="dcterms:W3CDTF">2020-10-09T01:44:30Z</dcterms:created>
  <dcterms:modified xsi:type="dcterms:W3CDTF">2021-03-21T03:07:16Z</dcterms:modified>
</cp:coreProperties>
</file>