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tdo\Dropbox\NCCU Investment (BBA)\Lecture 6 Optimal Portfolio I\"/>
    </mc:Choice>
  </mc:AlternateContent>
  <xr:revisionPtr revIDLastSave="0" documentId="13_ncr:1_{C117CFD7-CC4E-4E5D-BB34-30112DFA9781}" xr6:coauthVersionLast="36" xr6:coauthVersionMax="36" xr10:uidLastSave="{00000000-0000-0000-0000-000000000000}"/>
  <bookViews>
    <workbookView xWindow="0" yWindow="0" windowWidth="23040" windowHeight="9072" tabRatio="817" activeTab="2" xr2:uid="{00000000-000D-0000-FFFF-FFFF00000000}"/>
  </bookViews>
  <sheets>
    <sheet name="MVF (2 Assets)" sheetId="4" r:id="rId1"/>
    <sheet name="OP" sheetId="8" r:id="rId2"/>
    <sheet name="MSRP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H3" i="7" l="1"/>
  <c r="C7" i="8"/>
  <c r="C7" i="7"/>
  <c r="G3" i="7" l="1"/>
  <c r="D10" i="7" s="1"/>
  <c r="D11" i="7" l="1"/>
  <c r="D12" i="7"/>
  <c r="C3" i="7"/>
  <c r="D18" i="7"/>
  <c r="D13" i="7"/>
  <c r="D17" i="7"/>
  <c r="D14" i="7"/>
  <c r="D15" i="7"/>
  <c r="D16" i="7"/>
  <c r="C5" i="7" l="1"/>
  <c r="B5" i="7"/>
  <c r="E3" i="4"/>
  <c r="B7" i="7" l="1"/>
  <c r="B18" i="7" s="1"/>
  <c r="G3" i="4"/>
  <c r="C3" i="8"/>
  <c r="F3" i="4"/>
  <c r="C49" i="4"/>
  <c r="D49" i="4" s="1"/>
  <c r="C50" i="4"/>
  <c r="F50" i="4" s="1"/>
  <c r="C51" i="4"/>
  <c r="F51" i="4" s="1"/>
  <c r="C52" i="4"/>
  <c r="D52" i="4" s="1"/>
  <c r="C53" i="4"/>
  <c r="G53" i="4" s="1"/>
  <c r="C54" i="4"/>
  <c r="F54" i="4" s="1"/>
  <c r="C55" i="4"/>
  <c r="E55" i="4" s="1"/>
  <c r="D55" i="4"/>
  <c r="C56" i="4"/>
  <c r="E56" i="4" s="1"/>
  <c r="C57" i="4"/>
  <c r="D57" i="4" s="1"/>
  <c r="C58" i="4"/>
  <c r="F58" i="4" s="1"/>
  <c r="C59" i="4"/>
  <c r="G59" i="4" s="1"/>
  <c r="F59" i="4"/>
  <c r="C60" i="4"/>
  <c r="D60" i="4" s="1"/>
  <c r="C61" i="4"/>
  <c r="G61" i="4" s="1"/>
  <c r="C62" i="4"/>
  <c r="D62" i="4" s="1"/>
  <c r="E62" i="4"/>
  <c r="C63" i="4"/>
  <c r="E63" i="4" s="1"/>
  <c r="D63" i="4"/>
  <c r="C64" i="4"/>
  <c r="E64" i="4" s="1"/>
  <c r="G64" i="4"/>
  <c r="C65" i="4"/>
  <c r="D65" i="4" s="1"/>
  <c r="G65" i="4"/>
  <c r="C66" i="4"/>
  <c r="F66" i="4" s="1"/>
  <c r="C67" i="4"/>
  <c r="D67" i="4" s="1"/>
  <c r="G67" i="4"/>
  <c r="C68" i="4"/>
  <c r="D68" i="4" s="1"/>
  <c r="C69" i="4"/>
  <c r="G69" i="4" s="1"/>
  <c r="C70" i="4"/>
  <c r="D70" i="4" s="1"/>
  <c r="C71" i="4"/>
  <c r="E71" i="4" s="1"/>
  <c r="C72" i="4"/>
  <c r="E72" i="4" s="1"/>
  <c r="C73" i="4"/>
  <c r="D73" i="4" s="1"/>
  <c r="G73" i="4"/>
  <c r="C74" i="4"/>
  <c r="F74" i="4" s="1"/>
  <c r="C75" i="4"/>
  <c r="D75" i="4" s="1"/>
  <c r="C76" i="4"/>
  <c r="D76" i="4" s="1"/>
  <c r="C77" i="4"/>
  <c r="G77" i="4" s="1"/>
  <c r="C78" i="4"/>
  <c r="D78" i="4" s="1"/>
  <c r="C79" i="4"/>
  <c r="E79" i="4" s="1"/>
  <c r="C80" i="4"/>
  <c r="E80" i="4" s="1"/>
  <c r="D80" i="4"/>
  <c r="C81" i="4"/>
  <c r="D81" i="4" s="1"/>
  <c r="C82" i="4"/>
  <c r="F82" i="4" s="1"/>
  <c r="C83" i="4"/>
  <c r="E83" i="4" s="1"/>
  <c r="C84" i="4"/>
  <c r="D84" i="4" s="1"/>
  <c r="C85" i="4"/>
  <c r="G85" i="4" s="1"/>
  <c r="F85" i="4"/>
  <c r="C86" i="4"/>
  <c r="D86" i="4" s="1"/>
  <c r="E86" i="4"/>
  <c r="C87" i="4"/>
  <c r="E87" i="4" s="1"/>
  <c r="C88" i="4"/>
  <c r="E88" i="4" s="1"/>
  <c r="D88" i="4"/>
  <c r="C89" i="4"/>
  <c r="D89" i="4" s="1"/>
  <c r="C90" i="4"/>
  <c r="F90" i="4" s="1"/>
  <c r="C91" i="4"/>
  <c r="G91" i="4" s="1"/>
  <c r="C92" i="4"/>
  <c r="D92" i="4" s="1"/>
  <c r="C93" i="4"/>
  <c r="G93" i="4" s="1"/>
  <c r="C94" i="4"/>
  <c r="D94" i="4" s="1"/>
  <c r="F94" i="4"/>
  <c r="C95" i="4"/>
  <c r="E95" i="4" s="1"/>
  <c r="C96" i="4"/>
  <c r="E96" i="4" s="1"/>
  <c r="C97" i="4"/>
  <c r="D97" i="4" s="1"/>
  <c r="C98" i="4"/>
  <c r="F98" i="4" s="1"/>
  <c r="C99" i="4"/>
  <c r="D99" i="4" s="1"/>
  <c r="G99" i="4"/>
  <c r="C100" i="4"/>
  <c r="D100" i="4" s="1"/>
  <c r="C101" i="4"/>
  <c r="G101" i="4" s="1"/>
  <c r="C102" i="4"/>
  <c r="D102" i="4" s="1"/>
  <c r="C103" i="4"/>
  <c r="E103" i="4" s="1"/>
  <c r="C104" i="4"/>
  <c r="E104" i="4" s="1"/>
  <c r="C105" i="4"/>
  <c r="D105" i="4" s="1"/>
  <c r="C106" i="4"/>
  <c r="F106" i="4" s="1"/>
  <c r="C107" i="4"/>
  <c r="D107" i="4" s="1"/>
  <c r="C108" i="4"/>
  <c r="D108" i="4" s="1"/>
  <c r="C109" i="4"/>
  <c r="G109" i="4" s="1"/>
  <c r="F109" i="4"/>
  <c r="C110" i="4"/>
  <c r="D110" i="4" s="1"/>
  <c r="C111" i="4"/>
  <c r="E111" i="4" s="1"/>
  <c r="C112" i="4"/>
  <c r="E112" i="4" s="1"/>
  <c r="C113" i="4"/>
  <c r="D113" i="4" s="1"/>
  <c r="C114" i="4"/>
  <c r="F114" i="4" s="1"/>
  <c r="C115" i="4"/>
  <c r="E115" i="4" s="1"/>
  <c r="C116" i="4"/>
  <c r="D116" i="4" s="1"/>
  <c r="C117" i="4"/>
  <c r="G117" i="4" s="1"/>
  <c r="C118" i="4"/>
  <c r="D118" i="4" s="1"/>
  <c r="C119" i="4"/>
  <c r="E119" i="4" s="1"/>
  <c r="C120" i="4"/>
  <c r="E120" i="4" s="1"/>
  <c r="C121" i="4"/>
  <c r="D121" i="4" s="1"/>
  <c r="C122" i="4"/>
  <c r="F122" i="4" s="1"/>
  <c r="C123" i="4"/>
  <c r="G123" i="4" s="1"/>
  <c r="C124" i="4"/>
  <c r="D124" i="4" s="1"/>
  <c r="C125" i="4"/>
  <c r="G125" i="4" s="1"/>
  <c r="C126" i="4"/>
  <c r="D126" i="4" s="1"/>
  <c r="C127" i="4"/>
  <c r="E127" i="4" s="1"/>
  <c r="C128" i="4"/>
  <c r="F128" i="4" s="1"/>
  <c r="C129" i="4"/>
  <c r="D129" i="4" s="1"/>
  <c r="C130" i="4"/>
  <c r="F130" i="4" s="1"/>
  <c r="C131" i="4"/>
  <c r="D131" i="4" s="1"/>
  <c r="G131" i="4"/>
  <c r="C132" i="4"/>
  <c r="D132" i="4" s="1"/>
  <c r="C133" i="4"/>
  <c r="G133" i="4" s="1"/>
  <c r="C134" i="4"/>
  <c r="D134" i="4" s="1"/>
  <c r="F134" i="4"/>
  <c r="G134" i="4"/>
  <c r="C135" i="4"/>
  <c r="E135" i="4" s="1"/>
  <c r="C136" i="4"/>
  <c r="F136" i="4" s="1"/>
  <c r="C137" i="4"/>
  <c r="D137" i="4" s="1"/>
  <c r="C138" i="4"/>
  <c r="F138" i="4" s="1"/>
  <c r="C139" i="4"/>
  <c r="D139" i="4" s="1"/>
  <c r="E139" i="4"/>
  <c r="F139" i="4"/>
  <c r="G139" i="4"/>
  <c r="C140" i="4"/>
  <c r="D140" i="4" s="1"/>
  <c r="C141" i="4"/>
  <c r="G141" i="4" s="1"/>
  <c r="C142" i="4"/>
  <c r="D142" i="4" s="1"/>
  <c r="C143" i="4"/>
  <c r="E143" i="4" s="1"/>
  <c r="D143" i="4"/>
  <c r="C144" i="4"/>
  <c r="F144" i="4" s="1"/>
  <c r="C145" i="4"/>
  <c r="D145" i="4" s="1"/>
  <c r="C146" i="4"/>
  <c r="F146" i="4" s="1"/>
  <c r="C147" i="4"/>
  <c r="D147" i="4" s="1"/>
  <c r="C148" i="4"/>
  <c r="D148" i="4" s="1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F5" i="4"/>
  <c r="G5" i="4"/>
  <c r="E5" i="4"/>
  <c r="B14" i="7" l="1"/>
  <c r="B16" i="7"/>
  <c r="B11" i="7"/>
  <c r="B15" i="7"/>
  <c r="B17" i="7"/>
  <c r="B12" i="7"/>
  <c r="B10" i="7"/>
  <c r="B13" i="7"/>
  <c r="B5" i="8"/>
  <c r="C5" i="8"/>
  <c r="G142" i="4"/>
  <c r="F73" i="4"/>
  <c r="F62" i="4"/>
  <c r="E50" i="4"/>
  <c r="G137" i="4"/>
  <c r="G102" i="4"/>
  <c r="E123" i="4"/>
  <c r="F102" i="4"/>
  <c r="E134" i="4"/>
  <c r="D115" i="4"/>
  <c r="F81" i="4"/>
  <c r="F65" i="4"/>
  <c r="G56" i="4"/>
  <c r="F147" i="4"/>
  <c r="D56" i="4"/>
  <c r="D120" i="4"/>
  <c r="E114" i="4"/>
  <c r="G96" i="4"/>
  <c r="F67" i="4"/>
  <c r="E67" i="4"/>
  <c r="D144" i="4"/>
  <c r="F123" i="4"/>
  <c r="F105" i="4"/>
  <c r="G94" i="4"/>
  <c r="G88" i="4"/>
  <c r="E58" i="4"/>
  <c r="E54" i="4"/>
  <c r="G145" i="4"/>
  <c r="F142" i="4"/>
  <c r="F131" i="4"/>
  <c r="G128" i="4"/>
  <c r="G120" i="4"/>
  <c r="D112" i="4"/>
  <c r="G107" i="4"/>
  <c r="D103" i="4"/>
  <c r="F99" i="4"/>
  <c r="F91" i="4"/>
  <c r="D83" i="4"/>
  <c r="E74" i="4"/>
  <c r="G70" i="4"/>
  <c r="E59" i="4"/>
  <c r="F145" i="4"/>
  <c r="E138" i="4"/>
  <c r="E131" i="4"/>
  <c r="E128" i="4"/>
  <c r="E99" i="4"/>
  <c r="E91" i="4"/>
  <c r="D87" i="4"/>
  <c r="D79" i="4"/>
  <c r="F70" i="4"/>
  <c r="G62" i="4"/>
  <c r="D59" i="4"/>
  <c r="E51" i="4"/>
  <c r="F141" i="4"/>
  <c r="D111" i="4"/>
  <c r="E106" i="4"/>
  <c r="D91" i="4"/>
  <c r="E82" i="4"/>
  <c r="D51" i="4"/>
  <c r="G147" i="4"/>
  <c r="F137" i="4"/>
  <c r="E130" i="4"/>
  <c r="G126" i="4"/>
  <c r="D123" i="4"/>
  <c r="E118" i="4"/>
  <c r="G105" i="4"/>
  <c r="G97" i="4"/>
  <c r="E94" i="4"/>
  <c r="G81" i="4"/>
  <c r="F77" i="4"/>
  <c r="D54" i="4"/>
  <c r="F126" i="4"/>
  <c r="G113" i="4"/>
  <c r="F97" i="4"/>
  <c r="G136" i="4"/>
  <c r="F129" i="4"/>
  <c r="E126" i="4"/>
  <c r="F117" i="4"/>
  <c r="F113" i="4"/>
  <c r="D71" i="4"/>
  <c r="F53" i="4"/>
  <c r="G75" i="4"/>
  <c r="E147" i="4"/>
  <c r="G144" i="4"/>
  <c r="E142" i="4"/>
  <c r="E136" i="4"/>
  <c r="D128" i="4"/>
  <c r="F125" i="4"/>
  <c r="E122" i="4"/>
  <c r="D119" i="4"/>
  <c r="G110" i="4"/>
  <c r="F107" i="4"/>
  <c r="E102" i="4"/>
  <c r="D96" i="4"/>
  <c r="F93" i="4"/>
  <c r="E90" i="4"/>
  <c r="G78" i="4"/>
  <c r="F75" i="4"/>
  <c r="E70" i="4"/>
  <c r="D64" i="4"/>
  <c r="F61" i="4"/>
  <c r="E144" i="4"/>
  <c r="D136" i="4"/>
  <c r="F133" i="4"/>
  <c r="G115" i="4"/>
  <c r="F110" i="4"/>
  <c r="E107" i="4"/>
  <c r="G104" i="4"/>
  <c r="G83" i="4"/>
  <c r="F78" i="4"/>
  <c r="E75" i="4"/>
  <c r="G72" i="4"/>
  <c r="G49" i="4"/>
  <c r="D127" i="4"/>
  <c r="G121" i="4"/>
  <c r="G118" i="4"/>
  <c r="F115" i="4"/>
  <c r="E110" i="4"/>
  <c r="D104" i="4"/>
  <c r="F101" i="4"/>
  <c r="E98" i="4"/>
  <c r="D95" i="4"/>
  <c r="G89" i="4"/>
  <c r="G86" i="4"/>
  <c r="F83" i="4"/>
  <c r="E78" i="4"/>
  <c r="D72" i="4"/>
  <c r="F69" i="4"/>
  <c r="E66" i="4"/>
  <c r="G57" i="4"/>
  <c r="G54" i="4"/>
  <c r="G51" i="4"/>
  <c r="F49" i="4"/>
  <c r="E146" i="4"/>
  <c r="D135" i="4"/>
  <c r="G129" i="4"/>
  <c r="F121" i="4"/>
  <c r="F118" i="4"/>
  <c r="G112" i="4"/>
  <c r="F89" i="4"/>
  <c r="F86" i="4"/>
  <c r="G80" i="4"/>
  <c r="F57" i="4"/>
  <c r="D146" i="4"/>
  <c r="E141" i="4"/>
  <c r="D138" i="4"/>
  <c r="E133" i="4"/>
  <c r="D130" i="4"/>
  <c r="E125" i="4"/>
  <c r="D122" i="4"/>
  <c r="F120" i="4"/>
  <c r="E117" i="4"/>
  <c r="D114" i="4"/>
  <c r="F112" i="4"/>
  <c r="E109" i="4"/>
  <c r="D106" i="4"/>
  <c r="F104" i="4"/>
  <c r="E101" i="4"/>
  <c r="D98" i="4"/>
  <c r="F96" i="4"/>
  <c r="E93" i="4"/>
  <c r="D90" i="4"/>
  <c r="F88" i="4"/>
  <c r="E85" i="4"/>
  <c r="D82" i="4"/>
  <c r="F80" i="4"/>
  <c r="E77" i="4"/>
  <c r="D74" i="4"/>
  <c r="F72" i="4"/>
  <c r="E69" i="4"/>
  <c r="D66" i="4"/>
  <c r="F64" i="4"/>
  <c r="E61" i="4"/>
  <c r="D58" i="4"/>
  <c r="F56" i="4"/>
  <c r="E53" i="4"/>
  <c r="D50" i="4"/>
  <c r="D141" i="4"/>
  <c r="D133" i="4"/>
  <c r="D125" i="4"/>
  <c r="D117" i="4"/>
  <c r="D109" i="4"/>
  <c r="D101" i="4"/>
  <c r="D93" i="4"/>
  <c r="D85" i="4"/>
  <c r="D77" i="4"/>
  <c r="D69" i="4"/>
  <c r="D61" i="4"/>
  <c r="D53" i="4"/>
  <c r="G132" i="4"/>
  <c r="G108" i="4"/>
  <c r="G100" i="4"/>
  <c r="G92" i="4"/>
  <c r="G84" i="4"/>
  <c r="G76" i="4"/>
  <c r="G68" i="4"/>
  <c r="G60" i="4"/>
  <c r="G52" i="4"/>
  <c r="G124" i="4"/>
  <c r="F148" i="4"/>
  <c r="E145" i="4"/>
  <c r="G143" i="4"/>
  <c r="F140" i="4"/>
  <c r="E137" i="4"/>
  <c r="G135" i="4"/>
  <c r="F132" i="4"/>
  <c r="E129" i="4"/>
  <c r="G127" i="4"/>
  <c r="F124" i="4"/>
  <c r="E121" i="4"/>
  <c r="G119" i="4"/>
  <c r="F116" i="4"/>
  <c r="E113" i="4"/>
  <c r="G111" i="4"/>
  <c r="F108" i="4"/>
  <c r="E105" i="4"/>
  <c r="G103" i="4"/>
  <c r="F100" i="4"/>
  <c r="E97" i="4"/>
  <c r="G95" i="4"/>
  <c r="F92" i="4"/>
  <c r="E89" i="4"/>
  <c r="G87" i="4"/>
  <c r="F84" i="4"/>
  <c r="E81" i="4"/>
  <c r="G79" i="4"/>
  <c r="F76" i="4"/>
  <c r="E73" i="4"/>
  <c r="G71" i="4"/>
  <c r="F68" i="4"/>
  <c r="E65" i="4"/>
  <c r="G63" i="4"/>
  <c r="F60" i="4"/>
  <c r="E57" i="4"/>
  <c r="G55" i="4"/>
  <c r="F52" i="4"/>
  <c r="E49" i="4"/>
  <c r="G140" i="4"/>
  <c r="G116" i="4"/>
  <c r="E148" i="4"/>
  <c r="G146" i="4"/>
  <c r="F143" i="4"/>
  <c r="E140" i="4"/>
  <c r="G138" i="4"/>
  <c r="F135" i="4"/>
  <c r="E132" i="4"/>
  <c r="G130" i="4"/>
  <c r="F127" i="4"/>
  <c r="E124" i="4"/>
  <c r="G122" i="4"/>
  <c r="F119" i="4"/>
  <c r="E116" i="4"/>
  <c r="G114" i="4"/>
  <c r="F111" i="4"/>
  <c r="E108" i="4"/>
  <c r="G106" i="4"/>
  <c r="F103" i="4"/>
  <c r="E100" i="4"/>
  <c r="G98" i="4"/>
  <c r="F95" i="4"/>
  <c r="E92" i="4"/>
  <c r="G90" i="4"/>
  <c r="F87" i="4"/>
  <c r="E84" i="4"/>
  <c r="G82" i="4"/>
  <c r="F79" i="4"/>
  <c r="E76" i="4"/>
  <c r="G74" i="4"/>
  <c r="F71" i="4"/>
  <c r="E68" i="4"/>
  <c r="G66" i="4"/>
  <c r="F63" i="4"/>
  <c r="E60" i="4"/>
  <c r="G58" i="4"/>
  <c r="F55" i="4"/>
  <c r="E52" i="4"/>
  <c r="G50" i="4"/>
  <c r="G148" i="4"/>
  <c r="E29" i="4"/>
  <c r="D30" i="4"/>
  <c r="D31" i="4"/>
  <c r="D32" i="4"/>
  <c r="E33" i="4"/>
  <c r="D34" i="4"/>
  <c r="F35" i="4"/>
  <c r="D36" i="4"/>
  <c r="F37" i="4"/>
  <c r="D38" i="4"/>
  <c r="E38" i="4"/>
  <c r="D39" i="4"/>
  <c r="D40" i="4"/>
  <c r="G41" i="4"/>
  <c r="D42" i="4"/>
  <c r="G43" i="4"/>
  <c r="D44" i="4"/>
  <c r="E45" i="4"/>
  <c r="D46" i="4"/>
  <c r="D47" i="4"/>
  <c r="D48" i="4"/>
  <c r="C9" i="4"/>
  <c r="F9" i="4" s="1"/>
  <c r="F10" i="4"/>
  <c r="F11" i="4"/>
  <c r="F12" i="4"/>
  <c r="F13" i="4"/>
  <c r="E14" i="4"/>
  <c r="E15" i="4"/>
  <c r="E16" i="4"/>
  <c r="E17" i="4"/>
  <c r="F18" i="4"/>
  <c r="F19" i="4"/>
  <c r="F20" i="4"/>
  <c r="F21" i="4"/>
  <c r="E22" i="4"/>
  <c r="E23" i="4"/>
  <c r="E24" i="4"/>
  <c r="E25" i="4"/>
  <c r="F26" i="4"/>
  <c r="F27" i="4"/>
  <c r="F28" i="4"/>
  <c r="C8" i="4"/>
  <c r="G8" i="4" s="1"/>
  <c r="B7" i="8" l="1"/>
  <c r="E42" i="4"/>
  <c r="F36" i="4"/>
  <c r="F33" i="4"/>
  <c r="F43" i="4"/>
  <c r="D33" i="4"/>
  <c r="E34" i="4"/>
  <c r="E35" i="4"/>
  <c r="F44" i="4"/>
  <c r="F34" i="4"/>
  <c r="G38" i="4"/>
  <c r="D23" i="4"/>
  <c r="G15" i="4"/>
  <c r="E43" i="4"/>
  <c r="G37" i="4"/>
  <c r="G33" i="4"/>
  <c r="F45" i="4"/>
  <c r="F29" i="4"/>
  <c r="G29" i="4"/>
  <c r="D15" i="4"/>
  <c r="D45" i="4"/>
  <c r="D29" i="4"/>
  <c r="G23" i="4"/>
  <c r="E27" i="4"/>
  <c r="F41" i="4"/>
  <c r="G21" i="4"/>
  <c r="E13" i="4"/>
  <c r="E41" i="4"/>
  <c r="G45" i="4"/>
  <c r="F25" i="4"/>
  <c r="D41" i="4"/>
  <c r="G13" i="4"/>
  <c r="E8" i="4"/>
  <c r="D17" i="4"/>
  <c r="F17" i="4"/>
  <c r="F46" i="4"/>
  <c r="E44" i="4"/>
  <c r="F39" i="4"/>
  <c r="E37" i="4"/>
  <c r="D35" i="4"/>
  <c r="F30" i="4"/>
  <c r="G48" i="4"/>
  <c r="G40" i="4"/>
  <c r="G32" i="4"/>
  <c r="G24" i="4"/>
  <c r="G16" i="4"/>
  <c r="F48" i="4"/>
  <c r="E46" i="4"/>
  <c r="E39" i="4"/>
  <c r="D37" i="4"/>
  <c r="F32" i="4"/>
  <c r="E30" i="4"/>
  <c r="G47" i="4"/>
  <c r="G39" i="4"/>
  <c r="G31" i="4"/>
  <c r="E48" i="4"/>
  <c r="E32" i="4"/>
  <c r="G46" i="4"/>
  <c r="G30" i="4"/>
  <c r="G22" i="4"/>
  <c r="G14" i="4"/>
  <c r="E21" i="4"/>
  <c r="F47" i="4"/>
  <c r="D43" i="4"/>
  <c r="F38" i="4"/>
  <c r="E36" i="4"/>
  <c r="F31" i="4"/>
  <c r="G44" i="4"/>
  <c r="G36" i="4"/>
  <c r="G28" i="4"/>
  <c r="G20" i="4"/>
  <c r="G12" i="4"/>
  <c r="D8" i="4"/>
  <c r="E47" i="4"/>
  <c r="F40" i="4"/>
  <c r="E31" i="4"/>
  <c r="G35" i="4"/>
  <c r="G27" i="4"/>
  <c r="G19" i="4"/>
  <c r="G11" i="4"/>
  <c r="D25" i="4"/>
  <c r="F8" i="4"/>
  <c r="F42" i="4"/>
  <c r="E40" i="4"/>
  <c r="G42" i="4"/>
  <c r="G34" i="4"/>
  <c r="G26" i="4"/>
  <c r="G18" i="4"/>
  <c r="G10" i="4"/>
  <c r="G25" i="4"/>
  <c r="G17" i="4"/>
  <c r="G9" i="4"/>
  <c r="D24" i="4"/>
  <c r="D16" i="4"/>
  <c r="E28" i="4"/>
  <c r="E20" i="4"/>
  <c r="E12" i="4"/>
  <c r="F24" i="4"/>
  <c r="F16" i="4"/>
  <c r="E19" i="4"/>
  <c r="E11" i="4"/>
  <c r="F23" i="4"/>
  <c r="F15" i="4"/>
  <c r="D22" i="4"/>
  <c r="D14" i="4"/>
  <c r="E26" i="4"/>
  <c r="E18" i="4"/>
  <c r="E10" i="4"/>
  <c r="F22" i="4"/>
  <c r="F14" i="4"/>
  <c r="D21" i="4"/>
  <c r="D13" i="4"/>
  <c r="D28" i="4"/>
  <c r="D20" i="4"/>
  <c r="D12" i="4"/>
  <c r="D27" i="4"/>
  <c r="D19" i="4"/>
  <c r="D11" i="4"/>
  <c r="D26" i="4"/>
  <c r="D18" i="4"/>
  <c r="D10" i="4"/>
  <c r="E9" i="4"/>
  <c r="D9" i="4"/>
  <c r="B12" i="8" l="1"/>
  <c r="B14" i="8"/>
  <c r="B16" i="8"/>
  <c r="B10" i="8"/>
  <c r="B11" i="8"/>
  <c r="B17" i="8"/>
  <c r="B13" i="8"/>
  <c r="B18" i="8"/>
  <c r="B15" i="8"/>
</calcChain>
</file>

<file path=xl/sharedStrings.xml><?xml version="1.0" encoding="utf-8"?>
<sst xmlns="http://schemas.openxmlformats.org/spreadsheetml/2006/main" count="34" uniqueCount="28">
  <si>
    <r>
      <rPr>
        <sz val="11"/>
        <color theme="1"/>
        <rFont val="Calibri"/>
        <family val="2"/>
        <scheme val="minor"/>
      </rPr>
      <t>E[</t>
    </r>
    <r>
      <rPr>
        <b/>
        <sz val="11"/>
        <color theme="1"/>
        <rFont val="Calibri"/>
        <family val="2"/>
        <scheme val="minor"/>
      </rPr>
      <t>r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]</t>
    </r>
  </si>
  <si>
    <r>
      <rPr>
        <sz val="11"/>
        <color theme="1"/>
        <rFont val="Calibri"/>
        <family val="2"/>
        <scheme val="minor"/>
      </rPr>
      <t>E[</t>
    </r>
    <r>
      <rPr>
        <b/>
        <sz val="11"/>
        <color theme="1"/>
        <rFont val="Calibri"/>
        <family val="2"/>
        <scheme val="minor"/>
      </rPr>
      <t>r</t>
    </r>
    <r>
      <rPr>
        <sz val="8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]</t>
    </r>
  </si>
  <si>
    <r>
      <rPr>
        <b/>
        <sz val="11"/>
        <color theme="1"/>
        <rFont val="Calibri"/>
        <family val="2"/>
        <scheme val="minor"/>
      </rPr>
      <t>w</t>
    </r>
    <r>
      <rPr>
        <sz val="8"/>
        <color theme="1"/>
        <rFont val="Calibri"/>
        <family val="2"/>
        <scheme val="minor"/>
      </rPr>
      <t>x</t>
    </r>
  </si>
  <si>
    <r>
      <rPr>
        <b/>
        <sz val="11"/>
        <color theme="1"/>
        <rFont val="Calibri"/>
        <family val="2"/>
        <scheme val="minor"/>
      </rPr>
      <t>w</t>
    </r>
    <r>
      <rPr>
        <sz val="8"/>
        <color theme="1"/>
        <rFont val="Calibri"/>
        <family val="2"/>
        <scheme val="minor"/>
      </rPr>
      <t>y</t>
    </r>
  </si>
  <si>
    <r>
      <rPr>
        <sz val="11"/>
        <color theme="1"/>
        <rFont val="Calibri"/>
        <family val="2"/>
        <scheme val="minor"/>
      </rPr>
      <t>E[</t>
    </r>
    <r>
      <rPr>
        <b/>
        <sz val="11"/>
        <color theme="1"/>
        <rFont val="Calibri"/>
        <family val="2"/>
        <scheme val="minor"/>
      </rPr>
      <t>r</t>
    </r>
    <r>
      <rPr>
        <sz val="8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]</t>
    </r>
  </si>
  <si>
    <r>
      <rPr>
        <sz val="11"/>
        <color theme="1"/>
        <rFont val="Calibri"/>
        <family val="2"/>
        <scheme val="minor"/>
      </rPr>
      <t>SD[</t>
    </r>
    <r>
      <rPr>
        <b/>
        <sz val="11"/>
        <color theme="1"/>
        <rFont val="Calibri"/>
        <family val="2"/>
        <scheme val="minor"/>
      </rPr>
      <t>r</t>
    </r>
    <r>
      <rPr>
        <sz val="8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]</t>
    </r>
  </si>
  <si>
    <r>
      <t>σ</t>
    </r>
    <r>
      <rPr>
        <sz val="8"/>
        <color theme="1"/>
        <rFont val="Calibri"/>
        <family val="2"/>
      </rPr>
      <t>x</t>
    </r>
  </si>
  <si>
    <r>
      <t>σ</t>
    </r>
    <r>
      <rPr>
        <b/>
        <sz val="8"/>
        <color theme="1"/>
        <rFont val="Calibri"/>
        <family val="2"/>
      </rPr>
      <t>y</t>
    </r>
  </si>
  <si>
    <r>
      <t>σ</t>
    </r>
    <r>
      <rPr>
        <sz val="8"/>
        <color theme="1"/>
        <rFont val="Calibri"/>
        <family val="2"/>
      </rPr>
      <t>GMVP</t>
    </r>
  </si>
  <si>
    <r>
      <t>w</t>
    </r>
    <r>
      <rPr>
        <sz val="8"/>
        <color theme="1"/>
        <rFont val="Calibri"/>
        <family val="2"/>
      </rPr>
      <t>x,GMVP</t>
    </r>
  </si>
  <si>
    <t>A</t>
  </si>
  <si>
    <t>y*</t>
  </si>
  <si>
    <r>
      <rPr>
        <sz val="11"/>
        <color theme="1"/>
        <rFont val="Calibri"/>
        <family val="2"/>
        <scheme val="minor"/>
      </rPr>
      <t>E[</t>
    </r>
    <r>
      <rPr>
        <b/>
        <sz val="11"/>
        <color theme="1"/>
        <rFont val="Calibri"/>
        <family val="2"/>
        <scheme val="minor"/>
      </rPr>
      <t>r</t>
    </r>
    <r>
      <rPr>
        <i/>
        <sz val="8"/>
        <color theme="1"/>
        <rFont val="Calibri"/>
        <family val="2"/>
        <scheme val="minor"/>
      </rPr>
      <t>y*</t>
    </r>
    <r>
      <rPr>
        <sz val="11"/>
        <color theme="1"/>
        <rFont val="Calibri"/>
        <family val="2"/>
        <scheme val="minor"/>
      </rPr>
      <t>]</t>
    </r>
  </si>
  <si>
    <r>
      <t>σ</t>
    </r>
    <r>
      <rPr>
        <i/>
        <sz val="8"/>
        <color theme="1"/>
        <rFont val="Calibri"/>
        <family val="2"/>
      </rPr>
      <t>y*</t>
    </r>
  </si>
  <si>
    <r>
      <t>E[</t>
    </r>
    <r>
      <rPr>
        <b/>
        <i/>
        <sz val="11"/>
        <color theme="1"/>
        <rFont val="Calibri"/>
        <family val="2"/>
        <scheme val="minor"/>
      </rPr>
      <t>U</t>
    </r>
    <r>
      <rPr>
        <sz val="8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]</t>
    </r>
  </si>
  <si>
    <t>Label</t>
  </si>
  <si>
    <r>
      <rPr>
        <sz val="11"/>
        <color theme="1"/>
        <rFont val="Calibri"/>
        <family val="2"/>
        <scheme val="minor"/>
      </rPr>
      <t>E[</t>
    </r>
    <r>
      <rPr>
        <b/>
        <sz val="11"/>
        <color theme="1"/>
        <rFont val="Calibri"/>
        <family val="2"/>
        <scheme val="minor"/>
      </rPr>
      <t>r</t>
    </r>
    <r>
      <rPr>
        <i/>
        <sz val="8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]</t>
    </r>
  </si>
  <si>
    <r>
      <t>σ</t>
    </r>
    <r>
      <rPr>
        <i/>
        <sz val="8"/>
        <color theme="1"/>
        <rFont val="Calibri"/>
        <family val="2"/>
      </rPr>
      <t>c</t>
    </r>
  </si>
  <si>
    <r>
      <rPr>
        <sz val="11"/>
        <color theme="1"/>
        <rFont val="Calibri"/>
        <family val="2"/>
        <scheme val="minor"/>
      </rPr>
      <t>E[</t>
    </r>
    <r>
      <rPr>
        <b/>
        <sz val="11"/>
        <color theme="1"/>
        <rFont val="Calibri"/>
        <family val="2"/>
        <scheme val="minor"/>
      </rPr>
      <t>r</t>
    </r>
    <r>
      <rPr>
        <sz val="8"/>
        <color theme="1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>]</t>
    </r>
  </si>
  <si>
    <r>
      <t>σ</t>
    </r>
    <r>
      <rPr>
        <sz val="8"/>
        <color theme="1"/>
        <rFont val="Calibri"/>
        <family val="2"/>
      </rPr>
      <t>op</t>
    </r>
  </si>
  <si>
    <r>
      <t>E[</t>
    </r>
    <r>
      <rPr>
        <b/>
        <i/>
        <sz val="11"/>
        <color theme="1"/>
        <rFont val="Calibri"/>
        <family val="2"/>
        <scheme val="minor"/>
      </rPr>
      <t>U</t>
    </r>
    <r>
      <rPr>
        <sz val="8"/>
        <color theme="1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>]</t>
    </r>
  </si>
  <si>
    <t>OP</t>
  </si>
  <si>
    <r>
      <rPr>
        <sz val="11"/>
        <color theme="1"/>
        <rFont val="Calibri"/>
        <family val="2"/>
        <scheme val="minor"/>
      </rPr>
      <t>E[</t>
    </r>
    <r>
      <rPr>
        <b/>
        <sz val="11"/>
        <color theme="1"/>
        <rFont val="Calibri"/>
        <family val="2"/>
        <scheme val="minor"/>
      </rPr>
      <t>r</t>
    </r>
    <r>
      <rPr>
        <sz val="8"/>
        <color theme="1"/>
        <rFont val="Calibri"/>
        <family val="2"/>
        <scheme val="minor"/>
      </rPr>
      <t>GMVP</t>
    </r>
    <r>
      <rPr>
        <sz val="11"/>
        <color theme="1"/>
        <rFont val="Calibri"/>
        <family val="2"/>
        <scheme val="minor"/>
      </rPr>
      <t>]</t>
    </r>
  </si>
  <si>
    <r>
      <t>w</t>
    </r>
    <r>
      <rPr>
        <sz val="8"/>
        <color theme="1"/>
        <rFont val="Calibri"/>
        <family val="2"/>
      </rPr>
      <t>x,MSRP</t>
    </r>
  </si>
  <si>
    <r>
      <rPr>
        <sz val="11"/>
        <color theme="1"/>
        <rFont val="Calibri"/>
        <family val="2"/>
        <scheme val="minor"/>
      </rPr>
      <t>E[</t>
    </r>
    <r>
      <rPr>
        <b/>
        <sz val="11"/>
        <color theme="1"/>
        <rFont val="Calibri"/>
        <family val="2"/>
        <scheme val="minor"/>
      </rPr>
      <t>r</t>
    </r>
    <r>
      <rPr>
        <sz val="8"/>
        <color theme="1"/>
        <rFont val="Calibri"/>
        <family val="2"/>
        <scheme val="minor"/>
      </rPr>
      <t>MSRP</t>
    </r>
    <r>
      <rPr>
        <sz val="11"/>
        <color theme="1"/>
        <rFont val="Calibri"/>
        <family val="2"/>
        <scheme val="minor"/>
      </rPr>
      <t>]</t>
    </r>
  </si>
  <si>
    <r>
      <t>r</t>
    </r>
    <r>
      <rPr>
        <sz val="8"/>
        <color theme="1"/>
        <rFont val="Calibri"/>
        <family val="2"/>
        <scheme val="minor"/>
      </rPr>
      <t>f</t>
    </r>
  </si>
  <si>
    <r>
      <rPr>
        <b/>
        <sz val="11"/>
        <color theme="1"/>
        <rFont val="Calibri"/>
        <family val="2"/>
        <scheme val="minor"/>
      </rPr>
      <t>CAL</t>
    </r>
    <r>
      <rPr>
        <sz val="8"/>
        <color theme="1"/>
        <rFont val="Calibri"/>
        <family val="2"/>
        <scheme val="minor"/>
      </rPr>
      <t>MSRP</t>
    </r>
  </si>
  <si>
    <r>
      <t>σ</t>
    </r>
    <r>
      <rPr>
        <sz val="8"/>
        <color theme="1"/>
        <rFont val="Calibri"/>
        <family val="2"/>
      </rPr>
      <t>MSRP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</si>
</sst>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sz val="9"/>
      <name val="Calibri"/>
      <family val="3"/>
      <charset val="136"/>
      <scheme val="minor"/>
    </font>
    <font>
      <b/>
      <sz val="11"/>
      <color theme="1"/>
      <name val="Colonna MT"/>
      <family val="5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10" fontId="1" fillId="2" borderId="1" xfId="0" applyNumberFormat="1" applyFont="1" applyFill="1" applyBorder="1" applyAlignment="1">
      <alignment horizontal="center" vertical="center"/>
    </xf>
    <xf numFmtId="0" fontId="0" fillId="2" borderId="0" xfId="0" applyFill="1" applyBorder="1"/>
    <xf numFmtId="10" fontId="0" fillId="2" borderId="11" xfId="0" applyNumberFormat="1" applyFill="1" applyBorder="1" applyAlignment="1">
      <alignment horizontal="center" vertical="center"/>
    </xf>
    <xf numFmtId="10" fontId="0" fillId="3" borderId="5" xfId="0" applyNumberFormat="1" applyFill="1" applyBorder="1"/>
    <xf numFmtId="10" fontId="0" fillId="3" borderId="7" xfId="0" applyNumberFormat="1" applyFill="1" applyBorder="1"/>
    <xf numFmtId="10" fontId="0" fillId="3" borderId="10" xfId="0" applyNumberFormat="1" applyFill="1" applyBorder="1"/>
    <xf numFmtId="10" fontId="0" fillId="3" borderId="0" xfId="0" applyNumberFormat="1" applyFill="1" applyBorder="1"/>
    <xf numFmtId="10" fontId="0" fillId="2" borderId="0" xfId="0" applyNumberFormat="1" applyFill="1" applyBorder="1" applyAlignment="1">
      <alignment horizontal="center" vertical="center"/>
    </xf>
    <xf numFmtId="10" fontId="0" fillId="2" borderId="0" xfId="0" applyNumberFormat="1" applyFill="1" applyBorder="1"/>
    <xf numFmtId="10" fontId="1" fillId="2" borderId="1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0" fillId="4" borderId="3" xfId="0" applyNumberFormat="1" applyFill="1" applyBorder="1" applyAlignment="1">
      <alignment horizontal="center" vertical="center"/>
    </xf>
    <xf numFmtId="10" fontId="0" fillId="4" borderId="6" xfId="0" applyNumberFormat="1" applyFill="1" applyBorder="1" applyAlignment="1">
      <alignment horizontal="center" vertical="center"/>
    </xf>
    <xf numFmtId="10" fontId="0" fillId="4" borderId="8" xfId="0" applyNumberFormat="1" applyFill="1" applyBorder="1" applyAlignment="1">
      <alignment horizontal="center" vertical="center"/>
    </xf>
    <xf numFmtId="10" fontId="0" fillId="3" borderId="11" xfId="0" applyNumberFormat="1" applyFill="1" applyBorder="1"/>
    <xf numFmtId="10" fontId="0" fillId="3" borderId="4" xfId="0" applyNumberFormat="1" applyFill="1" applyBorder="1"/>
    <xf numFmtId="10" fontId="0" fillId="3" borderId="12" xfId="0" applyNumberFormat="1" applyFill="1" applyBorder="1"/>
    <xf numFmtId="10" fontId="0" fillId="3" borderId="13" xfId="0" applyNumberFormat="1" applyFill="1" applyBorder="1"/>
    <xf numFmtId="10" fontId="0" fillId="3" borderId="9" xfId="0" applyNumberFormat="1" applyFill="1" applyBorder="1"/>
    <xf numFmtId="10" fontId="1" fillId="2" borderId="5" xfId="0" applyNumberFormat="1" applyFont="1" applyFill="1" applyBorder="1" applyAlignment="1">
      <alignment horizontal="center" vertical="center"/>
    </xf>
    <xf numFmtId="10" fontId="0" fillId="4" borderId="11" xfId="0" applyNumberFormat="1" applyFill="1" applyBorder="1"/>
    <xf numFmtId="10" fontId="0" fillId="4" borderId="12" xfId="0" applyNumberFormat="1" applyFill="1" applyBorder="1"/>
    <xf numFmtId="10" fontId="0" fillId="4" borderId="13" xfId="0" applyNumberFormat="1" applyFill="1" applyBorder="1"/>
    <xf numFmtId="10" fontId="0" fillId="3" borderId="2" xfId="0" applyNumberFormat="1" applyFill="1" applyBorder="1"/>
    <xf numFmtId="10" fontId="0" fillId="3" borderId="1" xfId="0" applyNumberFormat="1" applyFill="1" applyBorder="1"/>
    <xf numFmtId="0" fontId="0" fillId="5" borderId="1" xfId="0" applyNumberFormat="1" applyFill="1" applyBorder="1" applyAlignment="1" applyProtection="1">
      <alignment horizontal="center" vertical="center"/>
      <protection locked="0"/>
    </xf>
    <xf numFmtId="0" fontId="0" fillId="4" borderId="3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 applyProtection="1">
      <alignment horizontal="center" vertical="center"/>
      <protection locked="0"/>
    </xf>
    <xf numFmtId="10" fontId="0" fillId="5" borderId="8" xfId="0" applyNumberForma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4" borderId="5" xfId="0" applyNumberFormat="1" applyFill="1" applyBorder="1"/>
    <xf numFmtId="10" fontId="0" fillId="4" borderId="7" xfId="0" applyNumberFormat="1" applyFill="1" applyBorder="1"/>
    <xf numFmtId="10" fontId="0" fillId="4" borderId="10" xfId="0" applyNumberFormat="1" applyFill="1" applyBorder="1"/>
    <xf numFmtId="10" fontId="0" fillId="3" borderId="11" xfId="0" applyNumberFormat="1" applyFill="1" applyBorder="1" applyAlignment="1">
      <alignment horizontal="center" vertical="center"/>
    </xf>
    <xf numFmtId="10" fontId="0" fillId="3" borderId="12" xfId="0" applyNumberFormat="1" applyFill="1" applyBorder="1" applyAlignment="1">
      <alignment horizontal="center" vertical="center"/>
    </xf>
    <xf numFmtId="10" fontId="0" fillId="3" borderId="13" xfId="0" applyNumberFormat="1" applyFill="1" applyBorder="1" applyAlignment="1">
      <alignment horizontal="center" vertical="center"/>
    </xf>
    <xf numFmtId="10" fontId="0" fillId="4" borderId="3" xfId="0" applyNumberFormat="1" applyFill="1" applyBorder="1"/>
    <xf numFmtId="10" fontId="0" fillId="4" borderId="6" xfId="0" applyNumberFormat="1" applyFill="1" applyBorder="1"/>
    <xf numFmtId="10" fontId="0" fillId="4" borderId="8" xfId="0" applyNumberFormat="1" applyFill="1" applyBorder="1"/>
    <xf numFmtId="10" fontId="0" fillId="2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1400" b="1" i="0" baseline="0">
                <a:effectLst/>
              </a:rPr>
              <a:t>Minimum variance frontier</a:t>
            </a:r>
            <a:endParaRPr lang="en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6884471838023"/>
          <c:y val="0.11740063031893741"/>
          <c:w val="0.83087643070833372"/>
          <c:h val="0.73464591783981548"/>
        </c:manualLayout>
      </c:layout>
      <c:scatterChart>
        <c:scatterStyle val="smoothMarker"/>
        <c:varyColors val="0"/>
        <c:ser>
          <c:idx val="5"/>
          <c:order val="0"/>
          <c:tx>
            <c:v>No short selling</c:v>
          </c:tx>
          <c:spPr>
            <a:ln w="63500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'MVF (2 Assets)'!$E$28:$E$128</c:f>
              <c:numCache>
                <c:formatCode>0.00%</c:formatCode>
                <c:ptCount val="101"/>
                <c:pt idx="0">
                  <c:v>0.08</c:v>
                </c:pt>
                <c:pt idx="1">
                  <c:v>7.9201578267102737E-2</c:v>
                </c:pt>
                <c:pt idx="2">
                  <c:v>7.8406377291646373E-2</c:v>
                </c:pt>
                <c:pt idx="3">
                  <c:v>7.7614496068711292E-2</c:v>
                </c:pt>
                <c:pt idx="4">
                  <c:v>7.682603725300427E-2</c:v>
                </c:pt>
                <c:pt idx="5">
                  <c:v>7.6041107303878738E-2</c:v>
                </c:pt>
                <c:pt idx="6">
                  <c:v>7.5259816635439666E-2</c:v>
                </c:pt>
                <c:pt idx="7">
                  <c:v>7.4482279771768536E-2</c:v>
                </c:pt>
                <c:pt idx="8">
                  <c:v>7.3708615507279751E-2</c:v>
                </c:pt>
                <c:pt idx="9">
                  <c:v>7.2938947072191826E-2</c:v>
                </c:pt>
                <c:pt idx="10">
                  <c:v>7.2173402303064529E-2</c:v>
                </c:pt>
                <c:pt idx="11">
                  <c:v>7.1412113818315165E-2</c:v>
                </c:pt>
                <c:pt idx="12">
                  <c:v>7.0655219198584335E-2</c:v>
                </c:pt>
                <c:pt idx="13">
                  <c:v>6.9902861171771788E-2</c:v>
                </c:pt>
                <c:pt idx="14">
                  <c:v>6.9155187802506901E-2</c:v>
                </c:pt>
                <c:pt idx="15">
                  <c:v>6.8412352685754046E-2</c:v>
                </c:pt>
                <c:pt idx="16">
                  <c:v>6.7674515144181116E-2</c:v>
                </c:pt>
                <c:pt idx="17">
                  <c:v>6.6941840428837926E-2</c:v>
                </c:pt>
                <c:pt idx="18">
                  <c:v>6.6214499922600048E-2</c:v>
                </c:pt>
                <c:pt idx="19">
                  <c:v>6.5492671345731515E-2</c:v>
                </c:pt>
                <c:pt idx="20">
                  <c:v>6.4776538962806593E-2</c:v>
                </c:pt>
                <c:pt idx="21">
                  <c:v>6.4066293790104645E-2</c:v>
                </c:pt>
                <c:pt idx="22">
                  <c:v>6.3362133802453341E-2</c:v>
                </c:pt>
                <c:pt idx="23">
                  <c:v>6.2664264138342834E-2</c:v>
                </c:pt>
                <c:pt idx="24">
                  <c:v>6.1972897301965806E-2</c:v>
                </c:pt>
                <c:pt idx="25">
                  <c:v>6.1288253360656318E-2</c:v>
                </c:pt>
                <c:pt idx="26">
                  <c:v>6.0610560136002703E-2</c:v>
                </c:pt>
                <c:pt idx="27">
                  <c:v>5.9940053386696272E-2</c:v>
                </c:pt>
                <c:pt idx="28">
                  <c:v>5.9276976980949359E-2</c:v>
                </c:pt>
                <c:pt idx="29">
                  <c:v>5.8621583056072443E-2</c:v>
                </c:pt>
                <c:pt idx="30">
                  <c:v>5.7974132162542977E-2</c:v>
                </c:pt>
                <c:pt idx="31">
                  <c:v>5.7334893389627925E-2</c:v>
                </c:pt>
                <c:pt idx="32">
                  <c:v>5.6704144469341924E-2</c:v>
                </c:pt>
                <c:pt idx="33">
                  <c:v>5.6082171855233988E-2</c:v>
                </c:pt>
                <c:pt idx="34">
                  <c:v>5.5469270772203233E-2</c:v>
                </c:pt>
                <c:pt idx="35">
                  <c:v>5.4865745233250961E-2</c:v>
                </c:pt>
                <c:pt idx="36">
                  <c:v>5.4271908018789977E-2</c:v>
                </c:pt>
                <c:pt idx="37">
                  <c:v>5.368808061385693E-2</c:v>
                </c:pt>
                <c:pt idx="38">
                  <c:v>5.3114593098319042E-2</c:v>
                </c:pt>
                <c:pt idx="39">
                  <c:v>5.2551783984941938E-2</c:v>
                </c:pt>
                <c:pt idx="40">
                  <c:v>5.2000000000000005E-2</c:v>
                </c:pt>
                <c:pt idx="41">
                  <c:v>5.1459595800977691E-2</c:v>
                </c:pt>
                <c:pt idx="42">
                  <c:v>5.0930933625842757E-2</c:v>
                </c:pt>
                <c:pt idx="43">
                  <c:v>5.0414382868383907E-2</c:v>
                </c:pt>
                <c:pt idx="44">
                  <c:v>4.9910319574212311E-2</c:v>
                </c:pt>
                <c:pt idx="45">
                  <c:v>4.94191258522447E-2</c:v>
                </c:pt>
                <c:pt idx="46">
                  <c:v>4.894118919683093E-2</c:v>
                </c:pt>
                <c:pt idx="47">
                  <c:v>4.8476901716178196E-2</c:v>
                </c:pt>
                <c:pt idx="48">
                  <c:v>4.8026659263371636E-2</c:v>
                </c:pt>
                <c:pt idx="49">
                  <c:v>4.7590860467110703E-2</c:v>
                </c:pt>
                <c:pt idx="50">
                  <c:v>4.7169905660283021E-2</c:v>
                </c:pt>
                <c:pt idx="51">
                  <c:v>4.6764195705689196E-2</c:v>
                </c:pt>
                <c:pt idx="52">
                  <c:v>4.6374130719615651E-2</c:v>
                </c:pt>
                <c:pt idx="53">
                  <c:v>4.6000108695523755E-2</c:v>
                </c:pt>
                <c:pt idx="54">
                  <c:v>4.5642524031871856E-2</c:v>
                </c:pt>
                <c:pt idx="55">
                  <c:v>4.530176596999283E-2</c:v>
                </c:pt>
                <c:pt idx="56">
                  <c:v>4.4978216949985918E-2</c:v>
                </c:pt>
                <c:pt idx="57">
                  <c:v>4.4672250894710913E-2</c:v>
                </c:pt>
                <c:pt idx="58">
                  <c:v>4.4384231434147874E-2</c:v>
                </c:pt>
                <c:pt idx="59">
                  <c:v>4.4114510084551549E-2</c:v>
                </c:pt>
                <c:pt idx="60">
                  <c:v>4.3863424398922622E-2</c:v>
                </c:pt>
                <c:pt idx="61">
                  <c:v>4.3631296107266862E-2</c:v>
                </c:pt>
                <c:pt idx="62">
                  <c:v>4.3418429266844742E-2</c:v>
                </c:pt>
                <c:pt idx="63">
                  <c:v>4.3225108444051363E-2</c:v>
                </c:pt>
                <c:pt idx="64">
                  <c:v>4.3051596950635873E-2</c:v>
                </c:pt>
                <c:pt idx="65">
                  <c:v>4.2898135157603302E-2</c:v>
                </c:pt>
                <c:pt idx="66">
                  <c:v>4.2764938910280235E-2</c:v>
                </c:pt>
                <c:pt idx="67">
                  <c:v>4.2652198067626018E-2</c:v>
                </c:pt>
                <c:pt idx="68">
                  <c:v>4.2560075187903515E-2</c:v>
                </c:pt>
                <c:pt idx="69">
                  <c:v>4.2488704381282334E-2</c:v>
                </c:pt>
                <c:pt idx="70">
                  <c:v>4.2438190347845899E-2</c:v>
                </c:pt>
                <c:pt idx="71">
                  <c:v>4.240860761685062E-2</c:v>
                </c:pt>
                <c:pt idx="72">
                  <c:v>4.24E-2</c:v>
                </c:pt>
                <c:pt idx="73">
                  <c:v>4.2412380268030229E-2</c:v>
                </c:pt>
                <c:pt idx="74">
                  <c:v>4.2445730056155241E-2</c:v>
                </c:pt>
                <c:pt idx="75">
                  <c:v>4.2500000000000003E-2</c:v>
                </c:pt>
                <c:pt idx="76">
                  <c:v>4.2575110099681492E-2</c:v>
                </c:pt>
                <c:pt idx="77">
                  <c:v>4.2670950305799392E-2</c:v>
                </c:pt>
                <c:pt idx="78">
                  <c:v>4.2787381317393118E-2</c:v>
                </c:pt>
                <c:pt idx="79">
                  <c:v>4.2924235578516733E-2</c:v>
                </c:pt>
                <c:pt idx="80">
                  <c:v>4.3081318457076051E-2</c:v>
                </c:pt>
                <c:pt idx="81">
                  <c:v>4.32584095870387E-2</c:v>
                </c:pt>
                <c:pt idx="82">
                  <c:v>4.3455264353125293E-2</c:v>
                </c:pt>
                <c:pt idx="83">
                  <c:v>4.3671615495651205E-2</c:v>
                </c:pt>
                <c:pt idx="84">
                  <c:v>4.3907174812324264E-2</c:v>
                </c:pt>
                <c:pt idx="85">
                  <c:v>4.4161634933503113E-2</c:v>
                </c:pt>
                <c:pt idx="86">
                  <c:v>4.4434671147652288E-2</c:v>
                </c:pt>
                <c:pt idx="87">
                  <c:v>4.4725943254446884E-2</c:v>
                </c:pt>
                <c:pt idx="88">
                  <c:v>4.5035097424120263E-2</c:v>
                </c:pt>
                <c:pt idx="89">
                  <c:v>4.5361768043144034E-2</c:v>
                </c:pt>
                <c:pt idx="90">
                  <c:v>4.5705579528105798E-2</c:v>
                </c:pt>
                <c:pt idx="91">
                  <c:v>4.6066148091630191E-2</c:v>
                </c:pt>
                <c:pt idx="92">
                  <c:v>4.6443083446300201E-2</c:v>
                </c:pt>
                <c:pt idx="93">
                  <c:v>4.683599043470741E-2</c:v>
                </c:pt>
                <c:pt idx="94">
                  <c:v>4.7244470575930939E-2</c:v>
                </c:pt>
                <c:pt idx="95">
                  <c:v>4.7668123520860403E-2</c:v>
                </c:pt>
                <c:pt idx="96">
                  <c:v>4.8106548410793357E-2</c:v>
                </c:pt>
                <c:pt idx="97">
                  <c:v>4.8559345135617354E-2</c:v>
                </c:pt>
                <c:pt idx="98">
                  <c:v>4.9026115489604158E-2</c:v>
                </c:pt>
                <c:pt idx="99">
                  <c:v>4.9506464224381902E-2</c:v>
                </c:pt>
                <c:pt idx="100">
                  <c:v>0.05</c:v>
                </c:pt>
              </c:numCache>
            </c:numRef>
          </c:xVal>
          <c:yVal>
            <c:numRef>
              <c:f>'MVF (2 Assets)'!$D$28:$D$128</c:f>
              <c:numCache>
                <c:formatCode>0.00%</c:formatCode>
                <c:ptCount val="101"/>
                <c:pt idx="0">
                  <c:v>0.04</c:v>
                </c:pt>
                <c:pt idx="1">
                  <c:v>3.9800000000000002E-2</c:v>
                </c:pt>
                <c:pt idx="2">
                  <c:v>3.9599999999999996E-2</c:v>
                </c:pt>
                <c:pt idx="3">
                  <c:v>3.9400000000000004E-2</c:v>
                </c:pt>
                <c:pt idx="4">
                  <c:v>3.9199999999999999E-2</c:v>
                </c:pt>
                <c:pt idx="5">
                  <c:v>3.9E-2</c:v>
                </c:pt>
                <c:pt idx="6">
                  <c:v>3.8800000000000001E-2</c:v>
                </c:pt>
                <c:pt idx="7">
                  <c:v>3.8599999999999995E-2</c:v>
                </c:pt>
                <c:pt idx="8">
                  <c:v>3.8399999999999997E-2</c:v>
                </c:pt>
                <c:pt idx="9">
                  <c:v>3.8200000000000005E-2</c:v>
                </c:pt>
                <c:pt idx="10">
                  <c:v>3.8000000000000006E-2</c:v>
                </c:pt>
                <c:pt idx="11">
                  <c:v>3.78E-2</c:v>
                </c:pt>
                <c:pt idx="12">
                  <c:v>3.7600000000000001E-2</c:v>
                </c:pt>
                <c:pt idx="13">
                  <c:v>3.7399999999999996E-2</c:v>
                </c:pt>
                <c:pt idx="14">
                  <c:v>3.7199999999999997E-2</c:v>
                </c:pt>
                <c:pt idx="15">
                  <c:v>3.7000000000000005E-2</c:v>
                </c:pt>
                <c:pt idx="16">
                  <c:v>3.6799999999999999E-2</c:v>
                </c:pt>
                <c:pt idx="17">
                  <c:v>3.6600000000000001E-2</c:v>
                </c:pt>
                <c:pt idx="18">
                  <c:v>3.6400000000000002E-2</c:v>
                </c:pt>
                <c:pt idx="19">
                  <c:v>3.6200000000000003E-2</c:v>
                </c:pt>
                <c:pt idx="20">
                  <c:v>3.6000000000000004E-2</c:v>
                </c:pt>
                <c:pt idx="21">
                  <c:v>3.5800000000000005E-2</c:v>
                </c:pt>
                <c:pt idx="22">
                  <c:v>3.56E-2</c:v>
                </c:pt>
                <c:pt idx="23">
                  <c:v>3.5400000000000001E-2</c:v>
                </c:pt>
                <c:pt idx="24">
                  <c:v>3.5200000000000002E-2</c:v>
                </c:pt>
                <c:pt idx="25">
                  <c:v>3.4999999999999996E-2</c:v>
                </c:pt>
                <c:pt idx="26">
                  <c:v>3.4800000000000005E-2</c:v>
                </c:pt>
                <c:pt idx="27">
                  <c:v>3.4599999999999999E-2</c:v>
                </c:pt>
                <c:pt idx="28">
                  <c:v>3.44E-2</c:v>
                </c:pt>
                <c:pt idx="29">
                  <c:v>3.4199999999999994E-2</c:v>
                </c:pt>
                <c:pt idx="30">
                  <c:v>3.3999999999999996E-2</c:v>
                </c:pt>
                <c:pt idx="31">
                  <c:v>3.3799999999999997E-2</c:v>
                </c:pt>
                <c:pt idx="32">
                  <c:v>3.3599999999999998E-2</c:v>
                </c:pt>
                <c:pt idx="33">
                  <c:v>3.3399999999999999E-2</c:v>
                </c:pt>
                <c:pt idx="34">
                  <c:v>3.3199999999999993E-2</c:v>
                </c:pt>
                <c:pt idx="35">
                  <c:v>3.3000000000000002E-2</c:v>
                </c:pt>
                <c:pt idx="36">
                  <c:v>3.2800000000000003E-2</c:v>
                </c:pt>
                <c:pt idx="37">
                  <c:v>3.2600000000000004E-2</c:v>
                </c:pt>
                <c:pt idx="38">
                  <c:v>3.2399999999999998E-2</c:v>
                </c:pt>
                <c:pt idx="39">
                  <c:v>3.2199999999999999E-2</c:v>
                </c:pt>
                <c:pt idx="40">
                  <c:v>3.2000000000000001E-2</c:v>
                </c:pt>
                <c:pt idx="41">
                  <c:v>3.1800000000000002E-2</c:v>
                </c:pt>
                <c:pt idx="42">
                  <c:v>3.1600000000000003E-2</c:v>
                </c:pt>
                <c:pt idx="43">
                  <c:v>3.1400000000000004E-2</c:v>
                </c:pt>
                <c:pt idx="44">
                  <c:v>3.1200000000000006E-2</c:v>
                </c:pt>
                <c:pt idx="45">
                  <c:v>3.1000000000000003E-2</c:v>
                </c:pt>
                <c:pt idx="46">
                  <c:v>3.0800000000000001E-2</c:v>
                </c:pt>
                <c:pt idx="47">
                  <c:v>3.0600000000000002E-2</c:v>
                </c:pt>
                <c:pt idx="48">
                  <c:v>3.0400000000000003E-2</c:v>
                </c:pt>
                <c:pt idx="49">
                  <c:v>3.0200000000000001E-2</c:v>
                </c:pt>
                <c:pt idx="50">
                  <c:v>0.03</c:v>
                </c:pt>
                <c:pt idx="51">
                  <c:v>2.98E-2</c:v>
                </c:pt>
                <c:pt idx="52">
                  <c:v>2.9600000000000001E-2</c:v>
                </c:pt>
                <c:pt idx="53">
                  <c:v>2.9400000000000003E-2</c:v>
                </c:pt>
                <c:pt idx="54">
                  <c:v>2.92E-2</c:v>
                </c:pt>
                <c:pt idx="55">
                  <c:v>2.8999999999999998E-2</c:v>
                </c:pt>
                <c:pt idx="56">
                  <c:v>2.8799999999999999E-2</c:v>
                </c:pt>
                <c:pt idx="57">
                  <c:v>2.86E-2</c:v>
                </c:pt>
                <c:pt idx="58">
                  <c:v>2.8400000000000002E-2</c:v>
                </c:pt>
                <c:pt idx="59">
                  <c:v>2.8200000000000003E-2</c:v>
                </c:pt>
                <c:pt idx="60">
                  <c:v>2.8000000000000001E-2</c:v>
                </c:pt>
                <c:pt idx="61">
                  <c:v>2.7800000000000002E-2</c:v>
                </c:pt>
                <c:pt idx="62">
                  <c:v>2.76E-2</c:v>
                </c:pt>
                <c:pt idx="63">
                  <c:v>2.7400000000000001E-2</c:v>
                </c:pt>
                <c:pt idx="64">
                  <c:v>2.7200000000000002E-2</c:v>
                </c:pt>
                <c:pt idx="65">
                  <c:v>2.7E-2</c:v>
                </c:pt>
                <c:pt idx="66">
                  <c:v>2.6800000000000001E-2</c:v>
                </c:pt>
                <c:pt idx="67">
                  <c:v>2.6599999999999999E-2</c:v>
                </c:pt>
                <c:pt idx="68">
                  <c:v>2.64E-2</c:v>
                </c:pt>
                <c:pt idx="69">
                  <c:v>2.6200000000000001E-2</c:v>
                </c:pt>
                <c:pt idx="70">
                  <c:v>2.6000000000000002E-2</c:v>
                </c:pt>
                <c:pt idx="71">
                  <c:v>2.58E-2</c:v>
                </c:pt>
                <c:pt idx="72">
                  <c:v>2.5600000000000001E-2</c:v>
                </c:pt>
                <c:pt idx="73">
                  <c:v>2.5399999999999999E-2</c:v>
                </c:pt>
                <c:pt idx="74">
                  <c:v>2.52E-2</c:v>
                </c:pt>
                <c:pt idx="75">
                  <c:v>2.5000000000000001E-2</c:v>
                </c:pt>
                <c:pt idx="76">
                  <c:v>2.4799999999999982E-2</c:v>
                </c:pt>
                <c:pt idx="77">
                  <c:v>2.4599999999999983E-2</c:v>
                </c:pt>
                <c:pt idx="78">
                  <c:v>2.4399999999999977E-2</c:v>
                </c:pt>
                <c:pt idx="79">
                  <c:v>2.4199999999999982E-2</c:v>
                </c:pt>
                <c:pt idx="80">
                  <c:v>2.399999999999998E-2</c:v>
                </c:pt>
                <c:pt idx="81">
                  <c:v>2.3799999999999977E-2</c:v>
                </c:pt>
                <c:pt idx="82">
                  <c:v>2.3599999999999982E-2</c:v>
                </c:pt>
                <c:pt idx="83">
                  <c:v>2.3399999999999983E-2</c:v>
                </c:pt>
                <c:pt idx="84">
                  <c:v>2.3199999999999981E-2</c:v>
                </c:pt>
                <c:pt idx="85">
                  <c:v>2.2999999999999979E-2</c:v>
                </c:pt>
                <c:pt idx="86">
                  <c:v>2.279999999999998E-2</c:v>
                </c:pt>
                <c:pt idx="87">
                  <c:v>2.2599999999999981E-2</c:v>
                </c:pt>
                <c:pt idx="88">
                  <c:v>2.2399999999999982E-2</c:v>
                </c:pt>
                <c:pt idx="89">
                  <c:v>2.219999999999998E-2</c:v>
                </c:pt>
                <c:pt idx="90">
                  <c:v>2.1999999999999978E-2</c:v>
                </c:pt>
                <c:pt idx="91">
                  <c:v>2.1799999999999979E-2</c:v>
                </c:pt>
                <c:pt idx="92">
                  <c:v>2.159999999999998E-2</c:v>
                </c:pt>
                <c:pt idx="93">
                  <c:v>2.1399999999999982E-2</c:v>
                </c:pt>
                <c:pt idx="94">
                  <c:v>2.1199999999999979E-2</c:v>
                </c:pt>
                <c:pt idx="95">
                  <c:v>2.0999999999999984E-2</c:v>
                </c:pt>
                <c:pt idx="96">
                  <c:v>2.0799999999999982E-2</c:v>
                </c:pt>
                <c:pt idx="97">
                  <c:v>2.0599999999999983E-2</c:v>
                </c:pt>
                <c:pt idx="98">
                  <c:v>2.0399999999999981E-2</c:v>
                </c:pt>
                <c:pt idx="99">
                  <c:v>2.0199999999999978E-2</c:v>
                </c:pt>
                <c:pt idx="100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939-428A-B0D6-07D72416BFC4}"/>
            </c:ext>
          </c:extLst>
        </c:ser>
        <c:ser>
          <c:idx val="0"/>
          <c:order val="1"/>
          <c:tx>
            <c:strRef>
              <c:f>'MVF (2 Assets)'!$E$5</c:f>
              <c:strCache>
                <c:ptCount val="1"/>
                <c:pt idx="0">
                  <c:v>ρ=0</c:v>
                </c:pt>
              </c:strCache>
            </c:strRef>
          </c:tx>
          <c:spPr>
            <a:ln w="19050" cap="rnd">
              <a:solidFill>
                <a:srgbClr val="0070C0">
                  <a:alpha val="50000"/>
                </a:srgb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'MVF (2 Assets)'!$E$8:$E$148</c:f>
              <c:numCache>
                <c:formatCode>0.00%</c:formatCode>
                <c:ptCount val="141"/>
                <c:pt idx="0">
                  <c:v>9.6519428096109222E-2</c:v>
                </c:pt>
                <c:pt idx="1">
                  <c:v>9.5672827908450581E-2</c:v>
                </c:pt>
                <c:pt idx="2">
                  <c:v>9.4828054920471708E-2</c:v>
                </c:pt>
                <c:pt idx="3">
                  <c:v>9.3985158402803137E-2</c:v>
                </c:pt>
                <c:pt idx="4">
                  <c:v>9.3144189298098451E-2</c:v>
                </c:pt>
                <c:pt idx="5">
                  <c:v>9.2305200286874417E-2</c:v>
                </c:pt>
                <c:pt idx="6">
                  <c:v>9.1468245856143993E-2</c:v>
                </c:pt>
                <c:pt idx="7">
                  <c:v>9.0633382370956445E-2</c:v>
                </c:pt>
                <c:pt idx="8">
                  <c:v>8.980066814896201E-2</c:v>
                </c:pt>
                <c:pt idx="9">
                  <c:v>8.8970163538121039E-2</c:v>
                </c:pt>
                <c:pt idx="10">
                  <c:v>8.8141930997681237E-2</c:v>
                </c:pt>
                <c:pt idx="11">
                  <c:v>8.7316035182548241E-2</c:v>
                </c:pt>
                <c:pt idx="12">
                  <c:v>8.6492543031176983E-2</c:v>
                </c:pt>
                <c:pt idx="13">
                  <c:v>8.5671523857113699E-2</c:v>
                </c:pt>
                <c:pt idx="14">
                  <c:v>8.4853049444318748E-2</c:v>
                </c:pt>
                <c:pt idx="15">
                  <c:v>8.4037194146401636E-2</c:v>
                </c:pt>
                <c:pt idx="16">
                  <c:v>8.3224034989899415E-2</c:v>
                </c:pt>
                <c:pt idx="17">
                  <c:v>8.2413651781728492E-2</c:v>
                </c:pt>
                <c:pt idx="18">
                  <c:v>8.1606127220938504E-2</c:v>
                </c:pt>
                <c:pt idx="19">
                  <c:v>8.0801547014893227E-2</c:v>
                </c:pt>
                <c:pt idx="20">
                  <c:v>0.08</c:v>
                </c:pt>
                <c:pt idx="21">
                  <c:v>7.9201578267102737E-2</c:v>
                </c:pt>
                <c:pt idx="22">
                  <c:v>7.8406377291646373E-2</c:v>
                </c:pt>
                <c:pt idx="23">
                  <c:v>7.7614496068711292E-2</c:v>
                </c:pt>
                <c:pt idx="24">
                  <c:v>7.682603725300427E-2</c:v>
                </c:pt>
                <c:pt idx="25">
                  <c:v>7.6041107303878738E-2</c:v>
                </c:pt>
                <c:pt idx="26">
                  <c:v>7.5259816635439666E-2</c:v>
                </c:pt>
                <c:pt idx="27">
                  <c:v>7.4482279771768536E-2</c:v>
                </c:pt>
                <c:pt idx="28">
                  <c:v>7.3708615507279751E-2</c:v>
                </c:pt>
                <c:pt idx="29">
                  <c:v>7.2938947072191826E-2</c:v>
                </c:pt>
                <c:pt idx="30">
                  <c:v>7.2173402303064529E-2</c:v>
                </c:pt>
                <c:pt idx="31">
                  <c:v>7.1412113818315165E-2</c:v>
                </c:pt>
                <c:pt idx="32">
                  <c:v>7.0655219198584335E-2</c:v>
                </c:pt>
                <c:pt idx="33">
                  <c:v>6.9902861171771788E-2</c:v>
                </c:pt>
                <c:pt idx="34">
                  <c:v>6.9155187802506901E-2</c:v>
                </c:pt>
                <c:pt idx="35">
                  <c:v>6.8412352685754046E-2</c:v>
                </c:pt>
                <c:pt idx="36">
                  <c:v>6.7674515144181116E-2</c:v>
                </c:pt>
                <c:pt idx="37">
                  <c:v>6.6941840428837926E-2</c:v>
                </c:pt>
                <c:pt idx="38">
                  <c:v>6.6214499922600048E-2</c:v>
                </c:pt>
                <c:pt idx="39">
                  <c:v>6.5492671345731515E-2</c:v>
                </c:pt>
                <c:pt idx="40">
                  <c:v>6.4776538962806593E-2</c:v>
                </c:pt>
                <c:pt idx="41">
                  <c:v>6.4066293790104645E-2</c:v>
                </c:pt>
                <c:pt idx="42">
                  <c:v>6.3362133802453341E-2</c:v>
                </c:pt>
                <c:pt idx="43">
                  <c:v>6.2664264138342834E-2</c:v>
                </c:pt>
                <c:pt idx="44">
                  <c:v>6.1972897301965806E-2</c:v>
                </c:pt>
                <c:pt idx="45">
                  <c:v>6.1288253360656318E-2</c:v>
                </c:pt>
                <c:pt idx="46">
                  <c:v>6.0610560136002703E-2</c:v>
                </c:pt>
                <c:pt idx="47">
                  <c:v>5.9940053386696272E-2</c:v>
                </c:pt>
                <c:pt idx="48">
                  <c:v>5.9276976980949359E-2</c:v>
                </c:pt>
                <c:pt idx="49">
                  <c:v>5.8621583056072443E-2</c:v>
                </c:pt>
                <c:pt idx="50">
                  <c:v>5.7974132162542977E-2</c:v>
                </c:pt>
                <c:pt idx="51">
                  <c:v>5.7334893389627925E-2</c:v>
                </c:pt>
                <c:pt idx="52">
                  <c:v>5.6704144469341924E-2</c:v>
                </c:pt>
                <c:pt idx="53">
                  <c:v>5.6082171855233988E-2</c:v>
                </c:pt>
                <c:pt idx="54">
                  <c:v>5.5469270772203233E-2</c:v>
                </c:pt>
                <c:pt idx="55">
                  <c:v>5.4865745233250961E-2</c:v>
                </c:pt>
                <c:pt idx="56">
                  <c:v>5.4271908018789977E-2</c:v>
                </c:pt>
                <c:pt idx="57">
                  <c:v>5.368808061385693E-2</c:v>
                </c:pt>
                <c:pt idx="58">
                  <c:v>5.3114593098319042E-2</c:v>
                </c:pt>
                <c:pt idx="59">
                  <c:v>5.2551783984941938E-2</c:v>
                </c:pt>
                <c:pt idx="60">
                  <c:v>5.2000000000000005E-2</c:v>
                </c:pt>
                <c:pt idx="61">
                  <c:v>5.1459595800977691E-2</c:v>
                </c:pt>
                <c:pt idx="62">
                  <c:v>5.0930933625842757E-2</c:v>
                </c:pt>
                <c:pt idx="63">
                  <c:v>5.0414382868383907E-2</c:v>
                </c:pt>
                <c:pt idx="64">
                  <c:v>4.9910319574212311E-2</c:v>
                </c:pt>
                <c:pt idx="65">
                  <c:v>4.94191258522447E-2</c:v>
                </c:pt>
                <c:pt idx="66">
                  <c:v>4.894118919683093E-2</c:v>
                </c:pt>
                <c:pt idx="67">
                  <c:v>4.8476901716178196E-2</c:v>
                </c:pt>
                <c:pt idx="68">
                  <c:v>4.8026659263371636E-2</c:v>
                </c:pt>
                <c:pt idx="69">
                  <c:v>4.7590860467110703E-2</c:v>
                </c:pt>
                <c:pt idx="70">
                  <c:v>4.7169905660283021E-2</c:v>
                </c:pt>
                <c:pt idx="71">
                  <c:v>4.6764195705689196E-2</c:v>
                </c:pt>
                <c:pt idx="72">
                  <c:v>4.6374130719615651E-2</c:v>
                </c:pt>
                <c:pt idx="73">
                  <c:v>4.6000108695523755E-2</c:v>
                </c:pt>
                <c:pt idx="74">
                  <c:v>4.5642524031871856E-2</c:v>
                </c:pt>
                <c:pt idx="75">
                  <c:v>4.530176596999283E-2</c:v>
                </c:pt>
                <c:pt idx="76">
                  <c:v>4.4978216949985918E-2</c:v>
                </c:pt>
                <c:pt idx="77">
                  <c:v>4.4672250894710913E-2</c:v>
                </c:pt>
                <c:pt idx="78">
                  <c:v>4.4384231434147874E-2</c:v>
                </c:pt>
                <c:pt idx="79">
                  <c:v>4.4114510084551549E-2</c:v>
                </c:pt>
                <c:pt idx="80">
                  <c:v>4.3863424398922622E-2</c:v>
                </c:pt>
                <c:pt idx="81">
                  <c:v>4.3631296107266862E-2</c:v>
                </c:pt>
                <c:pt idx="82">
                  <c:v>4.3418429266844742E-2</c:v>
                </c:pt>
                <c:pt idx="83">
                  <c:v>4.3225108444051363E-2</c:v>
                </c:pt>
                <c:pt idx="84">
                  <c:v>4.3051596950635873E-2</c:v>
                </c:pt>
                <c:pt idx="85">
                  <c:v>4.2898135157603302E-2</c:v>
                </c:pt>
                <c:pt idx="86">
                  <c:v>4.2764938910280235E-2</c:v>
                </c:pt>
                <c:pt idx="87">
                  <c:v>4.2652198067626018E-2</c:v>
                </c:pt>
                <c:pt idx="88">
                  <c:v>4.2560075187903515E-2</c:v>
                </c:pt>
                <c:pt idx="89">
                  <c:v>4.2488704381282334E-2</c:v>
                </c:pt>
                <c:pt idx="90">
                  <c:v>4.2438190347845899E-2</c:v>
                </c:pt>
                <c:pt idx="91">
                  <c:v>4.240860761685062E-2</c:v>
                </c:pt>
                <c:pt idx="92">
                  <c:v>4.24E-2</c:v>
                </c:pt>
                <c:pt idx="93">
                  <c:v>4.2412380268030229E-2</c:v>
                </c:pt>
                <c:pt idx="94">
                  <c:v>4.2445730056155241E-2</c:v>
                </c:pt>
                <c:pt idx="95">
                  <c:v>4.2500000000000003E-2</c:v>
                </c:pt>
                <c:pt idx="96">
                  <c:v>4.2575110099681492E-2</c:v>
                </c:pt>
                <c:pt idx="97">
                  <c:v>4.2670950305799392E-2</c:v>
                </c:pt>
                <c:pt idx="98">
                  <c:v>4.2787381317393118E-2</c:v>
                </c:pt>
                <c:pt idx="99">
                  <c:v>4.2924235578516733E-2</c:v>
                </c:pt>
                <c:pt idx="100">
                  <c:v>4.3081318457076051E-2</c:v>
                </c:pt>
                <c:pt idx="101">
                  <c:v>4.32584095870387E-2</c:v>
                </c:pt>
                <c:pt idx="102">
                  <c:v>4.3455264353125293E-2</c:v>
                </c:pt>
                <c:pt idx="103">
                  <c:v>4.3671615495651205E-2</c:v>
                </c:pt>
                <c:pt idx="104">
                  <c:v>4.3907174812324264E-2</c:v>
                </c:pt>
                <c:pt idx="105">
                  <c:v>4.4161634933503113E-2</c:v>
                </c:pt>
                <c:pt idx="106">
                  <c:v>4.4434671147652288E-2</c:v>
                </c:pt>
                <c:pt idx="107">
                  <c:v>4.4725943254446884E-2</c:v>
                </c:pt>
                <c:pt idx="108">
                  <c:v>4.5035097424120263E-2</c:v>
                </c:pt>
                <c:pt idx="109">
                  <c:v>4.5361768043144034E-2</c:v>
                </c:pt>
                <c:pt idx="110">
                  <c:v>4.5705579528105798E-2</c:v>
                </c:pt>
                <c:pt idx="111">
                  <c:v>4.6066148091630191E-2</c:v>
                </c:pt>
                <c:pt idx="112">
                  <c:v>4.6443083446300201E-2</c:v>
                </c:pt>
                <c:pt idx="113">
                  <c:v>4.683599043470741E-2</c:v>
                </c:pt>
                <c:pt idx="114">
                  <c:v>4.7244470575930939E-2</c:v>
                </c:pt>
                <c:pt idx="115">
                  <c:v>4.7668123520860403E-2</c:v>
                </c:pt>
                <c:pt idx="116">
                  <c:v>4.8106548410793357E-2</c:v>
                </c:pt>
                <c:pt idx="117">
                  <c:v>4.8559345135617354E-2</c:v>
                </c:pt>
                <c:pt idx="118">
                  <c:v>4.9026115489604158E-2</c:v>
                </c:pt>
                <c:pt idx="119">
                  <c:v>4.9506464224381902E-2</c:v>
                </c:pt>
                <c:pt idx="120">
                  <c:v>0.05</c:v>
                </c:pt>
                <c:pt idx="121">
                  <c:v>5.0506336236159521E-2</c:v>
                </c:pt>
                <c:pt idx="122">
                  <c:v>5.1025091866649296E-2</c:v>
                </c:pt>
                <c:pt idx="123">
                  <c:v>5.1555892000817914E-2</c:v>
                </c:pt>
                <c:pt idx="124">
                  <c:v>5.2098368496527804E-2</c:v>
                </c:pt>
                <c:pt idx="125">
                  <c:v>5.265216044950103E-2</c:v>
                </c:pt>
                <c:pt idx="126">
                  <c:v>5.3216914604287242E-2</c:v>
                </c:pt>
                <c:pt idx="127">
                  <c:v>5.37922856922812E-2</c:v>
                </c:pt>
                <c:pt idx="128">
                  <c:v>5.4377936702306028E-2</c:v>
                </c:pt>
                <c:pt idx="129">
                  <c:v>5.497353908927459E-2</c:v>
                </c:pt>
                <c:pt idx="130">
                  <c:v>5.5578772926361028E-2</c:v>
                </c:pt>
                <c:pt idx="131">
                  <c:v>5.61933270059711E-2</c:v>
                </c:pt>
                <c:pt idx="132">
                  <c:v>5.681689889460706E-2</c:v>
                </c:pt>
                <c:pt idx="133">
                  <c:v>5.744919494649163E-2</c:v>
                </c:pt>
                <c:pt idx="134">
                  <c:v>5.8089930280557228E-2</c:v>
                </c:pt>
                <c:pt idx="135">
                  <c:v>5.8738828725128665E-2</c:v>
                </c:pt>
                <c:pt idx="136">
                  <c:v>5.9395622734339605E-2</c:v>
                </c:pt>
                <c:pt idx="137">
                  <c:v>6.006005328002964E-2</c:v>
                </c:pt>
                <c:pt idx="138">
                  <c:v>6.0731869722576465E-2</c:v>
                </c:pt>
                <c:pt idx="139">
                  <c:v>6.141082966383047E-2</c:v>
                </c:pt>
                <c:pt idx="140">
                  <c:v>6.2096698785040101E-2</c:v>
                </c:pt>
              </c:numCache>
            </c:numRef>
          </c:xVal>
          <c:yVal>
            <c:numRef>
              <c:f>'MVF (2 Assets)'!$D$8:$D$148</c:f>
              <c:numCache>
                <c:formatCode>0.00%</c:formatCode>
                <c:ptCount val="141"/>
                <c:pt idx="0">
                  <c:v>4.3999999999999997E-2</c:v>
                </c:pt>
                <c:pt idx="1">
                  <c:v>4.3799999999999999E-2</c:v>
                </c:pt>
                <c:pt idx="2">
                  <c:v>4.36E-2</c:v>
                </c:pt>
                <c:pt idx="3">
                  <c:v>4.3400000000000001E-2</c:v>
                </c:pt>
                <c:pt idx="4">
                  <c:v>4.3199999999999995E-2</c:v>
                </c:pt>
                <c:pt idx="5">
                  <c:v>4.2999999999999997E-2</c:v>
                </c:pt>
                <c:pt idx="6">
                  <c:v>4.2800000000000005E-2</c:v>
                </c:pt>
                <c:pt idx="7">
                  <c:v>4.2599999999999999E-2</c:v>
                </c:pt>
                <c:pt idx="8">
                  <c:v>4.2400000000000007E-2</c:v>
                </c:pt>
                <c:pt idx="9">
                  <c:v>4.2200000000000001E-2</c:v>
                </c:pt>
                <c:pt idx="10">
                  <c:v>4.2000000000000003E-2</c:v>
                </c:pt>
                <c:pt idx="11">
                  <c:v>4.1800000000000004E-2</c:v>
                </c:pt>
                <c:pt idx="12">
                  <c:v>4.1600000000000005E-2</c:v>
                </c:pt>
                <c:pt idx="13">
                  <c:v>4.1400000000000006E-2</c:v>
                </c:pt>
                <c:pt idx="14">
                  <c:v>4.1200000000000001E-2</c:v>
                </c:pt>
                <c:pt idx="15">
                  <c:v>4.1000000000000002E-2</c:v>
                </c:pt>
                <c:pt idx="16">
                  <c:v>4.0800000000000003E-2</c:v>
                </c:pt>
                <c:pt idx="17">
                  <c:v>4.0599999999999997E-2</c:v>
                </c:pt>
                <c:pt idx="18">
                  <c:v>4.0400000000000005E-2</c:v>
                </c:pt>
                <c:pt idx="19">
                  <c:v>4.02E-2</c:v>
                </c:pt>
                <c:pt idx="20">
                  <c:v>0.04</c:v>
                </c:pt>
                <c:pt idx="21">
                  <c:v>3.9800000000000002E-2</c:v>
                </c:pt>
                <c:pt idx="22">
                  <c:v>3.9599999999999996E-2</c:v>
                </c:pt>
                <c:pt idx="23">
                  <c:v>3.9400000000000004E-2</c:v>
                </c:pt>
                <c:pt idx="24">
                  <c:v>3.9199999999999999E-2</c:v>
                </c:pt>
                <c:pt idx="25">
                  <c:v>3.9E-2</c:v>
                </c:pt>
                <c:pt idx="26">
                  <c:v>3.8800000000000001E-2</c:v>
                </c:pt>
                <c:pt idx="27">
                  <c:v>3.8599999999999995E-2</c:v>
                </c:pt>
                <c:pt idx="28">
                  <c:v>3.8399999999999997E-2</c:v>
                </c:pt>
                <c:pt idx="29">
                  <c:v>3.8200000000000005E-2</c:v>
                </c:pt>
                <c:pt idx="30">
                  <c:v>3.8000000000000006E-2</c:v>
                </c:pt>
                <c:pt idx="31">
                  <c:v>3.78E-2</c:v>
                </c:pt>
                <c:pt idx="32">
                  <c:v>3.7600000000000001E-2</c:v>
                </c:pt>
                <c:pt idx="33">
                  <c:v>3.7399999999999996E-2</c:v>
                </c:pt>
                <c:pt idx="34">
                  <c:v>3.7199999999999997E-2</c:v>
                </c:pt>
                <c:pt idx="35">
                  <c:v>3.7000000000000005E-2</c:v>
                </c:pt>
                <c:pt idx="36">
                  <c:v>3.6799999999999999E-2</c:v>
                </c:pt>
                <c:pt idx="37">
                  <c:v>3.6600000000000001E-2</c:v>
                </c:pt>
                <c:pt idx="38">
                  <c:v>3.6400000000000002E-2</c:v>
                </c:pt>
                <c:pt idx="39">
                  <c:v>3.6200000000000003E-2</c:v>
                </c:pt>
                <c:pt idx="40">
                  <c:v>3.6000000000000004E-2</c:v>
                </c:pt>
                <c:pt idx="41">
                  <c:v>3.5800000000000005E-2</c:v>
                </c:pt>
                <c:pt idx="42">
                  <c:v>3.56E-2</c:v>
                </c:pt>
                <c:pt idx="43">
                  <c:v>3.5400000000000001E-2</c:v>
                </c:pt>
                <c:pt idx="44">
                  <c:v>3.5200000000000002E-2</c:v>
                </c:pt>
                <c:pt idx="45">
                  <c:v>3.4999999999999996E-2</c:v>
                </c:pt>
                <c:pt idx="46">
                  <c:v>3.4800000000000005E-2</c:v>
                </c:pt>
                <c:pt idx="47">
                  <c:v>3.4599999999999999E-2</c:v>
                </c:pt>
                <c:pt idx="48">
                  <c:v>3.44E-2</c:v>
                </c:pt>
                <c:pt idx="49">
                  <c:v>3.4199999999999994E-2</c:v>
                </c:pt>
                <c:pt idx="50">
                  <c:v>3.3999999999999996E-2</c:v>
                </c:pt>
                <c:pt idx="51">
                  <c:v>3.3799999999999997E-2</c:v>
                </c:pt>
                <c:pt idx="52">
                  <c:v>3.3599999999999998E-2</c:v>
                </c:pt>
                <c:pt idx="53">
                  <c:v>3.3399999999999999E-2</c:v>
                </c:pt>
                <c:pt idx="54">
                  <c:v>3.3199999999999993E-2</c:v>
                </c:pt>
                <c:pt idx="55">
                  <c:v>3.3000000000000002E-2</c:v>
                </c:pt>
                <c:pt idx="56">
                  <c:v>3.2800000000000003E-2</c:v>
                </c:pt>
                <c:pt idx="57">
                  <c:v>3.2600000000000004E-2</c:v>
                </c:pt>
                <c:pt idx="58">
                  <c:v>3.2399999999999998E-2</c:v>
                </c:pt>
                <c:pt idx="59">
                  <c:v>3.2199999999999999E-2</c:v>
                </c:pt>
                <c:pt idx="60">
                  <c:v>3.2000000000000001E-2</c:v>
                </c:pt>
                <c:pt idx="61">
                  <c:v>3.1800000000000002E-2</c:v>
                </c:pt>
                <c:pt idx="62">
                  <c:v>3.1600000000000003E-2</c:v>
                </c:pt>
                <c:pt idx="63">
                  <c:v>3.1400000000000004E-2</c:v>
                </c:pt>
                <c:pt idx="64">
                  <c:v>3.1200000000000006E-2</c:v>
                </c:pt>
                <c:pt idx="65">
                  <c:v>3.1000000000000003E-2</c:v>
                </c:pt>
                <c:pt idx="66">
                  <c:v>3.0800000000000001E-2</c:v>
                </c:pt>
                <c:pt idx="67">
                  <c:v>3.0600000000000002E-2</c:v>
                </c:pt>
                <c:pt idx="68">
                  <c:v>3.0400000000000003E-2</c:v>
                </c:pt>
                <c:pt idx="69">
                  <c:v>3.0200000000000001E-2</c:v>
                </c:pt>
                <c:pt idx="70">
                  <c:v>0.03</c:v>
                </c:pt>
                <c:pt idx="71">
                  <c:v>2.98E-2</c:v>
                </c:pt>
                <c:pt idx="72">
                  <c:v>2.9600000000000001E-2</c:v>
                </c:pt>
                <c:pt idx="73">
                  <c:v>2.9400000000000003E-2</c:v>
                </c:pt>
                <c:pt idx="74">
                  <c:v>2.92E-2</c:v>
                </c:pt>
                <c:pt idx="75">
                  <c:v>2.8999999999999998E-2</c:v>
                </c:pt>
                <c:pt idx="76">
                  <c:v>2.8799999999999999E-2</c:v>
                </c:pt>
                <c:pt idx="77">
                  <c:v>2.86E-2</c:v>
                </c:pt>
                <c:pt idx="78">
                  <c:v>2.8400000000000002E-2</c:v>
                </c:pt>
                <c:pt idx="79">
                  <c:v>2.8200000000000003E-2</c:v>
                </c:pt>
                <c:pt idx="80">
                  <c:v>2.8000000000000001E-2</c:v>
                </c:pt>
                <c:pt idx="81">
                  <c:v>2.7800000000000002E-2</c:v>
                </c:pt>
                <c:pt idx="82">
                  <c:v>2.76E-2</c:v>
                </c:pt>
                <c:pt idx="83">
                  <c:v>2.7400000000000001E-2</c:v>
                </c:pt>
                <c:pt idx="84">
                  <c:v>2.7200000000000002E-2</c:v>
                </c:pt>
                <c:pt idx="85">
                  <c:v>2.7E-2</c:v>
                </c:pt>
                <c:pt idx="86">
                  <c:v>2.6800000000000001E-2</c:v>
                </c:pt>
                <c:pt idx="87">
                  <c:v>2.6599999999999999E-2</c:v>
                </c:pt>
                <c:pt idx="88">
                  <c:v>2.64E-2</c:v>
                </c:pt>
                <c:pt idx="89">
                  <c:v>2.6200000000000001E-2</c:v>
                </c:pt>
                <c:pt idx="90">
                  <c:v>2.6000000000000002E-2</c:v>
                </c:pt>
                <c:pt idx="91">
                  <c:v>2.58E-2</c:v>
                </c:pt>
                <c:pt idx="92">
                  <c:v>2.5600000000000001E-2</c:v>
                </c:pt>
                <c:pt idx="93">
                  <c:v>2.5399999999999999E-2</c:v>
                </c:pt>
                <c:pt idx="94">
                  <c:v>2.52E-2</c:v>
                </c:pt>
                <c:pt idx="95">
                  <c:v>2.5000000000000001E-2</c:v>
                </c:pt>
                <c:pt idx="96">
                  <c:v>2.4799999999999982E-2</c:v>
                </c:pt>
                <c:pt idx="97">
                  <c:v>2.4599999999999983E-2</c:v>
                </c:pt>
                <c:pt idx="98">
                  <c:v>2.4399999999999977E-2</c:v>
                </c:pt>
                <c:pt idx="99">
                  <c:v>2.4199999999999982E-2</c:v>
                </c:pt>
                <c:pt idx="100">
                  <c:v>2.399999999999998E-2</c:v>
                </c:pt>
                <c:pt idx="101">
                  <c:v>2.3799999999999977E-2</c:v>
                </c:pt>
                <c:pt idx="102">
                  <c:v>2.3599999999999982E-2</c:v>
                </c:pt>
                <c:pt idx="103">
                  <c:v>2.3399999999999983E-2</c:v>
                </c:pt>
                <c:pt idx="104">
                  <c:v>2.3199999999999981E-2</c:v>
                </c:pt>
                <c:pt idx="105">
                  <c:v>2.2999999999999979E-2</c:v>
                </c:pt>
                <c:pt idx="106">
                  <c:v>2.279999999999998E-2</c:v>
                </c:pt>
                <c:pt idx="107">
                  <c:v>2.2599999999999981E-2</c:v>
                </c:pt>
                <c:pt idx="108">
                  <c:v>2.2399999999999982E-2</c:v>
                </c:pt>
                <c:pt idx="109">
                  <c:v>2.219999999999998E-2</c:v>
                </c:pt>
                <c:pt idx="110">
                  <c:v>2.1999999999999978E-2</c:v>
                </c:pt>
                <c:pt idx="111">
                  <c:v>2.1799999999999979E-2</c:v>
                </c:pt>
                <c:pt idx="112">
                  <c:v>2.159999999999998E-2</c:v>
                </c:pt>
                <c:pt idx="113">
                  <c:v>2.1399999999999982E-2</c:v>
                </c:pt>
                <c:pt idx="114">
                  <c:v>2.1199999999999979E-2</c:v>
                </c:pt>
                <c:pt idx="115">
                  <c:v>2.0999999999999984E-2</c:v>
                </c:pt>
                <c:pt idx="116">
                  <c:v>2.0799999999999982E-2</c:v>
                </c:pt>
                <c:pt idx="117">
                  <c:v>2.0599999999999983E-2</c:v>
                </c:pt>
                <c:pt idx="118">
                  <c:v>2.0399999999999981E-2</c:v>
                </c:pt>
                <c:pt idx="119">
                  <c:v>2.0199999999999978E-2</c:v>
                </c:pt>
                <c:pt idx="120">
                  <c:v>0.02</c:v>
                </c:pt>
                <c:pt idx="121">
                  <c:v>1.9799999999999998E-2</c:v>
                </c:pt>
                <c:pt idx="122">
                  <c:v>1.9599999999999999E-2</c:v>
                </c:pt>
                <c:pt idx="123">
                  <c:v>1.9400000000000001E-2</c:v>
                </c:pt>
                <c:pt idx="124">
                  <c:v>1.9200000000000002E-2</c:v>
                </c:pt>
                <c:pt idx="125">
                  <c:v>1.9E-2</c:v>
                </c:pt>
                <c:pt idx="126">
                  <c:v>1.8799999999999997E-2</c:v>
                </c:pt>
                <c:pt idx="127">
                  <c:v>1.8599999999999998E-2</c:v>
                </c:pt>
                <c:pt idx="128">
                  <c:v>1.84E-2</c:v>
                </c:pt>
                <c:pt idx="129">
                  <c:v>1.8200000000000001E-2</c:v>
                </c:pt>
                <c:pt idx="130">
                  <c:v>1.7999999999999999E-2</c:v>
                </c:pt>
                <c:pt idx="131">
                  <c:v>1.7799999999999996E-2</c:v>
                </c:pt>
                <c:pt idx="132">
                  <c:v>1.7599999999999998E-2</c:v>
                </c:pt>
                <c:pt idx="133">
                  <c:v>1.7400000000000002E-2</c:v>
                </c:pt>
                <c:pt idx="134">
                  <c:v>1.72E-2</c:v>
                </c:pt>
                <c:pt idx="135">
                  <c:v>1.7000000000000001E-2</c:v>
                </c:pt>
                <c:pt idx="136">
                  <c:v>1.6800000000000002E-2</c:v>
                </c:pt>
                <c:pt idx="137">
                  <c:v>1.6600000000000004E-2</c:v>
                </c:pt>
                <c:pt idx="138">
                  <c:v>1.6400000000000001E-2</c:v>
                </c:pt>
                <c:pt idx="139">
                  <c:v>1.6199999999999999E-2</c:v>
                </c:pt>
                <c:pt idx="140">
                  <c:v>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39-428A-B0D6-07D72416BFC4}"/>
            </c:ext>
          </c:extLst>
        </c:ser>
        <c:ser>
          <c:idx val="1"/>
          <c:order val="2"/>
          <c:tx>
            <c:strRef>
              <c:f>'MVF (2 Assets)'!$F$5</c:f>
              <c:strCache>
                <c:ptCount val="1"/>
                <c:pt idx="0">
                  <c:v>ρ=-1</c:v>
                </c:pt>
              </c:strCache>
            </c:strRef>
          </c:tx>
          <c:spPr>
            <a:ln w="19050" cap="rnd">
              <a:solidFill>
                <a:srgbClr val="00B050">
                  <a:alpha val="50000"/>
                </a:srgb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'MVF (2 Assets)'!$F$8:$F$148</c:f>
              <c:numCache>
                <c:formatCode>0.00%</c:formatCode>
                <c:ptCount val="141"/>
                <c:pt idx="0">
                  <c:v>0.106</c:v>
                </c:pt>
                <c:pt idx="1">
                  <c:v>0.1047</c:v>
                </c:pt>
                <c:pt idx="2">
                  <c:v>0.10339999999999999</c:v>
                </c:pt>
                <c:pt idx="3">
                  <c:v>0.1021</c:v>
                </c:pt>
                <c:pt idx="4">
                  <c:v>0.10079999999999999</c:v>
                </c:pt>
                <c:pt idx="5">
                  <c:v>9.9499999999999991E-2</c:v>
                </c:pt>
                <c:pt idx="6">
                  <c:v>9.820000000000001E-2</c:v>
                </c:pt>
                <c:pt idx="7">
                  <c:v>9.6899999999999986E-2</c:v>
                </c:pt>
                <c:pt idx="8">
                  <c:v>9.5600000000000004E-2</c:v>
                </c:pt>
                <c:pt idx="9">
                  <c:v>9.4300000000000009E-2</c:v>
                </c:pt>
                <c:pt idx="10">
                  <c:v>9.3000000000000013E-2</c:v>
                </c:pt>
                <c:pt idx="11">
                  <c:v>9.1700000000000018E-2</c:v>
                </c:pt>
                <c:pt idx="12">
                  <c:v>9.0400000000000008E-2</c:v>
                </c:pt>
                <c:pt idx="13">
                  <c:v>8.9100000000000013E-2</c:v>
                </c:pt>
                <c:pt idx="14">
                  <c:v>8.7800000000000003E-2</c:v>
                </c:pt>
                <c:pt idx="15">
                  <c:v>8.6500000000000007E-2</c:v>
                </c:pt>
                <c:pt idx="16">
                  <c:v>8.5200000000000012E-2</c:v>
                </c:pt>
                <c:pt idx="17">
                  <c:v>8.3900000000000002E-2</c:v>
                </c:pt>
                <c:pt idx="18">
                  <c:v>8.2599999999999993E-2</c:v>
                </c:pt>
                <c:pt idx="19">
                  <c:v>8.1299999999999997E-2</c:v>
                </c:pt>
                <c:pt idx="20">
                  <c:v>0.08</c:v>
                </c:pt>
                <c:pt idx="21">
                  <c:v>7.8700000000000006E-2</c:v>
                </c:pt>
                <c:pt idx="22">
                  <c:v>7.7399999999999997E-2</c:v>
                </c:pt>
                <c:pt idx="23">
                  <c:v>7.6100000000000001E-2</c:v>
                </c:pt>
                <c:pt idx="24">
                  <c:v>7.4800000000000005E-2</c:v>
                </c:pt>
                <c:pt idx="25">
                  <c:v>7.3499999999999996E-2</c:v>
                </c:pt>
                <c:pt idx="26">
                  <c:v>7.22E-2</c:v>
                </c:pt>
                <c:pt idx="27">
                  <c:v>7.0899999999999991E-2</c:v>
                </c:pt>
                <c:pt idx="28">
                  <c:v>6.9599999999999995E-2</c:v>
                </c:pt>
                <c:pt idx="29">
                  <c:v>6.8300000000000013E-2</c:v>
                </c:pt>
                <c:pt idx="30">
                  <c:v>6.7000000000000004E-2</c:v>
                </c:pt>
                <c:pt idx="31">
                  <c:v>6.5699999999999995E-2</c:v>
                </c:pt>
                <c:pt idx="32">
                  <c:v>6.4400000000000013E-2</c:v>
                </c:pt>
                <c:pt idx="33">
                  <c:v>6.3100000000000003E-2</c:v>
                </c:pt>
                <c:pt idx="34">
                  <c:v>6.1800000000000001E-2</c:v>
                </c:pt>
                <c:pt idx="35">
                  <c:v>6.0499999999999998E-2</c:v>
                </c:pt>
                <c:pt idx="36">
                  <c:v>5.9199999999999989E-2</c:v>
                </c:pt>
                <c:pt idx="37">
                  <c:v>5.79E-2</c:v>
                </c:pt>
                <c:pt idx="38">
                  <c:v>5.6600000000000011E-2</c:v>
                </c:pt>
                <c:pt idx="39">
                  <c:v>5.5300000000000009E-2</c:v>
                </c:pt>
                <c:pt idx="40">
                  <c:v>5.4000000000000006E-2</c:v>
                </c:pt>
                <c:pt idx="41">
                  <c:v>5.2700000000000004E-2</c:v>
                </c:pt>
                <c:pt idx="42">
                  <c:v>5.1400000000000008E-2</c:v>
                </c:pt>
                <c:pt idx="43">
                  <c:v>5.0099999999999999E-2</c:v>
                </c:pt>
                <c:pt idx="44">
                  <c:v>4.8799999999999996E-2</c:v>
                </c:pt>
                <c:pt idx="45">
                  <c:v>4.7500000000000007E-2</c:v>
                </c:pt>
                <c:pt idx="46">
                  <c:v>4.6199999999999998E-2</c:v>
                </c:pt>
                <c:pt idx="47">
                  <c:v>4.4899999999999995E-2</c:v>
                </c:pt>
                <c:pt idx="48">
                  <c:v>4.36E-2</c:v>
                </c:pt>
                <c:pt idx="49">
                  <c:v>4.2300000000000004E-2</c:v>
                </c:pt>
                <c:pt idx="50">
                  <c:v>4.0999999999999995E-2</c:v>
                </c:pt>
                <c:pt idx="51">
                  <c:v>3.9699999999999992E-2</c:v>
                </c:pt>
                <c:pt idx="52">
                  <c:v>3.8399999999999997E-2</c:v>
                </c:pt>
                <c:pt idx="53">
                  <c:v>3.7099999999999994E-2</c:v>
                </c:pt>
                <c:pt idx="54">
                  <c:v>3.5799999999999992E-2</c:v>
                </c:pt>
                <c:pt idx="55">
                  <c:v>3.4500000000000003E-2</c:v>
                </c:pt>
                <c:pt idx="56">
                  <c:v>3.32E-2</c:v>
                </c:pt>
                <c:pt idx="57">
                  <c:v>3.1900000000000012E-2</c:v>
                </c:pt>
                <c:pt idx="58">
                  <c:v>3.0600000000000006E-2</c:v>
                </c:pt>
                <c:pt idx="59">
                  <c:v>2.9299999999999993E-2</c:v>
                </c:pt>
                <c:pt idx="60">
                  <c:v>2.8000000000000004E-2</c:v>
                </c:pt>
                <c:pt idx="61">
                  <c:v>2.6700000000000005E-2</c:v>
                </c:pt>
                <c:pt idx="62">
                  <c:v>2.5400000000000006E-2</c:v>
                </c:pt>
                <c:pt idx="63">
                  <c:v>2.4100000000000003E-2</c:v>
                </c:pt>
                <c:pt idx="64">
                  <c:v>2.2799999999999994E-2</c:v>
                </c:pt>
                <c:pt idx="65">
                  <c:v>2.1499999999999998E-2</c:v>
                </c:pt>
                <c:pt idx="66">
                  <c:v>2.0200000000000003E-2</c:v>
                </c:pt>
                <c:pt idx="67">
                  <c:v>1.8900000000000004E-2</c:v>
                </c:pt>
                <c:pt idx="68">
                  <c:v>1.7600000000000015E-2</c:v>
                </c:pt>
                <c:pt idx="69">
                  <c:v>1.6300000000000009E-2</c:v>
                </c:pt>
                <c:pt idx="70">
                  <c:v>1.5000000000000012E-2</c:v>
                </c:pt>
                <c:pt idx="71">
                  <c:v>1.3699999999999997E-2</c:v>
                </c:pt>
                <c:pt idx="72">
                  <c:v>1.2400000000000007E-2</c:v>
                </c:pt>
                <c:pt idx="73">
                  <c:v>1.1099999999999995E-2</c:v>
                </c:pt>
                <c:pt idx="74">
                  <c:v>9.7999999999999962E-3</c:v>
                </c:pt>
                <c:pt idx="75">
                  <c:v>8.5000000000000162E-3</c:v>
                </c:pt>
                <c:pt idx="76">
                  <c:v>7.2000000000000336E-3</c:v>
                </c:pt>
                <c:pt idx="77">
                  <c:v>5.8999999999999747E-3</c:v>
                </c:pt>
                <c:pt idx="78">
                  <c:v>4.5999999999999878E-3</c:v>
                </c:pt>
                <c:pt idx="79">
                  <c:v>3.2999999999999917E-3</c:v>
                </c:pt>
                <c:pt idx="80">
                  <c:v>2.0000000000000785E-3</c:v>
                </c:pt>
                <c:pt idx="81">
                  <c:v>7.0000000000008987E-4</c:v>
                </c:pt>
                <c:pt idx="82">
                  <c:v>6.0000000000020605E-4</c:v>
                </c:pt>
                <c:pt idx="83">
                  <c:v>1.9000000000000644E-3</c:v>
                </c:pt>
                <c:pt idx="84">
                  <c:v>3.1999999999999845E-3</c:v>
                </c:pt>
                <c:pt idx="85">
                  <c:v>4.5000000000000335E-3</c:v>
                </c:pt>
                <c:pt idx="86">
                  <c:v>5.8000000000000126E-3</c:v>
                </c:pt>
                <c:pt idx="87">
                  <c:v>7.1000000000000212E-3</c:v>
                </c:pt>
                <c:pt idx="88">
                  <c:v>8.3999999999999943E-3</c:v>
                </c:pt>
                <c:pt idx="89">
                  <c:v>9.7000000000000124E-3</c:v>
                </c:pt>
                <c:pt idx="90">
                  <c:v>1.1000000000000001E-2</c:v>
                </c:pt>
                <c:pt idx="91">
                  <c:v>1.2300000000000004E-2</c:v>
                </c:pt>
                <c:pt idx="92">
                  <c:v>1.3600000000000003E-2</c:v>
                </c:pt>
                <c:pt idx="93">
                  <c:v>1.4899999999999997E-2</c:v>
                </c:pt>
                <c:pt idx="94">
                  <c:v>1.6199999999999996E-2</c:v>
                </c:pt>
                <c:pt idx="95">
                  <c:v>1.7500000000000002E-2</c:v>
                </c:pt>
                <c:pt idx="96">
                  <c:v>1.880000000000014E-2</c:v>
                </c:pt>
                <c:pt idx="97">
                  <c:v>2.0100000000000139E-2</c:v>
                </c:pt>
                <c:pt idx="98">
                  <c:v>2.1400000000000145E-2</c:v>
                </c:pt>
                <c:pt idx="99">
                  <c:v>2.2700000000000137E-2</c:v>
                </c:pt>
                <c:pt idx="100">
                  <c:v>2.4000000000000139E-2</c:v>
                </c:pt>
                <c:pt idx="101">
                  <c:v>2.5300000000000142E-2</c:v>
                </c:pt>
                <c:pt idx="102">
                  <c:v>2.6600000000000124E-2</c:v>
                </c:pt>
                <c:pt idx="103">
                  <c:v>2.7900000000000133E-2</c:v>
                </c:pt>
                <c:pt idx="104">
                  <c:v>2.9200000000000129E-2</c:v>
                </c:pt>
                <c:pt idx="105">
                  <c:v>3.0500000000000138E-2</c:v>
                </c:pt>
                <c:pt idx="106">
                  <c:v>3.1800000000000134E-2</c:v>
                </c:pt>
                <c:pt idx="107">
                  <c:v>3.3100000000000129E-2</c:v>
                </c:pt>
                <c:pt idx="108">
                  <c:v>3.4400000000000139E-2</c:v>
                </c:pt>
                <c:pt idx="109">
                  <c:v>3.5700000000000134E-2</c:v>
                </c:pt>
                <c:pt idx="110">
                  <c:v>3.7000000000000137E-2</c:v>
                </c:pt>
                <c:pt idx="111">
                  <c:v>3.8300000000000133E-2</c:v>
                </c:pt>
                <c:pt idx="112">
                  <c:v>3.9600000000000135E-2</c:v>
                </c:pt>
                <c:pt idx="113">
                  <c:v>4.0900000000000138E-2</c:v>
                </c:pt>
                <c:pt idx="114">
                  <c:v>4.2200000000000126E-2</c:v>
                </c:pt>
                <c:pt idx="115">
                  <c:v>4.3500000000000136E-2</c:v>
                </c:pt>
                <c:pt idx="116">
                  <c:v>4.4800000000000131E-2</c:v>
                </c:pt>
                <c:pt idx="117">
                  <c:v>4.6100000000000127E-2</c:v>
                </c:pt>
                <c:pt idx="118">
                  <c:v>4.740000000000013E-2</c:v>
                </c:pt>
                <c:pt idx="119">
                  <c:v>4.8700000000000132E-2</c:v>
                </c:pt>
                <c:pt idx="120">
                  <c:v>0.05</c:v>
                </c:pt>
                <c:pt idx="121">
                  <c:v>5.1300000000000005E-2</c:v>
                </c:pt>
                <c:pt idx="122">
                  <c:v>5.2600000000000008E-2</c:v>
                </c:pt>
                <c:pt idx="123">
                  <c:v>5.390000000000001E-2</c:v>
                </c:pt>
                <c:pt idx="124">
                  <c:v>5.5200000000000006E-2</c:v>
                </c:pt>
                <c:pt idx="125">
                  <c:v>5.6500000000000009E-2</c:v>
                </c:pt>
                <c:pt idx="126">
                  <c:v>5.7800000000000011E-2</c:v>
                </c:pt>
                <c:pt idx="127">
                  <c:v>5.9100000000000014E-2</c:v>
                </c:pt>
                <c:pt idx="128">
                  <c:v>6.0400000000000009E-2</c:v>
                </c:pt>
                <c:pt idx="129">
                  <c:v>6.1700000000000019E-2</c:v>
                </c:pt>
                <c:pt idx="130">
                  <c:v>6.3000000000000014E-2</c:v>
                </c:pt>
                <c:pt idx="131">
                  <c:v>6.430000000000001E-2</c:v>
                </c:pt>
                <c:pt idx="132">
                  <c:v>6.5600000000000019E-2</c:v>
                </c:pt>
                <c:pt idx="133">
                  <c:v>6.6899999999999987E-2</c:v>
                </c:pt>
                <c:pt idx="134">
                  <c:v>6.8199999999999997E-2</c:v>
                </c:pt>
                <c:pt idx="135">
                  <c:v>6.9499999999999992E-2</c:v>
                </c:pt>
                <c:pt idx="136">
                  <c:v>7.0799999999999988E-2</c:v>
                </c:pt>
                <c:pt idx="137">
                  <c:v>7.2099999999999997E-2</c:v>
                </c:pt>
                <c:pt idx="138">
                  <c:v>7.3399999999999993E-2</c:v>
                </c:pt>
                <c:pt idx="139">
                  <c:v>7.4700000000000003E-2</c:v>
                </c:pt>
                <c:pt idx="140">
                  <c:v>7.5999999999999998E-2</c:v>
                </c:pt>
              </c:numCache>
            </c:numRef>
          </c:xVal>
          <c:yVal>
            <c:numRef>
              <c:f>'MVF (2 Assets)'!$D$8:$D$148</c:f>
              <c:numCache>
                <c:formatCode>0.00%</c:formatCode>
                <c:ptCount val="141"/>
                <c:pt idx="0">
                  <c:v>4.3999999999999997E-2</c:v>
                </c:pt>
                <c:pt idx="1">
                  <c:v>4.3799999999999999E-2</c:v>
                </c:pt>
                <c:pt idx="2">
                  <c:v>4.36E-2</c:v>
                </c:pt>
                <c:pt idx="3">
                  <c:v>4.3400000000000001E-2</c:v>
                </c:pt>
                <c:pt idx="4">
                  <c:v>4.3199999999999995E-2</c:v>
                </c:pt>
                <c:pt idx="5">
                  <c:v>4.2999999999999997E-2</c:v>
                </c:pt>
                <c:pt idx="6">
                  <c:v>4.2800000000000005E-2</c:v>
                </c:pt>
                <c:pt idx="7">
                  <c:v>4.2599999999999999E-2</c:v>
                </c:pt>
                <c:pt idx="8">
                  <c:v>4.2400000000000007E-2</c:v>
                </c:pt>
                <c:pt idx="9">
                  <c:v>4.2200000000000001E-2</c:v>
                </c:pt>
                <c:pt idx="10">
                  <c:v>4.2000000000000003E-2</c:v>
                </c:pt>
                <c:pt idx="11">
                  <c:v>4.1800000000000004E-2</c:v>
                </c:pt>
                <c:pt idx="12">
                  <c:v>4.1600000000000005E-2</c:v>
                </c:pt>
                <c:pt idx="13">
                  <c:v>4.1400000000000006E-2</c:v>
                </c:pt>
                <c:pt idx="14">
                  <c:v>4.1200000000000001E-2</c:v>
                </c:pt>
                <c:pt idx="15">
                  <c:v>4.1000000000000002E-2</c:v>
                </c:pt>
                <c:pt idx="16">
                  <c:v>4.0800000000000003E-2</c:v>
                </c:pt>
                <c:pt idx="17">
                  <c:v>4.0599999999999997E-2</c:v>
                </c:pt>
                <c:pt idx="18">
                  <c:v>4.0400000000000005E-2</c:v>
                </c:pt>
                <c:pt idx="19">
                  <c:v>4.02E-2</c:v>
                </c:pt>
                <c:pt idx="20">
                  <c:v>0.04</c:v>
                </c:pt>
                <c:pt idx="21">
                  <c:v>3.9800000000000002E-2</c:v>
                </c:pt>
                <c:pt idx="22">
                  <c:v>3.9599999999999996E-2</c:v>
                </c:pt>
                <c:pt idx="23">
                  <c:v>3.9400000000000004E-2</c:v>
                </c:pt>
                <c:pt idx="24">
                  <c:v>3.9199999999999999E-2</c:v>
                </c:pt>
                <c:pt idx="25">
                  <c:v>3.9E-2</c:v>
                </c:pt>
                <c:pt idx="26">
                  <c:v>3.8800000000000001E-2</c:v>
                </c:pt>
                <c:pt idx="27">
                  <c:v>3.8599999999999995E-2</c:v>
                </c:pt>
                <c:pt idx="28">
                  <c:v>3.8399999999999997E-2</c:v>
                </c:pt>
                <c:pt idx="29">
                  <c:v>3.8200000000000005E-2</c:v>
                </c:pt>
                <c:pt idx="30">
                  <c:v>3.8000000000000006E-2</c:v>
                </c:pt>
                <c:pt idx="31">
                  <c:v>3.78E-2</c:v>
                </c:pt>
                <c:pt idx="32">
                  <c:v>3.7600000000000001E-2</c:v>
                </c:pt>
                <c:pt idx="33">
                  <c:v>3.7399999999999996E-2</c:v>
                </c:pt>
                <c:pt idx="34">
                  <c:v>3.7199999999999997E-2</c:v>
                </c:pt>
                <c:pt idx="35">
                  <c:v>3.7000000000000005E-2</c:v>
                </c:pt>
                <c:pt idx="36">
                  <c:v>3.6799999999999999E-2</c:v>
                </c:pt>
                <c:pt idx="37">
                  <c:v>3.6600000000000001E-2</c:v>
                </c:pt>
                <c:pt idx="38">
                  <c:v>3.6400000000000002E-2</c:v>
                </c:pt>
                <c:pt idx="39">
                  <c:v>3.6200000000000003E-2</c:v>
                </c:pt>
                <c:pt idx="40">
                  <c:v>3.6000000000000004E-2</c:v>
                </c:pt>
                <c:pt idx="41">
                  <c:v>3.5800000000000005E-2</c:v>
                </c:pt>
                <c:pt idx="42">
                  <c:v>3.56E-2</c:v>
                </c:pt>
                <c:pt idx="43">
                  <c:v>3.5400000000000001E-2</c:v>
                </c:pt>
                <c:pt idx="44">
                  <c:v>3.5200000000000002E-2</c:v>
                </c:pt>
                <c:pt idx="45">
                  <c:v>3.4999999999999996E-2</c:v>
                </c:pt>
                <c:pt idx="46">
                  <c:v>3.4800000000000005E-2</c:v>
                </c:pt>
                <c:pt idx="47">
                  <c:v>3.4599999999999999E-2</c:v>
                </c:pt>
                <c:pt idx="48">
                  <c:v>3.44E-2</c:v>
                </c:pt>
                <c:pt idx="49">
                  <c:v>3.4199999999999994E-2</c:v>
                </c:pt>
                <c:pt idx="50">
                  <c:v>3.3999999999999996E-2</c:v>
                </c:pt>
                <c:pt idx="51">
                  <c:v>3.3799999999999997E-2</c:v>
                </c:pt>
                <c:pt idx="52">
                  <c:v>3.3599999999999998E-2</c:v>
                </c:pt>
                <c:pt idx="53">
                  <c:v>3.3399999999999999E-2</c:v>
                </c:pt>
                <c:pt idx="54">
                  <c:v>3.3199999999999993E-2</c:v>
                </c:pt>
                <c:pt idx="55">
                  <c:v>3.3000000000000002E-2</c:v>
                </c:pt>
                <c:pt idx="56">
                  <c:v>3.2800000000000003E-2</c:v>
                </c:pt>
                <c:pt idx="57">
                  <c:v>3.2600000000000004E-2</c:v>
                </c:pt>
                <c:pt idx="58">
                  <c:v>3.2399999999999998E-2</c:v>
                </c:pt>
                <c:pt idx="59">
                  <c:v>3.2199999999999999E-2</c:v>
                </c:pt>
                <c:pt idx="60">
                  <c:v>3.2000000000000001E-2</c:v>
                </c:pt>
                <c:pt idx="61">
                  <c:v>3.1800000000000002E-2</c:v>
                </c:pt>
                <c:pt idx="62">
                  <c:v>3.1600000000000003E-2</c:v>
                </c:pt>
                <c:pt idx="63">
                  <c:v>3.1400000000000004E-2</c:v>
                </c:pt>
                <c:pt idx="64">
                  <c:v>3.1200000000000006E-2</c:v>
                </c:pt>
                <c:pt idx="65">
                  <c:v>3.1000000000000003E-2</c:v>
                </c:pt>
                <c:pt idx="66">
                  <c:v>3.0800000000000001E-2</c:v>
                </c:pt>
                <c:pt idx="67">
                  <c:v>3.0600000000000002E-2</c:v>
                </c:pt>
                <c:pt idx="68">
                  <c:v>3.0400000000000003E-2</c:v>
                </c:pt>
                <c:pt idx="69">
                  <c:v>3.0200000000000001E-2</c:v>
                </c:pt>
                <c:pt idx="70">
                  <c:v>0.03</c:v>
                </c:pt>
                <c:pt idx="71">
                  <c:v>2.98E-2</c:v>
                </c:pt>
                <c:pt idx="72">
                  <c:v>2.9600000000000001E-2</c:v>
                </c:pt>
                <c:pt idx="73">
                  <c:v>2.9400000000000003E-2</c:v>
                </c:pt>
                <c:pt idx="74">
                  <c:v>2.92E-2</c:v>
                </c:pt>
                <c:pt idx="75">
                  <c:v>2.8999999999999998E-2</c:v>
                </c:pt>
                <c:pt idx="76">
                  <c:v>2.8799999999999999E-2</c:v>
                </c:pt>
                <c:pt idx="77">
                  <c:v>2.86E-2</c:v>
                </c:pt>
                <c:pt idx="78">
                  <c:v>2.8400000000000002E-2</c:v>
                </c:pt>
                <c:pt idx="79">
                  <c:v>2.8200000000000003E-2</c:v>
                </c:pt>
                <c:pt idx="80">
                  <c:v>2.8000000000000001E-2</c:v>
                </c:pt>
                <c:pt idx="81">
                  <c:v>2.7800000000000002E-2</c:v>
                </c:pt>
                <c:pt idx="82">
                  <c:v>2.76E-2</c:v>
                </c:pt>
                <c:pt idx="83">
                  <c:v>2.7400000000000001E-2</c:v>
                </c:pt>
                <c:pt idx="84">
                  <c:v>2.7200000000000002E-2</c:v>
                </c:pt>
                <c:pt idx="85">
                  <c:v>2.7E-2</c:v>
                </c:pt>
                <c:pt idx="86">
                  <c:v>2.6800000000000001E-2</c:v>
                </c:pt>
                <c:pt idx="87">
                  <c:v>2.6599999999999999E-2</c:v>
                </c:pt>
                <c:pt idx="88">
                  <c:v>2.64E-2</c:v>
                </c:pt>
                <c:pt idx="89">
                  <c:v>2.6200000000000001E-2</c:v>
                </c:pt>
                <c:pt idx="90">
                  <c:v>2.6000000000000002E-2</c:v>
                </c:pt>
                <c:pt idx="91">
                  <c:v>2.58E-2</c:v>
                </c:pt>
                <c:pt idx="92">
                  <c:v>2.5600000000000001E-2</c:v>
                </c:pt>
                <c:pt idx="93">
                  <c:v>2.5399999999999999E-2</c:v>
                </c:pt>
                <c:pt idx="94">
                  <c:v>2.52E-2</c:v>
                </c:pt>
                <c:pt idx="95">
                  <c:v>2.5000000000000001E-2</c:v>
                </c:pt>
                <c:pt idx="96">
                  <c:v>2.4799999999999982E-2</c:v>
                </c:pt>
                <c:pt idx="97">
                  <c:v>2.4599999999999983E-2</c:v>
                </c:pt>
                <c:pt idx="98">
                  <c:v>2.4399999999999977E-2</c:v>
                </c:pt>
                <c:pt idx="99">
                  <c:v>2.4199999999999982E-2</c:v>
                </c:pt>
                <c:pt idx="100">
                  <c:v>2.399999999999998E-2</c:v>
                </c:pt>
                <c:pt idx="101">
                  <c:v>2.3799999999999977E-2</c:v>
                </c:pt>
                <c:pt idx="102">
                  <c:v>2.3599999999999982E-2</c:v>
                </c:pt>
                <c:pt idx="103">
                  <c:v>2.3399999999999983E-2</c:v>
                </c:pt>
                <c:pt idx="104">
                  <c:v>2.3199999999999981E-2</c:v>
                </c:pt>
                <c:pt idx="105">
                  <c:v>2.2999999999999979E-2</c:v>
                </c:pt>
                <c:pt idx="106">
                  <c:v>2.279999999999998E-2</c:v>
                </c:pt>
                <c:pt idx="107">
                  <c:v>2.2599999999999981E-2</c:v>
                </c:pt>
                <c:pt idx="108">
                  <c:v>2.2399999999999982E-2</c:v>
                </c:pt>
                <c:pt idx="109">
                  <c:v>2.219999999999998E-2</c:v>
                </c:pt>
                <c:pt idx="110">
                  <c:v>2.1999999999999978E-2</c:v>
                </c:pt>
                <c:pt idx="111">
                  <c:v>2.1799999999999979E-2</c:v>
                </c:pt>
                <c:pt idx="112">
                  <c:v>2.159999999999998E-2</c:v>
                </c:pt>
                <c:pt idx="113">
                  <c:v>2.1399999999999982E-2</c:v>
                </c:pt>
                <c:pt idx="114">
                  <c:v>2.1199999999999979E-2</c:v>
                </c:pt>
                <c:pt idx="115">
                  <c:v>2.0999999999999984E-2</c:v>
                </c:pt>
                <c:pt idx="116">
                  <c:v>2.0799999999999982E-2</c:v>
                </c:pt>
                <c:pt idx="117">
                  <c:v>2.0599999999999983E-2</c:v>
                </c:pt>
                <c:pt idx="118">
                  <c:v>2.0399999999999981E-2</c:v>
                </c:pt>
                <c:pt idx="119">
                  <c:v>2.0199999999999978E-2</c:v>
                </c:pt>
                <c:pt idx="120">
                  <c:v>0.02</c:v>
                </c:pt>
                <c:pt idx="121">
                  <c:v>1.9799999999999998E-2</c:v>
                </c:pt>
                <c:pt idx="122">
                  <c:v>1.9599999999999999E-2</c:v>
                </c:pt>
                <c:pt idx="123">
                  <c:v>1.9400000000000001E-2</c:v>
                </c:pt>
                <c:pt idx="124">
                  <c:v>1.9200000000000002E-2</c:v>
                </c:pt>
                <c:pt idx="125">
                  <c:v>1.9E-2</c:v>
                </c:pt>
                <c:pt idx="126">
                  <c:v>1.8799999999999997E-2</c:v>
                </c:pt>
                <c:pt idx="127">
                  <c:v>1.8599999999999998E-2</c:v>
                </c:pt>
                <c:pt idx="128">
                  <c:v>1.84E-2</c:v>
                </c:pt>
                <c:pt idx="129">
                  <c:v>1.8200000000000001E-2</c:v>
                </c:pt>
                <c:pt idx="130">
                  <c:v>1.7999999999999999E-2</c:v>
                </c:pt>
                <c:pt idx="131">
                  <c:v>1.7799999999999996E-2</c:v>
                </c:pt>
                <c:pt idx="132">
                  <c:v>1.7599999999999998E-2</c:v>
                </c:pt>
                <c:pt idx="133">
                  <c:v>1.7400000000000002E-2</c:v>
                </c:pt>
                <c:pt idx="134">
                  <c:v>1.72E-2</c:v>
                </c:pt>
                <c:pt idx="135">
                  <c:v>1.7000000000000001E-2</c:v>
                </c:pt>
                <c:pt idx="136">
                  <c:v>1.6800000000000002E-2</c:v>
                </c:pt>
                <c:pt idx="137">
                  <c:v>1.6600000000000004E-2</c:v>
                </c:pt>
                <c:pt idx="138">
                  <c:v>1.6400000000000001E-2</c:v>
                </c:pt>
                <c:pt idx="139">
                  <c:v>1.6199999999999999E-2</c:v>
                </c:pt>
                <c:pt idx="140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39-428A-B0D6-07D72416BFC4}"/>
            </c:ext>
          </c:extLst>
        </c:ser>
        <c:ser>
          <c:idx val="2"/>
          <c:order val="3"/>
          <c:tx>
            <c:strRef>
              <c:f>'MVF (2 Assets)'!$G$5</c:f>
              <c:strCache>
                <c:ptCount val="1"/>
                <c:pt idx="0">
                  <c:v>ρ=1</c:v>
                </c:pt>
              </c:strCache>
            </c:strRef>
          </c:tx>
          <c:spPr>
            <a:ln w="19050" cap="rnd">
              <a:solidFill>
                <a:srgbClr val="C00000">
                  <a:alpha val="50000"/>
                </a:srgb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'MVF (2 Assets)'!$G$8:$G$148</c:f>
              <c:numCache>
                <c:formatCode>0.00%</c:formatCode>
                <c:ptCount val="141"/>
                <c:pt idx="0">
                  <c:v>8.5999999999999993E-2</c:v>
                </c:pt>
                <c:pt idx="1">
                  <c:v>8.5699999999999998E-2</c:v>
                </c:pt>
                <c:pt idx="2">
                  <c:v>8.5400000000000004E-2</c:v>
                </c:pt>
                <c:pt idx="3">
                  <c:v>8.5099999999999981E-2</c:v>
                </c:pt>
                <c:pt idx="4">
                  <c:v>8.48E-2</c:v>
                </c:pt>
                <c:pt idx="5">
                  <c:v>8.4500000000000006E-2</c:v>
                </c:pt>
                <c:pt idx="6">
                  <c:v>8.4200000000000011E-2</c:v>
                </c:pt>
                <c:pt idx="7">
                  <c:v>8.3899999999999988E-2</c:v>
                </c:pt>
                <c:pt idx="8">
                  <c:v>8.3600000000000008E-2</c:v>
                </c:pt>
                <c:pt idx="9">
                  <c:v>8.3300000000000013E-2</c:v>
                </c:pt>
                <c:pt idx="10">
                  <c:v>8.3000000000000004E-2</c:v>
                </c:pt>
                <c:pt idx="11">
                  <c:v>8.270000000000001E-2</c:v>
                </c:pt>
                <c:pt idx="12">
                  <c:v>8.2400000000000015E-2</c:v>
                </c:pt>
                <c:pt idx="13">
                  <c:v>8.2100000000000006E-2</c:v>
                </c:pt>
                <c:pt idx="14">
                  <c:v>8.1800000000000012E-2</c:v>
                </c:pt>
                <c:pt idx="15">
                  <c:v>8.1500000000000003E-2</c:v>
                </c:pt>
                <c:pt idx="16">
                  <c:v>8.1200000000000008E-2</c:v>
                </c:pt>
                <c:pt idx="17">
                  <c:v>8.09E-2</c:v>
                </c:pt>
                <c:pt idx="18">
                  <c:v>8.0600000000000005E-2</c:v>
                </c:pt>
                <c:pt idx="19">
                  <c:v>8.030000000000001E-2</c:v>
                </c:pt>
                <c:pt idx="20">
                  <c:v>0.08</c:v>
                </c:pt>
                <c:pt idx="21">
                  <c:v>7.9700000000000007E-2</c:v>
                </c:pt>
                <c:pt idx="22">
                  <c:v>7.9399999999999998E-2</c:v>
                </c:pt>
                <c:pt idx="23">
                  <c:v>7.9100000000000004E-2</c:v>
                </c:pt>
                <c:pt idx="24">
                  <c:v>7.8799999999999995E-2</c:v>
                </c:pt>
                <c:pt idx="25">
                  <c:v>7.85E-2</c:v>
                </c:pt>
                <c:pt idx="26">
                  <c:v>7.8200000000000006E-2</c:v>
                </c:pt>
                <c:pt idx="27">
                  <c:v>7.7899999999999997E-2</c:v>
                </c:pt>
                <c:pt idx="28">
                  <c:v>7.7600000000000002E-2</c:v>
                </c:pt>
                <c:pt idx="29">
                  <c:v>7.7300000000000008E-2</c:v>
                </c:pt>
                <c:pt idx="30">
                  <c:v>7.6999999999999999E-2</c:v>
                </c:pt>
                <c:pt idx="31">
                  <c:v>7.6700000000000004E-2</c:v>
                </c:pt>
                <c:pt idx="32">
                  <c:v>7.640000000000001E-2</c:v>
                </c:pt>
                <c:pt idx="33">
                  <c:v>7.6100000000000001E-2</c:v>
                </c:pt>
                <c:pt idx="34">
                  <c:v>7.5799999999999992E-2</c:v>
                </c:pt>
                <c:pt idx="35">
                  <c:v>7.5499999999999998E-2</c:v>
                </c:pt>
                <c:pt idx="36">
                  <c:v>7.5199999999999989E-2</c:v>
                </c:pt>
                <c:pt idx="37">
                  <c:v>7.4900000000000008E-2</c:v>
                </c:pt>
                <c:pt idx="38">
                  <c:v>7.4600000000000014E-2</c:v>
                </c:pt>
                <c:pt idx="39">
                  <c:v>7.4300000000000005E-2</c:v>
                </c:pt>
                <c:pt idx="40">
                  <c:v>7.400000000000001E-2</c:v>
                </c:pt>
                <c:pt idx="41">
                  <c:v>7.3700000000000002E-2</c:v>
                </c:pt>
                <c:pt idx="42">
                  <c:v>7.3400000000000007E-2</c:v>
                </c:pt>
                <c:pt idx="43">
                  <c:v>7.3099999999999998E-2</c:v>
                </c:pt>
                <c:pt idx="44">
                  <c:v>7.2800000000000004E-2</c:v>
                </c:pt>
                <c:pt idx="45">
                  <c:v>7.2500000000000009E-2</c:v>
                </c:pt>
                <c:pt idx="46">
                  <c:v>7.22E-2</c:v>
                </c:pt>
                <c:pt idx="47">
                  <c:v>7.1900000000000006E-2</c:v>
                </c:pt>
                <c:pt idx="48">
                  <c:v>7.1599999999999997E-2</c:v>
                </c:pt>
                <c:pt idx="49">
                  <c:v>7.1300000000000002E-2</c:v>
                </c:pt>
                <c:pt idx="50">
                  <c:v>7.1000000000000008E-2</c:v>
                </c:pt>
                <c:pt idx="51">
                  <c:v>7.0699999999999999E-2</c:v>
                </c:pt>
                <c:pt idx="52">
                  <c:v>7.0400000000000004E-2</c:v>
                </c:pt>
                <c:pt idx="53">
                  <c:v>7.0099999999999996E-2</c:v>
                </c:pt>
                <c:pt idx="54">
                  <c:v>6.9800000000000001E-2</c:v>
                </c:pt>
                <c:pt idx="55">
                  <c:v>6.9500000000000006E-2</c:v>
                </c:pt>
                <c:pt idx="56">
                  <c:v>6.9199999999999998E-2</c:v>
                </c:pt>
                <c:pt idx="57">
                  <c:v>6.8900000000000003E-2</c:v>
                </c:pt>
                <c:pt idx="58">
                  <c:v>6.8600000000000008E-2</c:v>
                </c:pt>
                <c:pt idx="59">
                  <c:v>6.83E-2</c:v>
                </c:pt>
                <c:pt idx="60">
                  <c:v>6.8000000000000005E-2</c:v>
                </c:pt>
                <c:pt idx="61">
                  <c:v>6.7699999999999996E-2</c:v>
                </c:pt>
                <c:pt idx="62">
                  <c:v>6.7400000000000002E-2</c:v>
                </c:pt>
                <c:pt idx="63">
                  <c:v>6.7100000000000007E-2</c:v>
                </c:pt>
                <c:pt idx="64">
                  <c:v>6.6800000000000012E-2</c:v>
                </c:pt>
                <c:pt idx="65">
                  <c:v>6.6500000000000004E-2</c:v>
                </c:pt>
                <c:pt idx="66">
                  <c:v>6.6200000000000009E-2</c:v>
                </c:pt>
                <c:pt idx="67">
                  <c:v>6.59E-2</c:v>
                </c:pt>
                <c:pt idx="68">
                  <c:v>6.5600000000000006E-2</c:v>
                </c:pt>
                <c:pt idx="69">
                  <c:v>6.5299999999999997E-2</c:v>
                </c:pt>
                <c:pt idx="70">
                  <c:v>6.5000000000000002E-2</c:v>
                </c:pt>
                <c:pt idx="71">
                  <c:v>6.4699999999999994E-2</c:v>
                </c:pt>
                <c:pt idx="72">
                  <c:v>6.4399999999999999E-2</c:v>
                </c:pt>
                <c:pt idx="73">
                  <c:v>6.4100000000000004E-2</c:v>
                </c:pt>
                <c:pt idx="74">
                  <c:v>6.3799999999999996E-2</c:v>
                </c:pt>
                <c:pt idx="75">
                  <c:v>6.3500000000000001E-2</c:v>
                </c:pt>
                <c:pt idx="76">
                  <c:v>6.3199999999999992E-2</c:v>
                </c:pt>
                <c:pt idx="77">
                  <c:v>6.2899999999999998E-2</c:v>
                </c:pt>
                <c:pt idx="78">
                  <c:v>6.2600000000000003E-2</c:v>
                </c:pt>
                <c:pt idx="79">
                  <c:v>6.2300000000000001E-2</c:v>
                </c:pt>
                <c:pt idx="80">
                  <c:v>6.2E-2</c:v>
                </c:pt>
                <c:pt idx="81">
                  <c:v>6.1700000000000005E-2</c:v>
                </c:pt>
                <c:pt idx="82">
                  <c:v>6.1400000000000003E-2</c:v>
                </c:pt>
                <c:pt idx="83">
                  <c:v>6.1100000000000002E-2</c:v>
                </c:pt>
                <c:pt idx="84">
                  <c:v>6.08E-2</c:v>
                </c:pt>
                <c:pt idx="85">
                  <c:v>6.0500000000000005E-2</c:v>
                </c:pt>
                <c:pt idx="86">
                  <c:v>6.0200000000000004E-2</c:v>
                </c:pt>
                <c:pt idx="87">
                  <c:v>5.9900000000000002E-2</c:v>
                </c:pt>
                <c:pt idx="88">
                  <c:v>5.96E-2</c:v>
                </c:pt>
                <c:pt idx="89">
                  <c:v>5.9300000000000005E-2</c:v>
                </c:pt>
                <c:pt idx="90">
                  <c:v>5.9000000000000011E-2</c:v>
                </c:pt>
                <c:pt idx="91">
                  <c:v>5.8700000000000009E-2</c:v>
                </c:pt>
                <c:pt idx="92">
                  <c:v>5.8400000000000001E-2</c:v>
                </c:pt>
                <c:pt idx="93">
                  <c:v>5.8099999999999999E-2</c:v>
                </c:pt>
                <c:pt idx="94">
                  <c:v>5.7800000000000004E-2</c:v>
                </c:pt>
                <c:pt idx="95">
                  <c:v>5.7500000000000002E-2</c:v>
                </c:pt>
                <c:pt idx="96">
                  <c:v>5.7199999999999973E-2</c:v>
                </c:pt>
                <c:pt idx="97">
                  <c:v>5.6899999999999971E-2</c:v>
                </c:pt>
                <c:pt idx="98">
                  <c:v>5.659999999999997E-2</c:v>
                </c:pt>
                <c:pt idx="99">
                  <c:v>5.6299999999999968E-2</c:v>
                </c:pt>
                <c:pt idx="100">
                  <c:v>5.5999999999999973E-2</c:v>
                </c:pt>
                <c:pt idx="101">
                  <c:v>5.5699999999999972E-2</c:v>
                </c:pt>
                <c:pt idx="102">
                  <c:v>5.539999999999997E-2</c:v>
                </c:pt>
                <c:pt idx="103">
                  <c:v>5.5099999999999975E-2</c:v>
                </c:pt>
                <c:pt idx="104">
                  <c:v>5.4799999999999981E-2</c:v>
                </c:pt>
                <c:pt idx="105">
                  <c:v>5.4499999999999972E-2</c:v>
                </c:pt>
                <c:pt idx="106">
                  <c:v>5.419999999999997E-2</c:v>
                </c:pt>
                <c:pt idx="107">
                  <c:v>5.3899999999999976E-2</c:v>
                </c:pt>
                <c:pt idx="108">
                  <c:v>5.3599999999999974E-2</c:v>
                </c:pt>
                <c:pt idx="109">
                  <c:v>5.3299999999999972E-2</c:v>
                </c:pt>
                <c:pt idx="110">
                  <c:v>5.2999999999999971E-2</c:v>
                </c:pt>
                <c:pt idx="111">
                  <c:v>5.2699999999999969E-2</c:v>
                </c:pt>
                <c:pt idx="112">
                  <c:v>5.2399999999999967E-2</c:v>
                </c:pt>
                <c:pt idx="113">
                  <c:v>5.2099999999999973E-2</c:v>
                </c:pt>
                <c:pt idx="114">
                  <c:v>5.1799999999999971E-2</c:v>
                </c:pt>
                <c:pt idx="115">
                  <c:v>5.1499999999999983E-2</c:v>
                </c:pt>
                <c:pt idx="116">
                  <c:v>5.1199999999999975E-2</c:v>
                </c:pt>
                <c:pt idx="117">
                  <c:v>5.0899999999999973E-2</c:v>
                </c:pt>
                <c:pt idx="118">
                  <c:v>5.0599999999999971E-2</c:v>
                </c:pt>
                <c:pt idx="119">
                  <c:v>5.0299999999999977E-2</c:v>
                </c:pt>
                <c:pt idx="120">
                  <c:v>0.05</c:v>
                </c:pt>
                <c:pt idx="121">
                  <c:v>4.9700000000000001E-2</c:v>
                </c:pt>
                <c:pt idx="122">
                  <c:v>4.9400000000000006E-2</c:v>
                </c:pt>
                <c:pt idx="123">
                  <c:v>4.9100000000000005E-2</c:v>
                </c:pt>
                <c:pt idx="124">
                  <c:v>4.8800000000000003E-2</c:v>
                </c:pt>
                <c:pt idx="125">
                  <c:v>4.8500000000000001E-2</c:v>
                </c:pt>
                <c:pt idx="126">
                  <c:v>4.82E-2</c:v>
                </c:pt>
                <c:pt idx="127">
                  <c:v>4.7900000000000005E-2</c:v>
                </c:pt>
                <c:pt idx="128">
                  <c:v>4.7599999999999996E-2</c:v>
                </c:pt>
                <c:pt idx="129">
                  <c:v>4.7300000000000002E-2</c:v>
                </c:pt>
                <c:pt idx="130">
                  <c:v>4.7000000000000007E-2</c:v>
                </c:pt>
                <c:pt idx="131">
                  <c:v>4.6700000000000005E-2</c:v>
                </c:pt>
                <c:pt idx="132">
                  <c:v>4.6399999999999997E-2</c:v>
                </c:pt>
                <c:pt idx="133">
                  <c:v>4.6100000000000009E-2</c:v>
                </c:pt>
                <c:pt idx="134">
                  <c:v>4.5800000000000007E-2</c:v>
                </c:pt>
                <c:pt idx="135">
                  <c:v>4.5500000000000013E-2</c:v>
                </c:pt>
                <c:pt idx="136">
                  <c:v>4.5200000000000011E-2</c:v>
                </c:pt>
                <c:pt idx="137">
                  <c:v>4.4900000000000002E-2</c:v>
                </c:pt>
                <c:pt idx="138">
                  <c:v>4.4600000000000001E-2</c:v>
                </c:pt>
                <c:pt idx="139">
                  <c:v>4.4300000000000006E-2</c:v>
                </c:pt>
                <c:pt idx="140">
                  <c:v>4.4000000000000011E-2</c:v>
                </c:pt>
              </c:numCache>
            </c:numRef>
          </c:xVal>
          <c:yVal>
            <c:numRef>
              <c:f>'MVF (2 Assets)'!$D$8:$D$148</c:f>
              <c:numCache>
                <c:formatCode>0.00%</c:formatCode>
                <c:ptCount val="141"/>
                <c:pt idx="0">
                  <c:v>4.3999999999999997E-2</c:v>
                </c:pt>
                <c:pt idx="1">
                  <c:v>4.3799999999999999E-2</c:v>
                </c:pt>
                <c:pt idx="2">
                  <c:v>4.36E-2</c:v>
                </c:pt>
                <c:pt idx="3">
                  <c:v>4.3400000000000001E-2</c:v>
                </c:pt>
                <c:pt idx="4">
                  <c:v>4.3199999999999995E-2</c:v>
                </c:pt>
                <c:pt idx="5">
                  <c:v>4.2999999999999997E-2</c:v>
                </c:pt>
                <c:pt idx="6">
                  <c:v>4.2800000000000005E-2</c:v>
                </c:pt>
                <c:pt idx="7">
                  <c:v>4.2599999999999999E-2</c:v>
                </c:pt>
                <c:pt idx="8">
                  <c:v>4.2400000000000007E-2</c:v>
                </c:pt>
                <c:pt idx="9">
                  <c:v>4.2200000000000001E-2</c:v>
                </c:pt>
                <c:pt idx="10">
                  <c:v>4.2000000000000003E-2</c:v>
                </c:pt>
                <c:pt idx="11">
                  <c:v>4.1800000000000004E-2</c:v>
                </c:pt>
                <c:pt idx="12">
                  <c:v>4.1600000000000005E-2</c:v>
                </c:pt>
                <c:pt idx="13">
                  <c:v>4.1400000000000006E-2</c:v>
                </c:pt>
                <c:pt idx="14">
                  <c:v>4.1200000000000001E-2</c:v>
                </c:pt>
                <c:pt idx="15">
                  <c:v>4.1000000000000002E-2</c:v>
                </c:pt>
                <c:pt idx="16">
                  <c:v>4.0800000000000003E-2</c:v>
                </c:pt>
                <c:pt idx="17">
                  <c:v>4.0599999999999997E-2</c:v>
                </c:pt>
                <c:pt idx="18">
                  <c:v>4.0400000000000005E-2</c:v>
                </c:pt>
                <c:pt idx="19">
                  <c:v>4.02E-2</c:v>
                </c:pt>
                <c:pt idx="20">
                  <c:v>0.04</c:v>
                </c:pt>
                <c:pt idx="21">
                  <c:v>3.9800000000000002E-2</c:v>
                </c:pt>
                <c:pt idx="22">
                  <c:v>3.9599999999999996E-2</c:v>
                </c:pt>
                <c:pt idx="23">
                  <c:v>3.9400000000000004E-2</c:v>
                </c:pt>
                <c:pt idx="24">
                  <c:v>3.9199999999999999E-2</c:v>
                </c:pt>
                <c:pt idx="25">
                  <c:v>3.9E-2</c:v>
                </c:pt>
                <c:pt idx="26">
                  <c:v>3.8800000000000001E-2</c:v>
                </c:pt>
                <c:pt idx="27">
                  <c:v>3.8599999999999995E-2</c:v>
                </c:pt>
                <c:pt idx="28">
                  <c:v>3.8399999999999997E-2</c:v>
                </c:pt>
                <c:pt idx="29">
                  <c:v>3.8200000000000005E-2</c:v>
                </c:pt>
                <c:pt idx="30">
                  <c:v>3.8000000000000006E-2</c:v>
                </c:pt>
                <c:pt idx="31">
                  <c:v>3.78E-2</c:v>
                </c:pt>
                <c:pt idx="32">
                  <c:v>3.7600000000000001E-2</c:v>
                </c:pt>
                <c:pt idx="33">
                  <c:v>3.7399999999999996E-2</c:v>
                </c:pt>
                <c:pt idx="34">
                  <c:v>3.7199999999999997E-2</c:v>
                </c:pt>
                <c:pt idx="35">
                  <c:v>3.7000000000000005E-2</c:v>
                </c:pt>
                <c:pt idx="36">
                  <c:v>3.6799999999999999E-2</c:v>
                </c:pt>
                <c:pt idx="37">
                  <c:v>3.6600000000000001E-2</c:v>
                </c:pt>
                <c:pt idx="38">
                  <c:v>3.6400000000000002E-2</c:v>
                </c:pt>
                <c:pt idx="39">
                  <c:v>3.6200000000000003E-2</c:v>
                </c:pt>
                <c:pt idx="40">
                  <c:v>3.6000000000000004E-2</c:v>
                </c:pt>
                <c:pt idx="41">
                  <c:v>3.5800000000000005E-2</c:v>
                </c:pt>
                <c:pt idx="42">
                  <c:v>3.56E-2</c:v>
                </c:pt>
                <c:pt idx="43">
                  <c:v>3.5400000000000001E-2</c:v>
                </c:pt>
                <c:pt idx="44">
                  <c:v>3.5200000000000002E-2</c:v>
                </c:pt>
                <c:pt idx="45">
                  <c:v>3.4999999999999996E-2</c:v>
                </c:pt>
                <c:pt idx="46">
                  <c:v>3.4800000000000005E-2</c:v>
                </c:pt>
                <c:pt idx="47">
                  <c:v>3.4599999999999999E-2</c:v>
                </c:pt>
                <c:pt idx="48">
                  <c:v>3.44E-2</c:v>
                </c:pt>
                <c:pt idx="49">
                  <c:v>3.4199999999999994E-2</c:v>
                </c:pt>
                <c:pt idx="50">
                  <c:v>3.3999999999999996E-2</c:v>
                </c:pt>
                <c:pt idx="51">
                  <c:v>3.3799999999999997E-2</c:v>
                </c:pt>
                <c:pt idx="52">
                  <c:v>3.3599999999999998E-2</c:v>
                </c:pt>
                <c:pt idx="53">
                  <c:v>3.3399999999999999E-2</c:v>
                </c:pt>
                <c:pt idx="54">
                  <c:v>3.3199999999999993E-2</c:v>
                </c:pt>
                <c:pt idx="55">
                  <c:v>3.3000000000000002E-2</c:v>
                </c:pt>
                <c:pt idx="56">
                  <c:v>3.2800000000000003E-2</c:v>
                </c:pt>
                <c:pt idx="57">
                  <c:v>3.2600000000000004E-2</c:v>
                </c:pt>
                <c:pt idx="58">
                  <c:v>3.2399999999999998E-2</c:v>
                </c:pt>
                <c:pt idx="59">
                  <c:v>3.2199999999999999E-2</c:v>
                </c:pt>
                <c:pt idx="60">
                  <c:v>3.2000000000000001E-2</c:v>
                </c:pt>
                <c:pt idx="61">
                  <c:v>3.1800000000000002E-2</c:v>
                </c:pt>
                <c:pt idx="62">
                  <c:v>3.1600000000000003E-2</c:v>
                </c:pt>
                <c:pt idx="63">
                  <c:v>3.1400000000000004E-2</c:v>
                </c:pt>
                <c:pt idx="64">
                  <c:v>3.1200000000000006E-2</c:v>
                </c:pt>
                <c:pt idx="65">
                  <c:v>3.1000000000000003E-2</c:v>
                </c:pt>
                <c:pt idx="66">
                  <c:v>3.0800000000000001E-2</c:v>
                </c:pt>
                <c:pt idx="67">
                  <c:v>3.0600000000000002E-2</c:v>
                </c:pt>
                <c:pt idx="68">
                  <c:v>3.0400000000000003E-2</c:v>
                </c:pt>
                <c:pt idx="69">
                  <c:v>3.0200000000000001E-2</c:v>
                </c:pt>
                <c:pt idx="70">
                  <c:v>0.03</c:v>
                </c:pt>
                <c:pt idx="71">
                  <c:v>2.98E-2</c:v>
                </c:pt>
                <c:pt idx="72">
                  <c:v>2.9600000000000001E-2</c:v>
                </c:pt>
                <c:pt idx="73">
                  <c:v>2.9400000000000003E-2</c:v>
                </c:pt>
                <c:pt idx="74">
                  <c:v>2.92E-2</c:v>
                </c:pt>
                <c:pt idx="75">
                  <c:v>2.8999999999999998E-2</c:v>
                </c:pt>
                <c:pt idx="76">
                  <c:v>2.8799999999999999E-2</c:v>
                </c:pt>
                <c:pt idx="77">
                  <c:v>2.86E-2</c:v>
                </c:pt>
                <c:pt idx="78">
                  <c:v>2.8400000000000002E-2</c:v>
                </c:pt>
                <c:pt idx="79">
                  <c:v>2.8200000000000003E-2</c:v>
                </c:pt>
                <c:pt idx="80">
                  <c:v>2.8000000000000001E-2</c:v>
                </c:pt>
                <c:pt idx="81">
                  <c:v>2.7800000000000002E-2</c:v>
                </c:pt>
                <c:pt idx="82">
                  <c:v>2.76E-2</c:v>
                </c:pt>
                <c:pt idx="83">
                  <c:v>2.7400000000000001E-2</c:v>
                </c:pt>
                <c:pt idx="84">
                  <c:v>2.7200000000000002E-2</c:v>
                </c:pt>
                <c:pt idx="85">
                  <c:v>2.7E-2</c:v>
                </c:pt>
                <c:pt idx="86">
                  <c:v>2.6800000000000001E-2</c:v>
                </c:pt>
                <c:pt idx="87">
                  <c:v>2.6599999999999999E-2</c:v>
                </c:pt>
                <c:pt idx="88">
                  <c:v>2.64E-2</c:v>
                </c:pt>
                <c:pt idx="89">
                  <c:v>2.6200000000000001E-2</c:v>
                </c:pt>
                <c:pt idx="90">
                  <c:v>2.6000000000000002E-2</c:v>
                </c:pt>
                <c:pt idx="91">
                  <c:v>2.58E-2</c:v>
                </c:pt>
                <c:pt idx="92">
                  <c:v>2.5600000000000001E-2</c:v>
                </c:pt>
                <c:pt idx="93">
                  <c:v>2.5399999999999999E-2</c:v>
                </c:pt>
                <c:pt idx="94">
                  <c:v>2.52E-2</c:v>
                </c:pt>
                <c:pt idx="95">
                  <c:v>2.5000000000000001E-2</c:v>
                </c:pt>
                <c:pt idx="96">
                  <c:v>2.4799999999999982E-2</c:v>
                </c:pt>
                <c:pt idx="97">
                  <c:v>2.4599999999999983E-2</c:v>
                </c:pt>
                <c:pt idx="98">
                  <c:v>2.4399999999999977E-2</c:v>
                </c:pt>
                <c:pt idx="99">
                  <c:v>2.4199999999999982E-2</c:v>
                </c:pt>
                <c:pt idx="100">
                  <c:v>2.399999999999998E-2</c:v>
                </c:pt>
                <c:pt idx="101">
                  <c:v>2.3799999999999977E-2</c:v>
                </c:pt>
                <c:pt idx="102">
                  <c:v>2.3599999999999982E-2</c:v>
                </c:pt>
                <c:pt idx="103">
                  <c:v>2.3399999999999983E-2</c:v>
                </c:pt>
                <c:pt idx="104">
                  <c:v>2.3199999999999981E-2</c:v>
                </c:pt>
                <c:pt idx="105">
                  <c:v>2.2999999999999979E-2</c:v>
                </c:pt>
                <c:pt idx="106">
                  <c:v>2.279999999999998E-2</c:v>
                </c:pt>
                <c:pt idx="107">
                  <c:v>2.2599999999999981E-2</c:v>
                </c:pt>
                <c:pt idx="108">
                  <c:v>2.2399999999999982E-2</c:v>
                </c:pt>
                <c:pt idx="109">
                  <c:v>2.219999999999998E-2</c:v>
                </c:pt>
                <c:pt idx="110">
                  <c:v>2.1999999999999978E-2</c:v>
                </c:pt>
                <c:pt idx="111">
                  <c:v>2.1799999999999979E-2</c:v>
                </c:pt>
                <c:pt idx="112">
                  <c:v>2.159999999999998E-2</c:v>
                </c:pt>
                <c:pt idx="113">
                  <c:v>2.1399999999999982E-2</c:v>
                </c:pt>
                <c:pt idx="114">
                  <c:v>2.1199999999999979E-2</c:v>
                </c:pt>
                <c:pt idx="115">
                  <c:v>2.0999999999999984E-2</c:v>
                </c:pt>
                <c:pt idx="116">
                  <c:v>2.0799999999999982E-2</c:v>
                </c:pt>
                <c:pt idx="117">
                  <c:v>2.0599999999999983E-2</c:v>
                </c:pt>
                <c:pt idx="118">
                  <c:v>2.0399999999999981E-2</c:v>
                </c:pt>
                <c:pt idx="119">
                  <c:v>2.0199999999999978E-2</c:v>
                </c:pt>
                <c:pt idx="120">
                  <c:v>0.02</c:v>
                </c:pt>
                <c:pt idx="121">
                  <c:v>1.9799999999999998E-2</c:v>
                </c:pt>
                <c:pt idx="122">
                  <c:v>1.9599999999999999E-2</c:v>
                </c:pt>
                <c:pt idx="123">
                  <c:v>1.9400000000000001E-2</c:v>
                </c:pt>
                <c:pt idx="124">
                  <c:v>1.9200000000000002E-2</c:v>
                </c:pt>
                <c:pt idx="125">
                  <c:v>1.9E-2</c:v>
                </c:pt>
                <c:pt idx="126">
                  <c:v>1.8799999999999997E-2</c:v>
                </c:pt>
                <c:pt idx="127">
                  <c:v>1.8599999999999998E-2</c:v>
                </c:pt>
                <c:pt idx="128">
                  <c:v>1.84E-2</c:v>
                </c:pt>
                <c:pt idx="129">
                  <c:v>1.8200000000000001E-2</c:v>
                </c:pt>
                <c:pt idx="130">
                  <c:v>1.7999999999999999E-2</c:v>
                </c:pt>
                <c:pt idx="131">
                  <c:v>1.7799999999999996E-2</c:v>
                </c:pt>
                <c:pt idx="132">
                  <c:v>1.7599999999999998E-2</c:v>
                </c:pt>
                <c:pt idx="133">
                  <c:v>1.7400000000000002E-2</c:v>
                </c:pt>
                <c:pt idx="134">
                  <c:v>1.72E-2</c:v>
                </c:pt>
                <c:pt idx="135">
                  <c:v>1.7000000000000001E-2</c:v>
                </c:pt>
                <c:pt idx="136">
                  <c:v>1.6800000000000002E-2</c:v>
                </c:pt>
                <c:pt idx="137">
                  <c:v>1.6600000000000004E-2</c:v>
                </c:pt>
                <c:pt idx="138">
                  <c:v>1.6400000000000001E-2</c:v>
                </c:pt>
                <c:pt idx="139">
                  <c:v>1.6199999999999999E-2</c:v>
                </c:pt>
                <c:pt idx="140">
                  <c:v>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39-428A-B0D6-07D72416BFC4}"/>
            </c:ext>
          </c:extLst>
        </c:ser>
        <c:ser>
          <c:idx val="3"/>
          <c:order val="4"/>
          <c:tx>
            <c:v>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'MVF (2 Assets)'!$B$5</c:f>
              <c:numCache>
                <c:formatCode>0.00%</c:formatCode>
                <c:ptCount val="1"/>
                <c:pt idx="0">
                  <c:v>0.05</c:v>
                </c:pt>
              </c:numCache>
            </c:numRef>
          </c:xVal>
          <c:yVal>
            <c:numRef>
              <c:f>'MVF (2 Assets)'!$B$3</c:f>
              <c:numCache>
                <c:formatCode>0.00%</c:formatCode>
                <c:ptCount val="1"/>
                <c:pt idx="0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39-428A-B0D6-07D72416BFC4}"/>
            </c:ext>
          </c:extLst>
        </c:ser>
        <c:ser>
          <c:idx val="4"/>
          <c:order val="5"/>
          <c:tx>
            <c:v>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'MVF (2 Assets)'!$C$5</c:f>
              <c:numCache>
                <c:formatCode>0.00%</c:formatCode>
                <c:ptCount val="1"/>
                <c:pt idx="0">
                  <c:v>0.08</c:v>
                </c:pt>
              </c:numCache>
            </c:numRef>
          </c:xVal>
          <c:yVal>
            <c:numRef>
              <c:f>'MVF (2 Assets)'!$C$3</c:f>
              <c:numCache>
                <c:formatCode>0.00%</c:formatCode>
                <c:ptCount val="1"/>
                <c:pt idx="0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939-428A-B0D6-07D72416BFC4}"/>
            </c:ext>
          </c:extLst>
        </c:ser>
        <c:ser>
          <c:idx val="6"/>
          <c:order val="6"/>
          <c:tx>
            <c:v>GMVP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  <a:alpha val="50000"/>
                </a:schemeClr>
              </a:solidFill>
              <a:ln w="9525">
                <a:solidFill>
                  <a:schemeClr val="accent3">
                    <a:lumMod val="50000"/>
                    <a:alpha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'MVF (2 Assets)'!$G$3</c:f>
              <c:numCache>
                <c:formatCode>0.00%</c:formatCode>
                <c:ptCount val="1"/>
                <c:pt idx="0">
                  <c:v>4.2399915200254407E-2</c:v>
                </c:pt>
              </c:numCache>
            </c:numRef>
          </c:xVal>
          <c:yVal>
            <c:numRef>
              <c:f>'MVF (2 Assets)'!$F$3</c:f>
              <c:numCache>
                <c:formatCode>0.00%</c:formatCode>
                <c:ptCount val="1"/>
                <c:pt idx="0">
                  <c:v>2.5617977528089891E-2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E-4FE8-BC97-7AEB6F8A7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547248"/>
        <c:axId val="1371048208"/>
      </c:scatterChart>
      <c:valAx>
        <c:axId val="121754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050" b="1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048208"/>
        <c:crosses val="autoZero"/>
        <c:crossBetween val="midCat"/>
      </c:valAx>
      <c:valAx>
        <c:axId val="1371048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050" b="1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4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1400" b="1" i="0" baseline="0">
                <a:effectLst/>
              </a:rPr>
              <a:t>Optimal risky portfolios</a:t>
            </a:r>
            <a:endParaRPr lang="en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073798827581"/>
          <c:y val="0.11740063031893741"/>
          <c:w val="0.83087643070833372"/>
          <c:h val="0.73464591783981548"/>
        </c:manualLayout>
      </c:layout>
      <c:scatterChart>
        <c:scatterStyle val="smoothMarker"/>
        <c:varyColors val="0"/>
        <c:ser>
          <c:idx val="5"/>
          <c:order val="0"/>
          <c:tx>
            <c:v>No short selling</c:v>
          </c:tx>
          <c:spPr>
            <a:ln w="63500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'MVF (2 Assets)'!$E$28:$E$128</c:f>
              <c:numCache>
                <c:formatCode>0.00%</c:formatCode>
                <c:ptCount val="101"/>
                <c:pt idx="0">
                  <c:v>0.08</c:v>
                </c:pt>
                <c:pt idx="1">
                  <c:v>7.9201578267102737E-2</c:v>
                </c:pt>
                <c:pt idx="2">
                  <c:v>7.8406377291646373E-2</c:v>
                </c:pt>
                <c:pt idx="3">
                  <c:v>7.7614496068711292E-2</c:v>
                </c:pt>
                <c:pt idx="4">
                  <c:v>7.682603725300427E-2</c:v>
                </c:pt>
                <c:pt idx="5">
                  <c:v>7.6041107303878738E-2</c:v>
                </c:pt>
                <c:pt idx="6">
                  <c:v>7.5259816635439666E-2</c:v>
                </c:pt>
                <c:pt idx="7">
                  <c:v>7.4482279771768536E-2</c:v>
                </c:pt>
                <c:pt idx="8">
                  <c:v>7.3708615507279751E-2</c:v>
                </c:pt>
                <c:pt idx="9">
                  <c:v>7.2938947072191826E-2</c:v>
                </c:pt>
                <c:pt idx="10">
                  <c:v>7.2173402303064529E-2</c:v>
                </c:pt>
                <c:pt idx="11">
                  <c:v>7.1412113818315165E-2</c:v>
                </c:pt>
                <c:pt idx="12">
                  <c:v>7.0655219198584335E-2</c:v>
                </c:pt>
                <c:pt idx="13">
                  <c:v>6.9902861171771788E-2</c:v>
                </c:pt>
                <c:pt idx="14">
                  <c:v>6.9155187802506901E-2</c:v>
                </c:pt>
                <c:pt idx="15">
                  <c:v>6.8412352685754046E-2</c:v>
                </c:pt>
                <c:pt idx="16">
                  <c:v>6.7674515144181116E-2</c:v>
                </c:pt>
                <c:pt idx="17">
                  <c:v>6.6941840428837926E-2</c:v>
                </c:pt>
                <c:pt idx="18">
                  <c:v>6.6214499922600048E-2</c:v>
                </c:pt>
                <c:pt idx="19">
                  <c:v>6.5492671345731515E-2</c:v>
                </c:pt>
                <c:pt idx="20">
                  <c:v>6.4776538962806593E-2</c:v>
                </c:pt>
                <c:pt idx="21">
                  <c:v>6.4066293790104645E-2</c:v>
                </c:pt>
                <c:pt idx="22">
                  <c:v>6.3362133802453341E-2</c:v>
                </c:pt>
                <c:pt idx="23">
                  <c:v>6.2664264138342834E-2</c:v>
                </c:pt>
                <c:pt idx="24">
                  <c:v>6.1972897301965806E-2</c:v>
                </c:pt>
                <c:pt idx="25">
                  <c:v>6.1288253360656318E-2</c:v>
                </c:pt>
                <c:pt idx="26">
                  <c:v>6.0610560136002703E-2</c:v>
                </c:pt>
                <c:pt idx="27">
                  <c:v>5.9940053386696272E-2</c:v>
                </c:pt>
                <c:pt idx="28">
                  <c:v>5.9276976980949359E-2</c:v>
                </c:pt>
                <c:pt idx="29">
                  <c:v>5.8621583056072443E-2</c:v>
                </c:pt>
                <c:pt idx="30">
                  <c:v>5.7974132162542977E-2</c:v>
                </c:pt>
                <c:pt idx="31">
                  <c:v>5.7334893389627925E-2</c:v>
                </c:pt>
                <c:pt idx="32">
                  <c:v>5.6704144469341924E-2</c:v>
                </c:pt>
                <c:pt idx="33">
                  <c:v>5.6082171855233988E-2</c:v>
                </c:pt>
                <c:pt idx="34">
                  <c:v>5.5469270772203233E-2</c:v>
                </c:pt>
                <c:pt idx="35">
                  <c:v>5.4865745233250961E-2</c:v>
                </c:pt>
                <c:pt idx="36">
                  <c:v>5.4271908018789977E-2</c:v>
                </c:pt>
                <c:pt idx="37">
                  <c:v>5.368808061385693E-2</c:v>
                </c:pt>
                <c:pt idx="38">
                  <c:v>5.3114593098319042E-2</c:v>
                </c:pt>
                <c:pt idx="39">
                  <c:v>5.2551783984941938E-2</c:v>
                </c:pt>
                <c:pt idx="40">
                  <c:v>5.2000000000000005E-2</c:v>
                </c:pt>
                <c:pt idx="41">
                  <c:v>5.1459595800977691E-2</c:v>
                </c:pt>
                <c:pt idx="42">
                  <c:v>5.0930933625842757E-2</c:v>
                </c:pt>
                <c:pt idx="43">
                  <c:v>5.0414382868383907E-2</c:v>
                </c:pt>
                <c:pt idx="44">
                  <c:v>4.9910319574212311E-2</c:v>
                </c:pt>
                <c:pt idx="45">
                  <c:v>4.94191258522447E-2</c:v>
                </c:pt>
                <c:pt idx="46">
                  <c:v>4.894118919683093E-2</c:v>
                </c:pt>
                <c:pt idx="47">
                  <c:v>4.8476901716178196E-2</c:v>
                </c:pt>
                <c:pt idx="48">
                  <c:v>4.8026659263371636E-2</c:v>
                </c:pt>
                <c:pt idx="49">
                  <c:v>4.7590860467110703E-2</c:v>
                </c:pt>
                <c:pt idx="50">
                  <c:v>4.7169905660283021E-2</c:v>
                </c:pt>
                <c:pt idx="51">
                  <c:v>4.6764195705689196E-2</c:v>
                </c:pt>
                <c:pt idx="52">
                  <c:v>4.6374130719615651E-2</c:v>
                </c:pt>
                <c:pt idx="53">
                  <c:v>4.6000108695523755E-2</c:v>
                </c:pt>
                <c:pt idx="54">
                  <c:v>4.5642524031871856E-2</c:v>
                </c:pt>
                <c:pt idx="55">
                  <c:v>4.530176596999283E-2</c:v>
                </c:pt>
                <c:pt idx="56">
                  <c:v>4.4978216949985918E-2</c:v>
                </c:pt>
                <c:pt idx="57">
                  <c:v>4.4672250894710913E-2</c:v>
                </c:pt>
                <c:pt idx="58">
                  <c:v>4.4384231434147874E-2</c:v>
                </c:pt>
                <c:pt idx="59">
                  <c:v>4.4114510084551549E-2</c:v>
                </c:pt>
                <c:pt idx="60">
                  <c:v>4.3863424398922622E-2</c:v>
                </c:pt>
                <c:pt idx="61">
                  <c:v>4.3631296107266862E-2</c:v>
                </c:pt>
                <c:pt idx="62">
                  <c:v>4.3418429266844742E-2</c:v>
                </c:pt>
                <c:pt idx="63">
                  <c:v>4.3225108444051363E-2</c:v>
                </c:pt>
                <c:pt idx="64">
                  <c:v>4.3051596950635873E-2</c:v>
                </c:pt>
                <c:pt idx="65">
                  <c:v>4.2898135157603302E-2</c:v>
                </c:pt>
                <c:pt idx="66">
                  <c:v>4.2764938910280235E-2</c:v>
                </c:pt>
                <c:pt idx="67">
                  <c:v>4.2652198067626018E-2</c:v>
                </c:pt>
                <c:pt idx="68">
                  <c:v>4.2560075187903515E-2</c:v>
                </c:pt>
                <c:pt idx="69">
                  <c:v>4.2488704381282334E-2</c:v>
                </c:pt>
                <c:pt idx="70">
                  <c:v>4.2438190347845899E-2</c:v>
                </c:pt>
                <c:pt idx="71">
                  <c:v>4.240860761685062E-2</c:v>
                </c:pt>
                <c:pt idx="72">
                  <c:v>4.24E-2</c:v>
                </c:pt>
                <c:pt idx="73">
                  <c:v>4.2412380268030229E-2</c:v>
                </c:pt>
                <c:pt idx="74">
                  <c:v>4.2445730056155241E-2</c:v>
                </c:pt>
                <c:pt idx="75">
                  <c:v>4.2500000000000003E-2</c:v>
                </c:pt>
                <c:pt idx="76">
                  <c:v>4.2575110099681492E-2</c:v>
                </c:pt>
                <c:pt idx="77">
                  <c:v>4.2670950305799392E-2</c:v>
                </c:pt>
                <c:pt idx="78">
                  <c:v>4.2787381317393118E-2</c:v>
                </c:pt>
                <c:pt idx="79">
                  <c:v>4.2924235578516733E-2</c:v>
                </c:pt>
                <c:pt idx="80">
                  <c:v>4.3081318457076051E-2</c:v>
                </c:pt>
                <c:pt idx="81">
                  <c:v>4.32584095870387E-2</c:v>
                </c:pt>
                <c:pt idx="82">
                  <c:v>4.3455264353125293E-2</c:v>
                </c:pt>
                <c:pt idx="83">
                  <c:v>4.3671615495651205E-2</c:v>
                </c:pt>
                <c:pt idx="84">
                  <c:v>4.3907174812324264E-2</c:v>
                </c:pt>
                <c:pt idx="85">
                  <c:v>4.4161634933503113E-2</c:v>
                </c:pt>
                <c:pt idx="86">
                  <c:v>4.4434671147652288E-2</c:v>
                </c:pt>
                <c:pt idx="87">
                  <c:v>4.4725943254446884E-2</c:v>
                </c:pt>
                <c:pt idx="88">
                  <c:v>4.5035097424120263E-2</c:v>
                </c:pt>
                <c:pt idx="89">
                  <c:v>4.5361768043144034E-2</c:v>
                </c:pt>
                <c:pt idx="90">
                  <c:v>4.5705579528105798E-2</c:v>
                </c:pt>
                <c:pt idx="91">
                  <c:v>4.6066148091630191E-2</c:v>
                </c:pt>
                <c:pt idx="92">
                  <c:v>4.6443083446300201E-2</c:v>
                </c:pt>
                <c:pt idx="93">
                  <c:v>4.683599043470741E-2</c:v>
                </c:pt>
                <c:pt idx="94">
                  <c:v>4.7244470575930939E-2</c:v>
                </c:pt>
                <c:pt idx="95">
                  <c:v>4.7668123520860403E-2</c:v>
                </c:pt>
                <c:pt idx="96">
                  <c:v>4.8106548410793357E-2</c:v>
                </c:pt>
                <c:pt idx="97">
                  <c:v>4.8559345135617354E-2</c:v>
                </c:pt>
                <c:pt idx="98">
                  <c:v>4.9026115489604158E-2</c:v>
                </c:pt>
                <c:pt idx="99">
                  <c:v>4.9506464224381902E-2</c:v>
                </c:pt>
                <c:pt idx="100">
                  <c:v>0.05</c:v>
                </c:pt>
              </c:numCache>
            </c:numRef>
          </c:xVal>
          <c:yVal>
            <c:numRef>
              <c:f>'MVF (2 Assets)'!$D$28:$D$128</c:f>
              <c:numCache>
                <c:formatCode>0.00%</c:formatCode>
                <c:ptCount val="101"/>
                <c:pt idx="0">
                  <c:v>0.04</c:v>
                </c:pt>
                <c:pt idx="1">
                  <c:v>3.9800000000000002E-2</c:v>
                </c:pt>
                <c:pt idx="2">
                  <c:v>3.9599999999999996E-2</c:v>
                </c:pt>
                <c:pt idx="3">
                  <c:v>3.9400000000000004E-2</c:v>
                </c:pt>
                <c:pt idx="4">
                  <c:v>3.9199999999999999E-2</c:v>
                </c:pt>
                <c:pt idx="5">
                  <c:v>3.9E-2</c:v>
                </c:pt>
                <c:pt idx="6">
                  <c:v>3.8800000000000001E-2</c:v>
                </c:pt>
                <c:pt idx="7">
                  <c:v>3.8599999999999995E-2</c:v>
                </c:pt>
                <c:pt idx="8">
                  <c:v>3.8399999999999997E-2</c:v>
                </c:pt>
                <c:pt idx="9">
                  <c:v>3.8200000000000005E-2</c:v>
                </c:pt>
                <c:pt idx="10">
                  <c:v>3.8000000000000006E-2</c:v>
                </c:pt>
                <c:pt idx="11">
                  <c:v>3.78E-2</c:v>
                </c:pt>
                <c:pt idx="12">
                  <c:v>3.7600000000000001E-2</c:v>
                </c:pt>
                <c:pt idx="13">
                  <c:v>3.7399999999999996E-2</c:v>
                </c:pt>
                <c:pt idx="14">
                  <c:v>3.7199999999999997E-2</c:v>
                </c:pt>
                <c:pt idx="15">
                  <c:v>3.7000000000000005E-2</c:v>
                </c:pt>
                <c:pt idx="16">
                  <c:v>3.6799999999999999E-2</c:v>
                </c:pt>
                <c:pt idx="17">
                  <c:v>3.6600000000000001E-2</c:v>
                </c:pt>
                <c:pt idx="18">
                  <c:v>3.6400000000000002E-2</c:v>
                </c:pt>
                <c:pt idx="19">
                  <c:v>3.6200000000000003E-2</c:v>
                </c:pt>
                <c:pt idx="20">
                  <c:v>3.6000000000000004E-2</c:v>
                </c:pt>
                <c:pt idx="21">
                  <c:v>3.5800000000000005E-2</c:v>
                </c:pt>
                <c:pt idx="22">
                  <c:v>3.56E-2</c:v>
                </c:pt>
                <c:pt idx="23">
                  <c:v>3.5400000000000001E-2</c:v>
                </c:pt>
                <c:pt idx="24">
                  <c:v>3.5200000000000002E-2</c:v>
                </c:pt>
                <c:pt idx="25">
                  <c:v>3.4999999999999996E-2</c:v>
                </c:pt>
                <c:pt idx="26">
                  <c:v>3.4800000000000005E-2</c:v>
                </c:pt>
                <c:pt idx="27">
                  <c:v>3.4599999999999999E-2</c:v>
                </c:pt>
                <c:pt idx="28">
                  <c:v>3.44E-2</c:v>
                </c:pt>
                <c:pt idx="29">
                  <c:v>3.4199999999999994E-2</c:v>
                </c:pt>
                <c:pt idx="30">
                  <c:v>3.3999999999999996E-2</c:v>
                </c:pt>
                <c:pt idx="31">
                  <c:v>3.3799999999999997E-2</c:v>
                </c:pt>
                <c:pt idx="32">
                  <c:v>3.3599999999999998E-2</c:v>
                </c:pt>
                <c:pt idx="33">
                  <c:v>3.3399999999999999E-2</c:v>
                </c:pt>
                <c:pt idx="34">
                  <c:v>3.3199999999999993E-2</c:v>
                </c:pt>
                <c:pt idx="35">
                  <c:v>3.3000000000000002E-2</c:v>
                </c:pt>
                <c:pt idx="36">
                  <c:v>3.2800000000000003E-2</c:v>
                </c:pt>
                <c:pt idx="37">
                  <c:v>3.2600000000000004E-2</c:v>
                </c:pt>
                <c:pt idx="38">
                  <c:v>3.2399999999999998E-2</c:v>
                </c:pt>
                <c:pt idx="39">
                  <c:v>3.2199999999999999E-2</c:v>
                </c:pt>
                <c:pt idx="40">
                  <c:v>3.2000000000000001E-2</c:v>
                </c:pt>
                <c:pt idx="41">
                  <c:v>3.1800000000000002E-2</c:v>
                </c:pt>
                <c:pt idx="42">
                  <c:v>3.1600000000000003E-2</c:v>
                </c:pt>
                <c:pt idx="43">
                  <c:v>3.1400000000000004E-2</c:v>
                </c:pt>
                <c:pt idx="44">
                  <c:v>3.1200000000000006E-2</c:v>
                </c:pt>
                <c:pt idx="45">
                  <c:v>3.1000000000000003E-2</c:v>
                </c:pt>
                <c:pt idx="46">
                  <c:v>3.0800000000000001E-2</c:v>
                </c:pt>
                <c:pt idx="47">
                  <c:v>3.0600000000000002E-2</c:v>
                </c:pt>
                <c:pt idx="48">
                  <c:v>3.0400000000000003E-2</c:v>
                </c:pt>
                <c:pt idx="49">
                  <c:v>3.0200000000000001E-2</c:v>
                </c:pt>
                <c:pt idx="50">
                  <c:v>0.03</c:v>
                </c:pt>
                <c:pt idx="51">
                  <c:v>2.98E-2</c:v>
                </c:pt>
                <c:pt idx="52">
                  <c:v>2.9600000000000001E-2</c:v>
                </c:pt>
                <c:pt idx="53">
                  <c:v>2.9400000000000003E-2</c:v>
                </c:pt>
                <c:pt idx="54">
                  <c:v>2.92E-2</c:v>
                </c:pt>
                <c:pt idx="55">
                  <c:v>2.8999999999999998E-2</c:v>
                </c:pt>
                <c:pt idx="56">
                  <c:v>2.8799999999999999E-2</c:v>
                </c:pt>
                <c:pt idx="57">
                  <c:v>2.86E-2</c:v>
                </c:pt>
                <c:pt idx="58">
                  <c:v>2.8400000000000002E-2</c:v>
                </c:pt>
                <c:pt idx="59">
                  <c:v>2.8200000000000003E-2</c:v>
                </c:pt>
                <c:pt idx="60">
                  <c:v>2.8000000000000001E-2</c:v>
                </c:pt>
                <c:pt idx="61">
                  <c:v>2.7800000000000002E-2</c:v>
                </c:pt>
                <c:pt idx="62">
                  <c:v>2.76E-2</c:v>
                </c:pt>
                <c:pt idx="63">
                  <c:v>2.7400000000000001E-2</c:v>
                </c:pt>
                <c:pt idx="64">
                  <c:v>2.7200000000000002E-2</c:v>
                </c:pt>
                <c:pt idx="65">
                  <c:v>2.7E-2</c:v>
                </c:pt>
                <c:pt idx="66">
                  <c:v>2.6800000000000001E-2</c:v>
                </c:pt>
                <c:pt idx="67">
                  <c:v>2.6599999999999999E-2</c:v>
                </c:pt>
                <c:pt idx="68">
                  <c:v>2.64E-2</c:v>
                </c:pt>
                <c:pt idx="69">
                  <c:v>2.6200000000000001E-2</c:v>
                </c:pt>
                <c:pt idx="70">
                  <c:v>2.6000000000000002E-2</c:v>
                </c:pt>
                <c:pt idx="71">
                  <c:v>2.58E-2</c:v>
                </c:pt>
                <c:pt idx="72">
                  <c:v>2.5600000000000001E-2</c:v>
                </c:pt>
                <c:pt idx="73">
                  <c:v>2.5399999999999999E-2</c:v>
                </c:pt>
                <c:pt idx="74">
                  <c:v>2.52E-2</c:v>
                </c:pt>
                <c:pt idx="75">
                  <c:v>2.5000000000000001E-2</c:v>
                </c:pt>
                <c:pt idx="76">
                  <c:v>2.4799999999999982E-2</c:v>
                </c:pt>
                <c:pt idx="77">
                  <c:v>2.4599999999999983E-2</c:v>
                </c:pt>
                <c:pt idx="78">
                  <c:v>2.4399999999999977E-2</c:v>
                </c:pt>
                <c:pt idx="79">
                  <c:v>2.4199999999999982E-2</c:v>
                </c:pt>
                <c:pt idx="80">
                  <c:v>2.399999999999998E-2</c:v>
                </c:pt>
                <c:pt idx="81">
                  <c:v>2.3799999999999977E-2</c:v>
                </c:pt>
                <c:pt idx="82">
                  <c:v>2.3599999999999982E-2</c:v>
                </c:pt>
                <c:pt idx="83">
                  <c:v>2.3399999999999983E-2</c:v>
                </c:pt>
                <c:pt idx="84">
                  <c:v>2.3199999999999981E-2</c:v>
                </c:pt>
                <c:pt idx="85">
                  <c:v>2.2999999999999979E-2</c:v>
                </c:pt>
                <c:pt idx="86">
                  <c:v>2.279999999999998E-2</c:v>
                </c:pt>
                <c:pt idx="87">
                  <c:v>2.2599999999999981E-2</c:v>
                </c:pt>
                <c:pt idx="88">
                  <c:v>2.2399999999999982E-2</c:v>
                </c:pt>
                <c:pt idx="89">
                  <c:v>2.219999999999998E-2</c:v>
                </c:pt>
                <c:pt idx="90">
                  <c:v>2.1999999999999978E-2</c:v>
                </c:pt>
                <c:pt idx="91">
                  <c:v>2.1799999999999979E-2</c:v>
                </c:pt>
                <c:pt idx="92">
                  <c:v>2.159999999999998E-2</c:v>
                </c:pt>
                <c:pt idx="93">
                  <c:v>2.1399999999999982E-2</c:v>
                </c:pt>
                <c:pt idx="94">
                  <c:v>2.1199999999999979E-2</c:v>
                </c:pt>
                <c:pt idx="95">
                  <c:v>2.0999999999999984E-2</c:v>
                </c:pt>
                <c:pt idx="96">
                  <c:v>2.0799999999999982E-2</c:v>
                </c:pt>
                <c:pt idx="97">
                  <c:v>2.0599999999999983E-2</c:v>
                </c:pt>
                <c:pt idx="98">
                  <c:v>2.0399999999999981E-2</c:v>
                </c:pt>
                <c:pt idx="99">
                  <c:v>2.0199999999999978E-2</c:v>
                </c:pt>
                <c:pt idx="100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6-420D-BC47-6980C3664301}"/>
            </c:ext>
          </c:extLst>
        </c:ser>
        <c:ser>
          <c:idx val="0"/>
          <c:order val="1"/>
          <c:tx>
            <c:strRef>
              <c:f>'MVF (2 Assets)'!$E$5</c:f>
              <c:strCache>
                <c:ptCount val="1"/>
                <c:pt idx="0">
                  <c:v>ρ=0</c:v>
                </c:pt>
              </c:strCache>
            </c:strRef>
          </c:tx>
          <c:spPr>
            <a:ln w="19050" cap="rnd">
              <a:solidFill>
                <a:srgbClr val="0070C0">
                  <a:alpha val="50000"/>
                </a:srgb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'MVF (2 Assets)'!$E$8:$E$148</c:f>
              <c:numCache>
                <c:formatCode>0.00%</c:formatCode>
                <c:ptCount val="141"/>
                <c:pt idx="0">
                  <c:v>9.6519428096109222E-2</c:v>
                </c:pt>
                <c:pt idx="1">
                  <c:v>9.5672827908450581E-2</c:v>
                </c:pt>
                <c:pt idx="2">
                  <c:v>9.4828054920471708E-2</c:v>
                </c:pt>
                <c:pt idx="3">
                  <c:v>9.3985158402803137E-2</c:v>
                </c:pt>
                <c:pt idx="4">
                  <c:v>9.3144189298098451E-2</c:v>
                </c:pt>
                <c:pt idx="5">
                  <c:v>9.2305200286874417E-2</c:v>
                </c:pt>
                <c:pt idx="6">
                  <c:v>9.1468245856143993E-2</c:v>
                </c:pt>
                <c:pt idx="7">
                  <c:v>9.0633382370956445E-2</c:v>
                </c:pt>
                <c:pt idx="8">
                  <c:v>8.980066814896201E-2</c:v>
                </c:pt>
                <c:pt idx="9">
                  <c:v>8.8970163538121039E-2</c:v>
                </c:pt>
                <c:pt idx="10">
                  <c:v>8.8141930997681237E-2</c:v>
                </c:pt>
                <c:pt idx="11">
                  <c:v>8.7316035182548241E-2</c:v>
                </c:pt>
                <c:pt idx="12">
                  <c:v>8.6492543031176983E-2</c:v>
                </c:pt>
                <c:pt idx="13">
                  <c:v>8.5671523857113699E-2</c:v>
                </c:pt>
                <c:pt idx="14">
                  <c:v>8.4853049444318748E-2</c:v>
                </c:pt>
                <c:pt idx="15">
                  <c:v>8.4037194146401636E-2</c:v>
                </c:pt>
                <c:pt idx="16">
                  <c:v>8.3224034989899415E-2</c:v>
                </c:pt>
                <c:pt idx="17">
                  <c:v>8.2413651781728492E-2</c:v>
                </c:pt>
                <c:pt idx="18">
                  <c:v>8.1606127220938504E-2</c:v>
                </c:pt>
                <c:pt idx="19">
                  <c:v>8.0801547014893227E-2</c:v>
                </c:pt>
                <c:pt idx="20">
                  <c:v>0.08</c:v>
                </c:pt>
                <c:pt idx="21">
                  <c:v>7.9201578267102737E-2</c:v>
                </c:pt>
                <c:pt idx="22">
                  <c:v>7.8406377291646373E-2</c:v>
                </c:pt>
                <c:pt idx="23">
                  <c:v>7.7614496068711292E-2</c:v>
                </c:pt>
                <c:pt idx="24">
                  <c:v>7.682603725300427E-2</c:v>
                </c:pt>
                <c:pt idx="25">
                  <c:v>7.6041107303878738E-2</c:v>
                </c:pt>
                <c:pt idx="26">
                  <c:v>7.5259816635439666E-2</c:v>
                </c:pt>
                <c:pt idx="27">
                  <c:v>7.4482279771768536E-2</c:v>
                </c:pt>
                <c:pt idx="28">
                  <c:v>7.3708615507279751E-2</c:v>
                </c:pt>
                <c:pt idx="29">
                  <c:v>7.2938947072191826E-2</c:v>
                </c:pt>
                <c:pt idx="30">
                  <c:v>7.2173402303064529E-2</c:v>
                </c:pt>
                <c:pt idx="31">
                  <c:v>7.1412113818315165E-2</c:v>
                </c:pt>
                <c:pt idx="32">
                  <c:v>7.0655219198584335E-2</c:v>
                </c:pt>
                <c:pt idx="33">
                  <c:v>6.9902861171771788E-2</c:v>
                </c:pt>
                <c:pt idx="34">
                  <c:v>6.9155187802506901E-2</c:v>
                </c:pt>
                <c:pt idx="35">
                  <c:v>6.8412352685754046E-2</c:v>
                </c:pt>
                <c:pt idx="36">
                  <c:v>6.7674515144181116E-2</c:v>
                </c:pt>
                <c:pt idx="37">
                  <c:v>6.6941840428837926E-2</c:v>
                </c:pt>
                <c:pt idx="38">
                  <c:v>6.6214499922600048E-2</c:v>
                </c:pt>
                <c:pt idx="39">
                  <c:v>6.5492671345731515E-2</c:v>
                </c:pt>
                <c:pt idx="40">
                  <c:v>6.4776538962806593E-2</c:v>
                </c:pt>
                <c:pt idx="41">
                  <c:v>6.4066293790104645E-2</c:v>
                </c:pt>
                <c:pt idx="42">
                  <c:v>6.3362133802453341E-2</c:v>
                </c:pt>
                <c:pt idx="43">
                  <c:v>6.2664264138342834E-2</c:v>
                </c:pt>
                <c:pt idx="44">
                  <c:v>6.1972897301965806E-2</c:v>
                </c:pt>
                <c:pt idx="45">
                  <c:v>6.1288253360656318E-2</c:v>
                </c:pt>
                <c:pt idx="46">
                  <c:v>6.0610560136002703E-2</c:v>
                </c:pt>
                <c:pt idx="47">
                  <c:v>5.9940053386696272E-2</c:v>
                </c:pt>
                <c:pt idx="48">
                  <c:v>5.9276976980949359E-2</c:v>
                </c:pt>
                <c:pt idx="49">
                  <c:v>5.8621583056072443E-2</c:v>
                </c:pt>
                <c:pt idx="50">
                  <c:v>5.7974132162542977E-2</c:v>
                </c:pt>
                <c:pt idx="51">
                  <c:v>5.7334893389627925E-2</c:v>
                </c:pt>
                <c:pt idx="52">
                  <c:v>5.6704144469341924E-2</c:v>
                </c:pt>
                <c:pt idx="53">
                  <c:v>5.6082171855233988E-2</c:v>
                </c:pt>
                <c:pt idx="54">
                  <c:v>5.5469270772203233E-2</c:v>
                </c:pt>
                <c:pt idx="55">
                  <c:v>5.4865745233250961E-2</c:v>
                </c:pt>
                <c:pt idx="56">
                  <c:v>5.4271908018789977E-2</c:v>
                </c:pt>
                <c:pt idx="57">
                  <c:v>5.368808061385693E-2</c:v>
                </c:pt>
                <c:pt idx="58">
                  <c:v>5.3114593098319042E-2</c:v>
                </c:pt>
                <c:pt idx="59">
                  <c:v>5.2551783984941938E-2</c:v>
                </c:pt>
                <c:pt idx="60">
                  <c:v>5.2000000000000005E-2</c:v>
                </c:pt>
                <c:pt idx="61">
                  <c:v>5.1459595800977691E-2</c:v>
                </c:pt>
                <c:pt idx="62">
                  <c:v>5.0930933625842757E-2</c:v>
                </c:pt>
                <c:pt idx="63">
                  <c:v>5.0414382868383907E-2</c:v>
                </c:pt>
                <c:pt idx="64">
                  <c:v>4.9910319574212311E-2</c:v>
                </c:pt>
                <c:pt idx="65">
                  <c:v>4.94191258522447E-2</c:v>
                </c:pt>
                <c:pt idx="66">
                  <c:v>4.894118919683093E-2</c:v>
                </c:pt>
                <c:pt idx="67">
                  <c:v>4.8476901716178196E-2</c:v>
                </c:pt>
                <c:pt idx="68">
                  <c:v>4.8026659263371636E-2</c:v>
                </c:pt>
                <c:pt idx="69">
                  <c:v>4.7590860467110703E-2</c:v>
                </c:pt>
                <c:pt idx="70">
                  <c:v>4.7169905660283021E-2</c:v>
                </c:pt>
                <c:pt idx="71">
                  <c:v>4.6764195705689196E-2</c:v>
                </c:pt>
                <c:pt idx="72">
                  <c:v>4.6374130719615651E-2</c:v>
                </c:pt>
                <c:pt idx="73">
                  <c:v>4.6000108695523755E-2</c:v>
                </c:pt>
                <c:pt idx="74">
                  <c:v>4.5642524031871856E-2</c:v>
                </c:pt>
                <c:pt idx="75">
                  <c:v>4.530176596999283E-2</c:v>
                </c:pt>
                <c:pt idx="76">
                  <c:v>4.4978216949985918E-2</c:v>
                </c:pt>
                <c:pt idx="77">
                  <c:v>4.4672250894710913E-2</c:v>
                </c:pt>
                <c:pt idx="78">
                  <c:v>4.4384231434147874E-2</c:v>
                </c:pt>
                <c:pt idx="79">
                  <c:v>4.4114510084551549E-2</c:v>
                </c:pt>
                <c:pt idx="80">
                  <c:v>4.3863424398922622E-2</c:v>
                </c:pt>
                <c:pt idx="81">
                  <c:v>4.3631296107266862E-2</c:v>
                </c:pt>
                <c:pt idx="82">
                  <c:v>4.3418429266844742E-2</c:v>
                </c:pt>
                <c:pt idx="83">
                  <c:v>4.3225108444051363E-2</c:v>
                </c:pt>
                <c:pt idx="84">
                  <c:v>4.3051596950635873E-2</c:v>
                </c:pt>
                <c:pt idx="85">
                  <c:v>4.2898135157603302E-2</c:v>
                </c:pt>
                <c:pt idx="86">
                  <c:v>4.2764938910280235E-2</c:v>
                </c:pt>
                <c:pt idx="87">
                  <c:v>4.2652198067626018E-2</c:v>
                </c:pt>
                <c:pt idx="88">
                  <c:v>4.2560075187903515E-2</c:v>
                </c:pt>
                <c:pt idx="89">
                  <c:v>4.2488704381282334E-2</c:v>
                </c:pt>
                <c:pt idx="90">
                  <c:v>4.2438190347845899E-2</c:v>
                </c:pt>
                <c:pt idx="91">
                  <c:v>4.240860761685062E-2</c:v>
                </c:pt>
                <c:pt idx="92">
                  <c:v>4.24E-2</c:v>
                </c:pt>
                <c:pt idx="93">
                  <c:v>4.2412380268030229E-2</c:v>
                </c:pt>
                <c:pt idx="94">
                  <c:v>4.2445730056155241E-2</c:v>
                </c:pt>
                <c:pt idx="95">
                  <c:v>4.2500000000000003E-2</c:v>
                </c:pt>
                <c:pt idx="96">
                  <c:v>4.2575110099681492E-2</c:v>
                </c:pt>
                <c:pt idx="97">
                  <c:v>4.2670950305799392E-2</c:v>
                </c:pt>
                <c:pt idx="98">
                  <c:v>4.2787381317393118E-2</c:v>
                </c:pt>
                <c:pt idx="99">
                  <c:v>4.2924235578516733E-2</c:v>
                </c:pt>
                <c:pt idx="100">
                  <c:v>4.3081318457076051E-2</c:v>
                </c:pt>
                <c:pt idx="101">
                  <c:v>4.32584095870387E-2</c:v>
                </c:pt>
                <c:pt idx="102">
                  <c:v>4.3455264353125293E-2</c:v>
                </c:pt>
                <c:pt idx="103">
                  <c:v>4.3671615495651205E-2</c:v>
                </c:pt>
                <c:pt idx="104">
                  <c:v>4.3907174812324264E-2</c:v>
                </c:pt>
                <c:pt idx="105">
                  <c:v>4.4161634933503113E-2</c:v>
                </c:pt>
                <c:pt idx="106">
                  <c:v>4.4434671147652288E-2</c:v>
                </c:pt>
                <c:pt idx="107">
                  <c:v>4.4725943254446884E-2</c:v>
                </c:pt>
                <c:pt idx="108">
                  <c:v>4.5035097424120263E-2</c:v>
                </c:pt>
                <c:pt idx="109">
                  <c:v>4.5361768043144034E-2</c:v>
                </c:pt>
                <c:pt idx="110">
                  <c:v>4.5705579528105798E-2</c:v>
                </c:pt>
                <c:pt idx="111">
                  <c:v>4.6066148091630191E-2</c:v>
                </c:pt>
                <c:pt idx="112">
                  <c:v>4.6443083446300201E-2</c:v>
                </c:pt>
                <c:pt idx="113">
                  <c:v>4.683599043470741E-2</c:v>
                </c:pt>
                <c:pt idx="114">
                  <c:v>4.7244470575930939E-2</c:v>
                </c:pt>
                <c:pt idx="115">
                  <c:v>4.7668123520860403E-2</c:v>
                </c:pt>
                <c:pt idx="116">
                  <c:v>4.8106548410793357E-2</c:v>
                </c:pt>
                <c:pt idx="117">
                  <c:v>4.8559345135617354E-2</c:v>
                </c:pt>
                <c:pt idx="118">
                  <c:v>4.9026115489604158E-2</c:v>
                </c:pt>
                <c:pt idx="119">
                  <c:v>4.9506464224381902E-2</c:v>
                </c:pt>
                <c:pt idx="120">
                  <c:v>0.05</c:v>
                </c:pt>
                <c:pt idx="121">
                  <c:v>5.0506336236159521E-2</c:v>
                </c:pt>
                <c:pt idx="122">
                  <c:v>5.1025091866649296E-2</c:v>
                </c:pt>
                <c:pt idx="123">
                  <c:v>5.1555892000817914E-2</c:v>
                </c:pt>
                <c:pt idx="124">
                  <c:v>5.2098368496527804E-2</c:v>
                </c:pt>
                <c:pt idx="125">
                  <c:v>5.265216044950103E-2</c:v>
                </c:pt>
                <c:pt idx="126">
                  <c:v>5.3216914604287242E-2</c:v>
                </c:pt>
                <c:pt idx="127">
                  <c:v>5.37922856922812E-2</c:v>
                </c:pt>
                <c:pt idx="128">
                  <c:v>5.4377936702306028E-2</c:v>
                </c:pt>
                <c:pt idx="129">
                  <c:v>5.497353908927459E-2</c:v>
                </c:pt>
                <c:pt idx="130">
                  <c:v>5.5578772926361028E-2</c:v>
                </c:pt>
                <c:pt idx="131">
                  <c:v>5.61933270059711E-2</c:v>
                </c:pt>
                <c:pt idx="132">
                  <c:v>5.681689889460706E-2</c:v>
                </c:pt>
                <c:pt idx="133">
                  <c:v>5.744919494649163E-2</c:v>
                </c:pt>
                <c:pt idx="134">
                  <c:v>5.8089930280557228E-2</c:v>
                </c:pt>
                <c:pt idx="135">
                  <c:v>5.8738828725128665E-2</c:v>
                </c:pt>
                <c:pt idx="136">
                  <c:v>5.9395622734339605E-2</c:v>
                </c:pt>
                <c:pt idx="137">
                  <c:v>6.006005328002964E-2</c:v>
                </c:pt>
                <c:pt idx="138">
                  <c:v>6.0731869722576465E-2</c:v>
                </c:pt>
                <c:pt idx="139">
                  <c:v>6.141082966383047E-2</c:v>
                </c:pt>
                <c:pt idx="140">
                  <c:v>6.2096698785040101E-2</c:v>
                </c:pt>
              </c:numCache>
            </c:numRef>
          </c:xVal>
          <c:yVal>
            <c:numRef>
              <c:f>'MVF (2 Assets)'!$D$8:$D$148</c:f>
              <c:numCache>
                <c:formatCode>0.00%</c:formatCode>
                <c:ptCount val="141"/>
                <c:pt idx="0">
                  <c:v>4.3999999999999997E-2</c:v>
                </c:pt>
                <c:pt idx="1">
                  <c:v>4.3799999999999999E-2</c:v>
                </c:pt>
                <c:pt idx="2">
                  <c:v>4.36E-2</c:v>
                </c:pt>
                <c:pt idx="3">
                  <c:v>4.3400000000000001E-2</c:v>
                </c:pt>
                <c:pt idx="4">
                  <c:v>4.3199999999999995E-2</c:v>
                </c:pt>
                <c:pt idx="5">
                  <c:v>4.2999999999999997E-2</c:v>
                </c:pt>
                <c:pt idx="6">
                  <c:v>4.2800000000000005E-2</c:v>
                </c:pt>
                <c:pt idx="7">
                  <c:v>4.2599999999999999E-2</c:v>
                </c:pt>
                <c:pt idx="8">
                  <c:v>4.2400000000000007E-2</c:v>
                </c:pt>
                <c:pt idx="9">
                  <c:v>4.2200000000000001E-2</c:v>
                </c:pt>
                <c:pt idx="10">
                  <c:v>4.2000000000000003E-2</c:v>
                </c:pt>
                <c:pt idx="11">
                  <c:v>4.1800000000000004E-2</c:v>
                </c:pt>
                <c:pt idx="12">
                  <c:v>4.1600000000000005E-2</c:v>
                </c:pt>
                <c:pt idx="13">
                  <c:v>4.1400000000000006E-2</c:v>
                </c:pt>
                <c:pt idx="14">
                  <c:v>4.1200000000000001E-2</c:v>
                </c:pt>
                <c:pt idx="15">
                  <c:v>4.1000000000000002E-2</c:v>
                </c:pt>
                <c:pt idx="16">
                  <c:v>4.0800000000000003E-2</c:v>
                </c:pt>
                <c:pt idx="17">
                  <c:v>4.0599999999999997E-2</c:v>
                </c:pt>
                <c:pt idx="18">
                  <c:v>4.0400000000000005E-2</c:v>
                </c:pt>
                <c:pt idx="19">
                  <c:v>4.02E-2</c:v>
                </c:pt>
                <c:pt idx="20">
                  <c:v>0.04</c:v>
                </c:pt>
                <c:pt idx="21">
                  <c:v>3.9800000000000002E-2</c:v>
                </c:pt>
                <c:pt idx="22">
                  <c:v>3.9599999999999996E-2</c:v>
                </c:pt>
                <c:pt idx="23">
                  <c:v>3.9400000000000004E-2</c:v>
                </c:pt>
                <c:pt idx="24">
                  <c:v>3.9199999999999999E-2</c:v>
                </c:pt>
                <c:pt idx="25">
                  <c:v>3.9E-2</c:v>
                </c:pt>
                <c:pt idx="26">
                  <c:v>3.8800000000000001E-2</c:v>
                </c:pt>
                <c:pt idx="27">
                  <c:v>3.8599999999999995E-2</c:v>
                </c:pt>
                <c:pt idx="28">
                  <c:v>3.8399999999999997E-2</c:v>
                </c:pt>
                <c:pt idx="29">
                  <c:v>3.8200000000000005E-2</c:v>
                </c:pt>
                <c:pt idx="30">
                  <c:v>3.8000000000000006E-2</c:v>
                </c:pt>
                <c:pt idx="31">
                  <c:v>3.78E-2</c:v>
                </c:pt>
                <c:pt idx="32">
                  <c:v>3.7600000000000001E-2</c:v>
                </c:pt>
                <c:pt idx="33">
                  <c:v>3.7399999999999996E-2</c:v>
                </c:pt>
                <c:pt idx="34">
                  <c:v>3.7199999999999997E-2</c:v>
                </c:pt>
                <c:pt idx="35">
                  <c:v>3.7000000000000005E-2</c:v>
                </c:pt>
                <c:pt idx="36">
                  <c:v>3.6799999999999999E-2</c:v>
                </c:pt>
                <c:pt idx="37">
                  <c:v>3.6600000000000001E-2</c:v>
                </c:pt>
                <c:pt idx="38">
                  <c:v>3.6400000000000002E-2</c:v>
                </c:pt>
                <c:pt idx="39">
                  <c:v>3.6200000000000003E-2</c:v>
                </c:pt>
                <c:pt idx="40">
                  <c:v>3.6000000000000004E-2</c:v>
                </c:pt>
                <c:pt idx="41">
                  <c:v>3.5800000000000005E-2</c:v>
                </c:pt>
                <c:pt idx="42">
                  <c:v>3.56E-2</c:v>
                </c:pt>
                <c:pt idx="43">
                  <c:v>3.5400000000000001E-2</c:v>
                </c:pt>
                <c:pt idx="44">
                  <c:v>3.5200000000000002E-2</c:v>
                </c:pt>
                <c:pt idx="45">
                  <c:v>3.4999999999999996E-2</c:v>
                </c:pt>
                <c:pt idx="46">
                  <c:v>3.4800000000000005E-2</c:v>
                </c:pt>
                <c:pt idx="47">
                  <c:v>3.4599999999999999E-2</c:v>
                </c:pt>
                <c:pt idx="48">
                  <c:v>3.44E-2</c:v>
                </c:pt>
                <c:pt idx="49">
                  <c:v>3.4199999999999994E-2</c:v>
                </c:pt>
                <c:pt idx="50">
                  <c:v>3.3999999999999996E-2</c:v>
                </c:pt>
                <c:pt idx="51">
                  <c:v>3.3799999999999997E-2</c:v>
                </c:pt>
                <c:pt idx="52">
                  <c:v>3.3599999999999998E-2</c:v>
                </c:pt>
                <c:pt idx="53">
                  <c:v>3.3399999999999999E-2</c:v>
                </c:pt>
                <c:pt idx="54">
                  <c:v>3.3199999999999993E-2</c:v>
                </c:pt>
                <c:pt idx="55">
                  <c:v>3.3000000000000002E-2</c:v>
                </c:pt>
                <c:pt idx="56">
                  <c:v>3.2800000000000003E-2</c:v>
                </c:pt>
                <c:pt idx="57">
                  <c:v>3.2600000000000004E-2</c:v>
                </c:pt>
                <c:pt idx="58">
                  <c:v>3.2399999999999998E-2</c:v>
                </c:pt>
                <c:pt idx="59">
                  <c:v>3.2199999999999999E-2</c:v>
                </c:pt>
                <c:pt idx="60">
                  <c:v>3.2000000000000001E-2</c:v>
                </c:pt>
                <c:pt idx="61">
                  <c:v>3.1800000000000002E-2</c:v>
                </c:pt>
                <c:pt idx="62">
                  <c:v>3.1600000000000003E-2</c:v>
                </c:pt>
                <c:pt idx="63">
                  <c:v>3.1400000000000004E-2</c:v>
                </c:pt>
                <c:pt idx="64">
                  <c:v>3.1200000000000006E-2</c:v>
                </c:pt>
                <c:pt idx="65">
                  <c:v>3.1000000000000003E-2</c:v>
                </c:pt>
                <c:pt idx="66">
                  <c:v>3.0800000000000001E-2</c:v>
                </c:pt>
                <c:pt idx="67">
                  <c:v>3.0600000000000002E-2</c:v>
                </c:pt>
                <c:pt idx="68">
                  <c:v>3.0400000000000003E-2</c:v>
                </c:pt>
                <c:pt idx="69">
                  <c:v>3.0200000000000001E-2</c:v>
                </c:pt>
                <c:pt idx="70">
                  <c:v>0.03</c:v>
                </c:pt>
                <c:pt idx="71">
                  <c:v>2.98E-2</c:v>
                </c:pt>
                <c:pt idx="72">
                  <c:v>2.9600000000000001E-2</c:v>
                </c:pt>
                <c:pt idx="73">
                  <c:v>2.9400000000000003E-2</c:v>
                </c:pt>
                <c:pt idx="74">
                  <c:v>2.92E-2</c:v>
                </c:pt>
                <c:pt idx="75">
                  <c:v>2.8999999999999998E-2</c:v>
                </c:pt>
                <c:pt idx="76">
                  <c:v>2.8799999999999999E-2</c:v>
                </c:pt>
                <c:pt idx="77">
                  <c:v>2.86E-2</c:v>
                </c:pt>
                <c:pt idx="78">
                  <c:v>2.8400000000000002E-2</c:v>
                </c:pt>
                <c:pt idx="79">
                  <c:v>2.8200000000000003E-2</c:v>
                </c:pt>
                <c:pt idx="80">
                  <c:v>2.8000000000000001E-2</c:v>
                </c:pt>
                <c:pt idx="81">
                  <c:v>2.7800000000000002E-2</c:v>
                </c:pt>
                <c:pt idx="82">
                  <c:v>2.76E-2</c:v>
                </c:pt>
                <c:pt idx="83">
                  <c:v>2.7400000000000001E-2</c:v>
                </c:pt>
                <c:pt idx="84">
                  <c:v>2.7200000000000002E-2</c:v>
                </c:pt>
                <c:pt idx="85">
                  <c:v>2.7E-2</c:v>
                </c:pt>
                <c:pt idx="86">
                  <c:v>2.6800000000000001E-2</c:v>
                </c:pt>
                <c:pt idx="87">
                  <c:v>2.6599999999999999E-2</c:v>
                </c:pt>
                <c:pt idx="88">
                  <c:v>2.64E-2</c:v>
                </c:pt>
                <c:pt idx="89">
                  <c:v>2.6200000000000001E-2</c:v>
                </c:pt>
                <c:pt idx="90">
                  <c:v>2.6000000000000002E-2</c:v>
                </c:pt>
                <c:pt idx="91">
                  <c:v>2.58E-2</c:v>
                </c:pt>
                <c:pt idx="92">
                  <c:v>2.5600000000000001E-2</c:v>
                </c:pt>
                <c:pt idx="93">
                  <c:v>2.5399999999999999E-2</c:v>
                </c:pt>
                <c:pt idx="94">
                  <c:v>2.52E-2</c:v>
                </c:pt>
                <c:pt idx="95">
                  <c:v>2.5000000000000001E-2</c:v>
                </c:pt>
                <c:pt idx="96">
                  <c:v>2.4799999999999982E-2</c:v>
                </c:pt>
                <c:pt idx="97">
                  <c:v>2.4599999999999983E-2</c:v>
                </c:pt>
                <c:pt idx="98">
                  <c:v>2.4399999999999977E-2</c:v>
                </c:pt>
                <c:pt idx="99">
                  <c:v>2.4199999999999982E-2</c:v>
                </c:pt>
                <c:pt idx="100">
                  <c:v>2.399999999999998E-2</c:v>
                </c:pt>
                <c:pt idx="101">
                  <c:v>2.3799999999999977E-2</c:v>
                </c:pt>
                <c:pt idx="102">
                  <c:v>2.3599999999999982E-2</c:v>
                </c:pt>
                <c:pt idx="103">
                  <c:v>2.3399999999999983E-2</c:v>
                </c:pt>
                <c:pt idx="104">
                  <c:v>2.3199999999999981E-2</c:v>
                </c:pt>
                <c:pt idx="105">
                  <c:v>2.2999999999999979E-2</c:v>
                </c:pt>
                <c:pt idx="106">
                  <c:v>2.279999999999998E-2</c:v>
                </c:pt>
                <c:pt idx="107">
                  <c:v>2.2599999999999981E-2</c:v>
                </c:pt>
                <c:pt idx="108">
                  <c:v>2.2399999999999982E-2</c:v>
                </c:pt>
                <c:pt idx="109">
                  <c:v>2.219999999999998E-2</c:v>
                </c:pt>
                <c:pt idx="110">
                  <c:v>2.1999999999999978E-2</c:v>
                </c:pt>
                <c:pt idx="111">
                  <c:v>2.1799999999999979E-2</c:v>
                </c:pt>
                <c:pt idx="112">
                  <c:v>2.159999999999998E-2</c:v>
                </c:pt>
                <c:pt idx="113">
                  <c:v>2.1399999999999982E-2</c:v>
                </c:pt>
                <c:pt idx="114">
                  <c:v>2.1199999999999979E-2</c:v>
                </c:pt>
                <c:pt idx="115">
                  <c:v>2.0999999999999984E-2</c:v>
                </c:pt>
                <c:pt idx="116">
                  <c:v>2.0799999999999982E-2</c:v>
                </c:pt>
                <c:pt idx="117">
                  <c:v>2.0599999999999983E-2</c:v>
                </c:pt>
                <c:pt idx="118">
                  <c:v>2.0399999999999981E-2</c:v>
                </c:pt>
                <c:pt idx="119">
                  <c:v>2.0199999999999978E-2</c:v>
                </c:pt>
                <c:pt idx="120">
                  <c:v>0.02</c:v>
                </c:pt>
                <c:pt idx="121">
                  <c:v>1.9799999999999998E-2</c:v>
                </c:pt>
                <c:pt idx="122">
                  <c:v>1.9599999999999999E-2</c:v>
                </c:pt>
                <c:pt idx="123">
                  <c:v>1.9400000000000001E-2</c:v>
                </c:pt>
                <c:pt idx="124">
                  <c:v>1.9200000000000002E-2</c:v>
                </c:pt>
                <c:pt idx="125">
                  <c:v>1.9E-2</c:v>
                </c:pt>
                <c:pt idx="126">
                  <c:v>1.8799999999999997E-2</c:v>
                </c:pt>
                <c:pt idx="127">
                  <c:v>1.8599999999999998E-2</c:v>
                </c:pt>
                <c:pt idx="128">
                  <c:v>1.84E-2</c:v>
                </c:pt>
                <c:pt idx="129">
                  <c:v>1.8200000000000001E-2</c:v>
                </c:pt>
                <c:pt idx="130">
                  <c:v>1.7999999999999999E-2</c:v>
                </c:pt>
                <c:pt idx="131">
                  <c:v>1.7799999999999996E-2</c:v>
                </c:pt>
                <c:pt idx="132">
                  <c:v>1.7599999999999998E-2</c:v>
                </c:pt>
                <c:pt idx="133">
                  <c:v>1.7400000000000002E-2</c:v>
                </c:pt>
                <c:pt idx="134">
                  <c:v>1.72E-2</c:v>
                </c:pt>
                <c:pt idx="135">
                  <c:v>1.7000000000000001E-2</c:v>
                </c:pt>
                <c:pt idx="136">
                  <c:v>1.6800000000000002E-2</c:v>
                </c:pt>
                <c:pt idx="137">
                  <c:v>1.6600000000000004E-2</c:v>
                </c:pt>
                <c:pt idx="138">
                  <c:v>1.6400000000000001E-2</c:v>
                </c:pt>
                <c:pt idx="139">
                  <c:v>1.6199999999999999E-2</c:v>
                </c:pt>
                <c:pt idx="140">
                  <c:v>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6-420D-BC47-6980C3664301}"/>
            </c:ext>
          </c:extLst>
        </c:ser>
        <c:ser>
          <c:idx val="3"/>
          <c:order val="2"/>
          <c:tx>
            <c:v>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'MVF (2 Assets)'!$B$5</c:f>
              <c:numCache>
                <c:formatCode>0.00%</c:formatCode>
                <c:ptCount val="1"/>
                <c:pt idx="0">
                  <c:v>0.05</c:v>
                </c:pt>
              </c:numCache>
            </c:numRef>
          </c:xVal>
          <c:yVal>
            <c:numRef>
              <c:f>'MVF (2 Assets)'!$B$3</c:f>
              <c:numCache>
                <c:formatCode>0.00%</c:formatCode>
                <c:ptCount val="1"/>
                <c:pt idx="0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E6-420D-BC47-6980C3664301}"/>
            </c:ext>
          </c:extLst>
        </c:ser>
        <c:ser>
          <c:idx val="4"/>
          <c:order val="3"/>
          <c:tx>
            <c:v>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'MVF (2 Assets)'!$C$5</c:f>
              <c:numCache>
                <c:formatCode>0.00%</c:formatCode>
                <c:ptCount val="1"/>
                <c:pt idx="0">
                  <c:v>0.08</c:v>
                </c:pt>
              </c:numCache>
            </c:numRef>
          </c:xVal>
          <c:yVal>
            <c:numRef>
              <c:f>'MVF (2 Assets)'!$C$3</c:f>
              <c:numCache>
                <c:formatCode>0.00%</c:formatCode>
                <c:ptCount val="1"/>
                <c:pt idx="0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E6-420D-BC47-6980C3664301}"/>
            </c:ext>
          </c:extLst>
        </c:ser>
        <c:ser>
          <c:idx val="6"/>
          <c:order val="4"/>
          <c:tx>
            <c:v>GMVP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  <a:alpha val="50000"/>
                </a:schemeClr>
              </a:solidFill>
              <a:ln w="9525">
                <a:solidFill>
                  <a:schemeClr val="accent3">
                    <a:lumMod val="50000"/>
                    <a:alpha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'MVF (2 Assets)'!$G$3</c:f>
              <c:numCache>
                <c:formatCode>0.00%</c:formatCode>
                <c:ptCount val="1"/>
                <c:pt idx="0">
                  <c:v>4.2399915200254407E-2</c:v>
                </c:pt>
              </c:numCache>
            </c:numRef>
          </c:xVal>
          <c:yVal>
            <c:numRef>
              <c:f>'MVF (2 Assets)'!$F$3</c:f>
              <c:numCache>
                <c:formatCode>0.00%</c:formatCode>
                <c:ptCount val="1"/>
                <c:pt idx="0">
                  <c:v>2.5617977528089891E-2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E6-420D-BC47-6980C3664301}"/>
            </c:ext>
          </c:extLst>
        </c:ser>
        <c:ser>
          <c:idx val="1"/>
          <c:order val="5"/>
          <c:tx>
            <c:strRef>
              <c:f>OP!$C$7</c:f>
              <c:strCache>
                <c:ptCount val="1"/>
                <c:pt idx="0">
                  <c:v>U, A=3</c:v>
                </c:pt>
              </c:strCache>
            </c:strRef>
          </c:tx>
          <c:spPr>
            <a:ln w="34925" cap="rnd">
              <a:solidFill>
                <a:srgbClr val="00B05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OP!$C$10:$C$18</c:f>
              <c:numCache>
                <c:formatCode>0.00%</c:formatCode>
                <c:ptCount val="9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</c:numCache>
            </c:numRef>
          </c:xVal>
          <c:yVal>
            <c:numRef>
              <c:f>OP!$B$10:$B$18</c:f>
              <c:numCache>
                <c:formatCode>0.00%</c:formatCode>
                <c:ptCount val="9"/>
                <c:pt idx="0">
                  <c:v>3.0411985018726596E-2</c:v>
                </c:pt>
                <c:pt idx="1">
                  <c:v>3.0749485018726597E-2</c:v>
                </c:pt>
                <c:pt idx="2">
                  <c:v>3.1761985018726596E-2</c:v>
                </c:pt>
                <c:pt idx="3">
                  <c:v>3.3449485018726598E-2</c:v>
                </c:pt>
                <c:pt idx="4">
                  <c:v>3.5811985018726594E-2</c:v>
                </c:pt>
                <c:pt idx="5">
                  <c:v>3.8849485018726593E-2</c:v>
                </c:pt>
                <c:pt idx="6">
                  <c:v>4.2561985018726593E-2</c:v>
                </c:pt>
                <c:pt idx="7">
                  <c:v>4.6949485018726589E-2</c:v>
                </c:pt>
                <c:pt idx="8">
                  <c:v>5.20119850187266E-2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E6-420D-BC47-6980C3664301}"/>
            </c:ext>
          </c:extLst>
        </c:ser>
        <c:ser>
          <c:idx val="2"/>
          <c:order val="6"/>
          <c:tx>
            <c:strRef>
              <c:f>OP!$C$2</c:f>
              <c:strCache>
                <c:ptCount val="1"/>
                <c:pt idx="0">
                  <c:v>OP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030A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533915938410318E-2"/>
                  <c:y val="-4.73484848484848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8E6-420D-BC47-6980C36643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OP!$C$5</c:f>
              <c:numCache>
                <c:formatCode>0.00%</c:formatCode>
                <c:ptCount val="1"/>
                <c:pt idx="0">
                  <c:v>8.2410621959401159E-2</c:v>
                </c:pt>
              </c:numCache>
            </c:numRef>
          </c:xVal>
          <c:yVal>
            <c:numRef>
              <c:f>OP!$B$5</c:f>
              <c:numCache>
                <c:formatCode>0.00%</c:formatCode>
                <c:ptCount val="1"/>
                <c:pt idx="0">
                  <c:v>4.0599250936329594E-2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8E6-420D-BC47-6980C366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547248"/>
        <c:axId val="1371048208"/>
      </c:scatterChart>
      <c:valAx>
        <c:axId val="121754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050" b="1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048208"/>
        <c:crosses val="autoZero"/>
        <c:crossBetween val="midCat"/>
      </c:valAx>
      <c:valAx>
        <c:axId val="1371048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050" b="1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4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1400" b="1" i="0" baseline="0">
                <a:effectLst/>
              </a:rPr>
              <a:t>Optimal complete portfolios</a:t>
            </a:r>
            <a:endParaRPr lang="en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073798827581"/>
          <c:y val="0.11740063031893741"/>
          <c:w val="0.83087643070833372"/>
          <c:h val="0.73464591783981548"/>
        </c:manualLayout>
      </c:layout>
      <c:scatterChart>
        <c:scatterStyle val="smoothMarker"/>
        <c:varyColors val="0"/>
        <c:ser>
          <c:idx val="5"/>
          <c:order val="0"/>
          <c:tx>
            <c:v>No short selling</c:v>
          </c:tx>
          <c:spPr>
            <a:ln w="63500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'MVF (2 Assets)'!$E$28:$E$128</c:f>
              <c:numCache>
                <c:formatCode>0.00%</c:formatCode>
                <c:ptCount val="101"/>
                <c:pt idx="0">
                  <c:v>0.08</c:v>
                </c:pt>
                <c:pt idx="1">
                  <c:v>7.9201578267102737E-2</c:v>
                </c:pt>
                <c:pt idx="2">
                  <c:v>7.8406377291646373E-2</c:v>
                </c:pt>
                <c:pt idx="3">
                  <c:v>7.7614496068711292E-2</c:v>
                </c:pt>
                <c:pt idx="4">
                  <c:v>7.682603725300427E-2</c:v>
                </c:pt>
                <c:pt idx="5">
                  <c:v>7.6041107303878738E-2</c:v>
                </c:pt>
                <c:pt idx="6">
                  <c:v>7.5259816635439666E-2</c:v>
                </c:pt>
                <c:pt idx="7">
                  <c:v>7.4482279771768536E-2</c:v>
                </c:pt>
                <c:pt idx="8">
                  <c:v>7.3708615507279751E-2</c:v>
                </c:pt>
                <c:pt idx="9">
                  <c:v>7.2938947072191826E-2</c:v>
                </c:pt>
                <c:pt idx="10">
                  <c:v>7.2173402303064529E-2</c:v>
                </c:pt>
                <c:pt idx="11">
                  <c:v>7.1412113818315165E-2</c:v>
                </c:pt>
                <c:pt idx="12">
                  <c:v>7.0655219198584335E-2</c:v>
                </c:pt>
                <c:pt idx="13">
                  <c:v>6.9902861171771788E-2</c:v>
                </c:pt>
                <c:pt idx="14">
                  <c:v>6.9155187802506901E-2</c:v>
                </c:pt>
                <c:pt idx="15">
                  <c:v>6.8412352685754046E-2</c:v>
                </c:pt>
                <c:pt idx="16">
                  <c:v>6.7674515144181116E-2</c:v>
                </c:pt>
                <c:pt idx="17">
                  <c:v>6.6941840428837926E-2</c:v>
                </c:pt>
                <c:pt idx="18">
                  <c:v>6.6214499922600048E-2</c:v>
                </c:pt>
                <c:pt idx="19">
                  <c:v>6.5492671345731515E-2</c:v>
                </c:pt>
                <c:pt idx="20">
                  <c:v>6.4776538962806593E-2</c:v>
                </c:pt>
                <c:pt idx="21">
                  <c:v>6.4066293790104645E-2</c:v>
                </c:pt>
                <c:pt idx="22">
                  <c:v>6.3362133802453341E-2</c:v>
                </c:pt>
                <c:pt idx="23">
                  <c:v>6.2664264138342834E-2</c:v>
                </c:pt>
                <c:pt idx="24">
                  <c:v>6.1972897301965806E-2</c:v>
                </c:pt>
                <c:pt idx="25">
                  <c:v>6.1288253360656318E-2</c:v>
                </c:pt>
                <c:pt idx="26">
                  <c:v>6.0610560136002703E-2</c:v>
                </c:pt>
                <c:pt idx="27">
                  <c:v>5.9940053386696272E-2</c:v>
                </c:pt>
                <c:pt idx="28">
                  <c:v>5.9276976980949359E-2</c:v>
                </c:pt>
                <c:pt idx="29">
                  <c:v>5.8621583056072443E-2</c:v>
                </c:pt>
                <c:pt idx="30">
                  <c:v>5.7974132162542977E-2</c:v>
                </c:pt>
                <c:pt idx="31">
                  <c:v>5.7334893389627925E-2</c:v>
                </c:pt>
                <c:pt idx="32">
                  <c:v>5.6704144469341924E-2</c:v>
                </c:pt>
                <c:pt idx="33">
                  <c:v>5.6082171855233988E-2</c:v>
                </c:pt>
                <c:pt idx="34">
                  <c:v>5.5469270772203233E-2</c:v>
                </c:pt>
                <c:pt idx="35">
                  <c:v>5.4865745233250961E-2</c:v>
                </c:pt>
                <c:pt idx="36">
                  <c:v>5.4271908018789977E-2</c:v>
                </c:pt>
                <c:pt idx="37">
                  <c:v>5.368808061385693E-2</c:v>
                </c:pt>
                <c:pt idx="38">
                  <c:v>5.3114593098319042E-2</c:v>
                </c:pt>
                <c:pt idx="39">
                  <c:v>5.2551783984941938E-2</c:v>
                </c:pt>
                <c:pt idx="40">
                  <c:v>5.2000000000000005E-2</c:v>
                </c:pt>
                <c:pt idx="41">
                  <c:v>5.1459595800977691E-2</c:v>
                </c:pt>
                <c:pt idx="42">
                  <c:v>5.0930933625842757E-2</c:v>
                </c:pt>
                <c:pt idx="43">
                  <c:v>5.0414382868383907E-2</c:v>
                </c:pt>
                <c:pt idx="44">
                  <c:v>4.9910319574212311E-2</c:v>
                </c:pt>
                <c:pt idx="45">
                  <c:v>4.94191258522447E-2</c:v>
                </c:pt>
                <c:pt idx="46">
                  <c:v>4.894118919683093E-2</c:v>
                </c:pt>
                <c:pt idx="47">
                  <c:v>4.8476901716178196E-2</c:v>
                </c:pt>
                <c:pt idx="48">
                  <c:v>4.8026659263371636E-2</c:v>
                </c:pt>
                <c:pt idx="49">
                  <c:v>4.7590860467110703E-2</c:v>
                </c:pt>
                <c:pt idx="50">
                  <c:v>4.7169905660283021E-2</c:v>
                </c:pt>
                <c:pt idx="51">
                  <c:v>4.6764195705689196E-2</c:v>
                </c:pt>
                <c:pt idx="52">
                  <c:v>4.6374130719615651E-2</c:v>
                </c:pt>
                <c:pt idx="53">
                  <c:v>4.6000108695523755E-2</c:v>
                </c:pt>
                <c:pt idx="54">
                  <c:v>4.5642524031871856E-2</c:v>
                </c:pt>
                <c:pt idx="55">
                  <c:v>4.530176596999283E-2</c:v>
                </c:pt>
                <c:pt idx="56">
                  <c:v>4.4978216949985918E-2</c:v>
                </c:pt>
                <c:pt idx="57">
                  <c:v>4.4672250894710913E-2</c:v>
                </c:pt>
                <c:pt idx="58">
                  <c:v>4.4384231434147874E-2</c:v>
                </c:pt>
                <c:pt idx="59">
                  <c:v>4.4114510084551549E-2</c:v>
                </c:pt>
                <c:pt idx="60">
                  <c:v>4.3863424398922622E-2</c:v>
                </c:pt>
                <c:pt idx="61">
                  <c:v>4.3631296107266862E-2</c:v>
                </c:pt>
                <c:pt idx="62">
                  <c:v>4.3418429266844742E-2</c:v>
                </c:pt>
                <c:pt idx="63">
                  <c:v>4.3225108444051363E-2</c:v>
                </c:pt>
                <c:pt idx="64">
                  <c:v>4.3051596950635873E-2</c:v>
                </c:pt>
                <c:pt idx="65">
                  <c:v>4.2898135157603302E-2</c:v>
                </c:pt>
                <c:pt idx="66">
                  <c:v>4.2764938910280235E-2</c:v>
                </c:pt>
                <c:pt idx="67">
                  <c:v>4.2652198067626018E-2</c:v>
                </c:pt>
                <c:pt idx="68">
                  <c:v>4.2560075187903515E-2</c:v>
                </c:pt>
                <c:pt idx="69">
                  <c:v>4.2488704381282334E-2</c:v>
                </c:pt>
                <c:pt idx="70">
                  <c:v>4.2438190347845899E-2</c:v>
                </c:pt>
                <c:pt idx="71">
                  <c:v>4.240860761685062E-2</c:v>
                </c:pt>
                <c:pt idx="72">
                  <c:v>4.24E-2</c:v>
                </c:pt>
                <c:pt idx="73">
                  <c:v>4.2412380268030229E-2</c:v>
                </c:pt>
                <c:pt idx="74">
                  <c:v>4.2445730056155241E-2</c:v>
                </c:pt>
                <c:pt idx="75">
                  <c:v>4.2500000000000003E-2</c:v>
                </c:pt>
                <c:pt idx="76">
                  <c:v>4.2575110099681492E-2</c:v>
                </c:pt>
                <c:pt idx="77">
                  <c:v>4.2670950305799392E-2</c:v>
                </c:pt>
                <c:pt idx="78">
                  <c:v>4.2787381317393118E-2</c:v>
                </c:pt>
                <c:pt idx="79">
                  <c:v>4.2924235578516733E-2</c:v>
                </c:pt>
                <c:pt idx="80">
                  <c:v>4.3081318457076051E-2</c:v>
                </c:pt>
                <c:pt idx="81">
                  <c:v>4.32584095870387E-2</c:v>
                </c:pt>
                <c:pt idx="82">
                  <c:v>4.3455264353125293E-2</c:v>
                </c:pt>
                <c:pt idx="83">
                  <c:v>4.3671615495651205E-2</c:v>
                </c:pt>
                <c:pt idx="84">
                  <c:v>4.3907174812324264E-2</c:v>
                </c:pt>
                <c:pt idx="85">
                  <c:v>4.4161634933503113E-2</c:v>
                </c:pt>
                <c:pt idx="86">
                  <c:v>4.4434671147652288E-2</c:v>
                </c:pt>
                <c:pt idx="87">
                  <c:v>4.4725943254446884E-2</c:v>
                </c:pt>
                <c:pt idx="88">
                  <c:v>4.5035097424120263E-2</c:v>
                </c:pt>
                <c:pt idx="89">
                  <c:v>4.5361768043144034E-2</c:v>
                </c:pt>
                <c:pt idx="90">
                  <c:v>4.5705579528105798E-2</c:v>
                </c:pt>
                <c:pt idx="91">
                  <c:v>4.6066148091630191E-2</c:v>
                </c:pt>
                <c:pt idx="92">
                  <c:v>4.6443083446300201E-2</c:v>
                </c:pt>
                <c:pt idx="93">
                  <c:v>4.683599043470741E-2</c:v>
                </c:pt>
                <c:pt idx="94">
                  <c:v>4.7244470575930939E-2</c:v>
                </c:pt>
                <c:pt idx="95">
                  <c:v>4.7668123520860403E-2</c:v>
                </c:pt>
                <c:pt idx="96">
                  <c:v>4.8106548410793357E-2</c:v>
                </c:pt>
                <c:pt idx="97">
                  <c:v>4.8559345135617354E-2</c:v>
                </c:pt>
                <c:pt idx="98">
                  <c:v>4.9026115489604158E-2</c:v>
                </c:pt>
                <c:pt idx="99">
                  <c:v>4.9506464224381902E-2</c:v>
                </c:pt>
                <c:pt idx="100">
                  <c:v>0.05</c:v>
                </c:pt>
              </c:numCache>
            </c:numRef>
          </c:xVal>
          <c:yVal>
            <c:numRef>
              <c:f>'MVF (2 Assets)'!$D$28:$D$128</c:f>
              <c:numCache>
                <c:formatCode>0.00%</c:formatCode>
                <c:ptCount val="101"/>
                <c:pt idx="0">
                  <c:v>0.04</c:v>
                </c:pt>
                <c:pt idx="1">
                  <c:v>3.9800000000000002E-2</c:v>
                </c:pt>
                <c:pt idx="2">
                  <c:v>3.9599999999999996E-2</c:v>
                </c:pt>
                <c:pt idx="3">
                  <c:v>3.9400000000000004E-2</c:v>
                </c:pt>
                <c:pt idx="4">
                  <c:v>3.9199999999999999E-2</c:v>
                </c:pt>
                <c:pt idx="5">
                  <c:v>3.9E-2</c:v>
                </c:pt>
                <c:pt idx="6">
                  <c:v>3.8800000000000001E-2</c:v>
                </c:pt>
                <c:pt idx="7">
                  <c:v>3.8599999999999995E-2</c:v>
                </c:pt>
                <c:pt idx="8">
                  <c:v>3.8399999999999997E-2</c:v>
                </c:pt>
                <c:pt idx="9">
                  <c:v>3.8200000000000005E-2</c:v>
                </c:pt>
                <c:pt idx="10">
                  <c:v>3.8000000000000006E-2</c:v>
                </c:pt>
                <c:pt idx="11">
                  <c:v>3.78E-2</c:v>
                </c:pt>
                <c:pt idx="12">
                  <c:v>3.7600000000000001E-2</c:v>
                </c:pt>
                <c:pt idx="13">
                  <c:v>3.7399999999999996E-2</c:v>
                </c:pt>
                <c:pt idx="14">
                  <c:v>3.7199999999999997E-2</c:v>
                </c:pt>
                <c:pt idx="15">
                  <c:v>3.7000000000000005E-2</c:v>
                </c:pt>
                <c:pt idx="16">
                  <c:v>3.6799999999999999E-2</c:v>
                </c:pt>
                <c:pt idx="17">
                  <c:v>3.6600000000000001E-2</c:v>
                </c:pt>
                <c:pt idx="18">
                  <c:v>3.6400000000000002E-2</c:v>
                </c:pt>
                <c:pt idx="19">
                  <c:v>3.6200000000000003E-2</c:v>
                </c:pt>
                <c:pt idx="20">
                  <c:v>3.6000000000000004E-2</c:v>
                </c:pt>
                <c:pt idx="21">
                  <c:v>3.5800000000000005E-2</c:v>
                </c:pt>
                <c:pt idx="22">
                  <c:v>3.56E-2</c:v>
                </c:pt>
                <c:pt idx="23">
                  <c:v>3.5400000000000001E-2</c:v>
                </c:pt>
                <c:pt idx="24">
                  <c:v>3.5200000000000002E-2</c:v>
                </c:pt>
                <c:pt idx="25">
                  <c:v>3.4999999999999996E-2</c:v>
                </c:pt>
                <c:pt idx="26">
                  <c:v>3.4800000000000005E-2</c:v>
                </c:pt>
                <c:pt idx="27">
                  <c:v>3.4599999999999999E-2</c:v>
                </c:pt>
                <c:pt idx="28">
                  <c:v>3.44E-2</c:v>
                </c:pt>
                <c:pt idx="29">
                  <c:v>3.4199999999999994E-2</c:v>
                </c:pt>
                <c:pt idx="30">
                  <c:v>3.3999999999999996E-2</c:v>
                </c:pt>
                <c:pt idx="31">
                  <c:v>3.3799999999999997E-2</c:v>
                </c:pt>
                <c:pt idx="32">
                  <c:v>3.3599999999999998E-2</c:v>
                </c:pt>
                <c:pt idx="33">
                  <c:v>3.3399999999999999E-2</c:v>
                </c:pt>
                <c:pt idx="34">
                  <c:v>3.3199999999999993E-2</c:v>
                </c:pt>
                <c:pt idx="35">
                  <c:v>3.3000000000000002E-2</c:v>
                </c:pt>
                <c:pt idx="36">
                  <c:v>3.2800000000000003E-2</c:v>
                </c:pt>
                <c:pt idx="37">
                  <c:v>3.2600000000000004E-2</c:v>
                </c:pt>
                <c:pt idx="38">
                  <c:v>3.2399999999999998E-2</c:v>
                </c:pt>
                <c:pt idx="39">
                  <c:v>3.2199999999999999E-2</c:v>
                </c:pt>
                <c:pt idx="40">
                  <c:v>3.2000000000000001E-2</c:v>
                </c:pt>
                <c:pt idx="41">
                  <c:v>3.1800000000000002E-2</c:v>
                </c:pt>
                <c:pt idx="42">
                  <c:v>3.1600000000000003E-2</c:v>
                </c:pt>
                <c:pt idx="43">
                  <c:v>3.1400000000000004E-2</c:v>
                </c:pt>
                <c:pt idx="44">
                  <c:v>3.1200000000000006E-2</c:v>
                </c:pt>
                <c:pt idx="45">
                  <c:v>3.1000000000000003E-2</c:v>
                </c:pt>
                <c:pt idx="46">
                  <c:v>3.0800000000000001E-2</c:v>
                </c:pt>
                <c:pt idx="47">
                  <c:v>3.0600000000000002E-2</c:v>
                </c:pt>
                <c:pt idx="48">
                  <c:v>3.0400000000000003E-2</c:v>
                </c:pt>
                <c:pt idx="49">
                  <c:v>3.0200000000000001E-2</c:v>
                </c:pt>
                <c:pt idx="50">
                  <c:v>0.03</c:v>
                </c:pt>
                <c:pt idx="51">
                  <c:v>2.98E-2</c:v>
                </c:pt>
                <c:pt idx="52">
                  <c:v>2.9600000000000001E-2</c:v>
                </c:pt>
                <c:pt idx="53">
                  <c:v>2.9400000000000003E-2</c:v>
                </c:pt>
                <c:pt idx="54">
                  <c:v>2.92E-2</c:v>
                </c:pt>
                <c:pt idx="55">
                  <c:v>2.8999999999999998E-2</c:v>
                </c:pt>
                <c:pt idx="56">
                  <c:v>2.8799999999999999E-2</c:v>
                </c:pt>
                <c:pt idx="57">
                  <c:v>2.86E-2</c:v>
                </c:pt>
                <c:pt idx="58">
                  <c:v>2.8400000000000002E-2</c:v>
                </c:pt>
                <c:pt idx="59">
                  <c:v>2.8200000000000003E-2</c:v>
                </c:pt>
                <c:pt idx="60">
                  <c:v>2.8000000000000001E-2</c:v>
                </c:pt>
                <c:pt idx="61">
                  <c:v>2.7800000000000002E-2</c:v>
                </c:pt>
                <c:pt idx="62">
                  <c:v>2.76E-2</c:v>
                </c:pt>
                <c:pt idx="63">
                  <c:v>2.7400000000000001E-2</c:v>
                </c:pt>
                <c:pt idx="64">
                  <c:v>2.7200000000000002E-2</c:v>
                </c:pt>
                <c:pt idx="65">
                  <c:v>2.7E-2</c:v>
                </c:pt>
                <c:pt idx="66">
                  <c:v>2.6800000000000001E-2</c:v>
                </c:pt>
                <c:pt idx="67">
                  <c:v>2.6599999999999999E-2</c:v>
                </c:pt>
                <c:pt idx="68">
                  <c:v>2.64E-2</c:v>
                </c:pt>
                <c:pt idx="69">
                  <c:v>2.6200000000000001E-2</c:v>
                </c:pt>
                <c:pt idx="70">
                  <c:v>2.6000000000000002E-2</c:v>
                </c:pt>
                <c:pt idx="71">
                  <c:v>2.58E-2</c:v>
                </c:pt>
                <c:pt idx="72">
                  <c:v>2.5600000000000001E-2</c:v>
                </c:pt>
                <c:pt idx="73">
                  <c:v>2.5399999999999999E-2</c:v>
                </c:pt>
                <c:pt idx="74">
                  <c:v>2.52E-2</c:v>
                </c:pt>
                <c:pt idx="75">
                  <c:v>2.5000000000000001E-2</c:v>
                </c:pt>
                <c:pt idx="76">
                  <c:v>2.4799999999999982E-2</c:v>
                </c:pt>
                <c:pt idx="77">
                  <c:v>2.4599999999999983E-2</c:v>
                </c:pt>
                <c:pt idx="78">
                  <c:v>2.4399999999999977E-2</c:v>
                </c:pt>
                <c:pt idx="79">
                  <c:v>2.4199999999999982E-2</c:v>
                </c:pt>
                <c:pt idx="80">
                  <c:v>2.399999999999998E-2</c:v>
                </c:pt>
                <c:pt idx="81">
                  <c:v>2.3799999999999977E-2</c:v>
                </c:pt>
                <c:pt idx="82">
                  <c:v>2.3599999999999982E-2</c:v>
                </c:pt>
                <c:pt idx="83">
                  <c:v>2.3399999999999983E-2</c:v>
                </c:pt>
                <c:pt idx="84">
                  <c:v>2.3199999999999981E-2</c:v>
                </c:pt>
                <c:pt idx="85">
                  <c:v>2.2999999999999979E-2</c:v>
                </c:pt>
                <c:pt idx="86">
                  <c:v>2.279999999999998E-2</c:v>
                </c:pt>
                <c:pt idx="87">
                  <c:v>2.2599999999999981E-2</c:v>
                </c:pt>
                <c:pt idx="88">
                  <c:v>2.2399999999999982E-2</c:v>
                </c:pt>
                <c:pt idx="89">
                  <c:v>2.219999999999998E-2</c:v>
                </c:pt>
                <c:pt idx="90">
                  <c:v>2.1999999999999978E-2</c:v>
                </c:pt>
                <c:pt idx="91">
                  <c:v>2.1799999999999979E-2</c:v>
                </c:pt>
                <c:pt idx="92">
                  <c:v>2.159999999999998E-2</c:v>
                </c:pt>
                <c:pt idx="93">
                  <c:v>2.1399999999999982E-2</c:v>
                </c:pt>
                <c:pt idx="94">
                  <c:v>2.1199999999999979E-2</c:v>
                </c:pt>
                <c:pt idx="95">
                  <c:v>2.0999999999999984E-2</c:v>
                </c:pt>
                <c:pt idx="96">
                  <c:v>2.0799999999999982E-2</c:v>
                </c:pt>
                <c:pt idx="97">
                  <c:v>2.0599999999999983E-2</c:v>
                </c:pt>
                <c:pt idx="98">
                  <c:v>2.0399999999999981E-2</c:v>
                </c:pt>
                <c:pt idx="99">
                  <c:v>2.0199999999999978E-2</c:v>
                </c:pt>
                <c:pt idx="100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D3-4E71-B428-8244FD59B9D4}"/>
            </c:ext>
          </c:extLst>
        </c:ser>
        <c:ser>
          <c:idx val="0"/>
          <c:order val="1"/>
          <c:tx>
            <c:strRef>
              <c:f>'MVF (2 Assets)'!$E$5</c:f>
              <c:strCache>
                <c:ptCount val="1"/>
                <c:pt idx="0">
                  <c:v>ρ=0</c:v>
                </c:pt>
              </c:strCache>
            </c:strRef>
          </c:tx>
          <c:spPr>
            <a:ln w="19050" cap="rnd">
              <a:solidFill>
                <a:srgbClr val="0070C0">
                  <a:alpha val="50000"/>
                </a:srgb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'MVF (2 Assets)'!$E$8:$E$148</c:f>
              <c:numCache>
                <c:formatCode>0.00%</c:formatCode>
                <c:ptCount val="141"/>
                <c:pt idx="0">
                  <c:v>9.6519428096109222E-2</c:v>
                </c:pt>
                <c:pt idx="1">
                  <c:v>9.5672827908450581E-2</c:v>
                </c:pt>
                <c:pt idx="2">
                  <c:v>9.4828054920471708E-2</c:v>
                </c:pt>
                <c:pt idx="3">
                  <c:v>9.3985158402803137E-2</c:v>
                </c:pt>
                <c:pt idx="4">
                  <c:v>9.3144189298098451E-2</c:v>
                </c:pt>
                <c:pt idx="5">
                  <c:v>9.2305200286874417E-2</c:v>
                </c:pt>
                <c:pt idx="6">
                  <c:v>9.1468245856143993E-2</c:v>
                </c:pt>
                <c:pt idx="7">
                  <c:v>9.0633382370956445E-2</c:v>
                </c:pt>
                <c:pt idx="8">
                  <c:v>8.980066814896201E-2</c:v>
                </c:pt>
                <c:pt idx="9">
                  <c:v>8.8970163538121039E-2</c:v>
                </c:pt>
                <c:pt idx="10">
                  <c:v>8.8141930997681237E-2</c:v>
                </c:pt>
                <c:pt idx="11">
                  <c:v>8.7316035182548241E-2</c:v>
                </c:pt>
                <c:pt idx="12">
                  <c:v>8.6492543031176983E-2</c:v>
                </c:pt>
                <c:pt idx="13">
                  <c:v>8.5671523857113699E-2</c:v>
                </c:pt>
                <c:pt idx="14">
                  <c:v>8.4853049444318748E-2</c:v>
                </c:pt>
                <c:pt idx="15">
                  <c:v>8.4037194146401636E-2</c:v>
                </c:pt>
                <c:pt idx="16">
                  <c:v>8.3224034989899415E-2</c:v>
                </c:pt>
                <c:pt idx="17">
                  <c:v>8.2413651781728492E-2</c:v>
                </c:pt>
                <c:pt idx="18">
                  <c:v>8.1606127220938504E-2</c:v>
                </c:pt>
                <c:pt idx="19">
                  <c:v>8.0801547014893227E-2</c:v>
                </c:pt>
                <c:pt idx="20">
                  <c:v>0.08</c:v>
                </c:pt>
                <c:pt idx="21">
                  <c:v>7.9201578267102737E-2</c:v>
                </c:pt>
                <c:pt idx="22">
                  <c:v>7.8406377291646373E-2</c:v>
                </c:pt>
                <c:pt idx="23">
                  <c:v>7.7614496068711292E-2</c:v>
                </c:pt>
                <c:pt idx="24">
                  <c:v>7.682603725300427E-2</c:v>
                </c:pt>
                <c:pt idx="25">
                  <c:v>7.6041107303878738E-2</c:v>
                </c:pt>
                <c:pt idx="26">
                  <c:v>7.5259816635439666E-2</c:v>
                </c:pt>
                <c:pt idx="27">
                  <c:v>7.4482279771768536E-2</c:v>
                </c:pt>
                <c:pt idx="28">
                  <c:v>7.3708615507279751E-2</c:v>
                </c:pt>
                <c:pt idx="29">
                  <c:v>7.2938947072191826E-2</c:v>
                </c:pt>
                <c:pt idx="30">
                  <c:v>7.2173402303064529E-2</c:v>
                </c:pt>
                <c:pt idx="31">
                  <c:v>7.1412113818315165E-2</c:v>
                </c:pt>
                <c:pt idx="32">
                  <c:v>7.0655219198584335E-2</c:v>
                </c:pt>
                <c:pt idx="33">
                  <c:v>6.9902861171771788E-2</c:v>
                </c:pt>
                <c:pt idx="34">
                  <c:v>6.9155187802506901E-2</c:v>
                </c:pt>
                <c:pt idx="35">
                  <c:v>6.8412352685754046E-2</c:v>
                </c:pt>
                <c:pt idx="36">
                  <c:v>6.7674515144181116E-2</c:v>
                </c:pt>
                <c:pt idx="37">
                  <c:v>6.6941840428837926E-2</c:v>
                </c:pt>
                <c:pt idx="38">
                  <c:v>6.6214499922600048E-2</c:v>
                </c:pt>
                <c:pt idx="39">
                  <c:v>6.5492671345731515E-2</c:v>
                </c:pt>
                <c:pt idx="40">
                  <c:v>6.4776538962806593E-2</c:v>
                </c:pt>
                <c:pt idx="41">
                  <c:v>6.4066293790104645E-2</c:v>
                </c:pt>
                <c:pt idx="42">
                  <c:v>6.3362133802453341E-2</c:v>
                </c:pt>
                <c:pt idx="43">
                  <c:v>6.2664264138342834E-2</c:v>
                </c:pt>
                <c:pt idx="44">
                  <c:v>6.1972897301965806E-2</c:v>
                </c:pt>
                <c:pt idx="45">
                  <c:v>6.1288253360656318E-2</c:v>
                </c:pt>
                <c:pt idx="46">
                  <c:v>6.0610560136002703E-2</c:v>
                </c:pt>
                <c:pt idx="47">
                  <c:v>5.9940053386696272E-2</c:v>
                </c:pt>
                <c:pt idx="48">
                  <c:v>5.9276976980949359E-2</c:v>
                </c:pt>
                <c:pt idx="49">
                  <c:v>5.8621583056072443E-2</c:v>
                </c:pt>
                <c:pt idx="50">
                  <c:v>5.7974132162542977E-2</c:v>
                </c:pt>
                <c:pt idx="51">
                  <c:v>5.7334893389627925E-2</c:v>
                </c:pt>
                <c:pt idx="52">
                  <c:v>5.6704144469341924E-2</c:v>
                </c:pt>
                <c:pt idx="53">
                  <c:v>5.6082171855233988E-2</c:v>
                </c:pt>
                <c:pt idx="54">
                  <c:v>5.5469270772203233E-2</c:v>
                </c:pt>
                <c:pt idx="55">
                  <c:v>5.4865745233250961E-2</c:v>
                </c:pt>
                <c:pt idx="56">
                  <c:v>5.4271908018789977E-2</c:v>
                </c:pt>
                <c:pt idx="57">
                  <c:v>5.368808061385693E-2</c:v>
                </c:pt>
                <c:pt idx="58">
                  <c:v>5.3114593098319042E-2</c:v>
                </c:pt>
                <c:pt idx="59">
                  <c:v>5.2551783984941938E-2</c:v>
                </c:pt>
                <c:pt idx="60">
                  <c:v>5.2000000000000005E-2</c:v>
                </c:pt>
                <c:pt idx="61">
                  <c:v>5.1459595800977691E-2</c:v>
                </c:pt>
                <c:pt idx="62">
                  <c:v>5.0930933625842757E-2</c:v>
                </c:pt>
                <c:pt idx="63">
                  <c:v>5.0414382868383907E-2</c:v>
                </c:pt>
                <c:pt idx="64">
                  <c:v>4.9910319574212311E-2</c:v>
                </c:pt>
                <c:pt idx="65">
                  <c:v>4.94191258522447E-2</c:v>
                </c:pt>
                <c:pt idx="66">
                  <c:v>4.894118919683093E-2</c:v>
                </c:pt>
                <c:pt idx="67">
                  <c:v>4.8476901716178196E-2</c:v>
                </c:pt>
                <c:pt idx="68">
                  <c:v>4.8026659263371636E-2</c:v>
                </c:pt>
                <c:pt idx="69">
                  <c:v>4.7590860467110703E-2</c:v>
                </c:pt>
                <c:pt idx="70">
                  <c:v>4.7169905660283021E-2</c:v>
                </c:pt>
                <c:pt idx="71">
                  <c:v>4.6764195705689196E-2</c:v>
                </c:pt>
                <c:pt idx="72">
                  <c:v>4.6374130719615651E-2</c:v>
                </c:pt>
                <c:pt idx="73">
                  <c:v>4.6000108695523755E-2</c:v>
                </c:pt>
                <c:pt idx="74">
                  <c:v>4.5642524031871856E-2</c:v>
                </c:pt>
                <c:pt idx="75">
                  <c:v>4.530176596999283E-2</c:v>
                </c:pt>
                <c:pt idx="76">
                  <c:v>4.4978216949985918E-2</c:v>
                </c:pt>
                <c:pt idx="77">
                  <c:v>4.4672250894710913E-2</c:v>
                </c:pt>
                <c:pt idx="78">
                  <c:v>4.4384231434147874E-2</c:v>
                </c:pt>
                <c:pt idx="79">
                  <c:v>4.4114510084551549E-2</c:v>
                </c:pt>
                <c:pt idx="80">
                  <c:v>4.3863424398922622E-2</c:v>
                </c:pt>
                <c:pt idx="81">
                  <c:v>4.3631296107266862E-2</c:v>
                </c:pt>
                <c:pt idx="82">
                  <c:v>4.3418429266844742E-2</c:v>
                </c:pt>
                <c:pt idx="83">
                  <c:v>4.3225108444051363E-2</c:v>
                </c:pt>
                <c:pt idx="84">
                  <c:v>4.3051596950635873E-2</c:v>
                </c:pt>
                <c:pt idx="85">
                  <c:v>4.2898135157603302E-2</c:v>
                </c:pt>
                <c:pt idx="86">
                  <c:v>4.2764938910280235E-2</c:v>
                </c:pt>
                <c:pt idx="87">
                  <c:v>4.2652198067626018E-2</c:v>
                </c:pt>
                <c:pt idx="88">
                  <c:v>4.2560075187903515E-2</c:v>
                </c:pt>
                <c:pt idx="89">
                  <c:v>4.2488704381282334E-2</c:v>
                </c:pt>
                <c:pt idx="90">
                  <c:v>4.2438190347845899E-2</c:v>
                </c:pt>
                <c:pt idx="91">
                  <c:v>4.240860761685062E-2</c:v>
                </c:pt>
                <c:pt idx="92">
                  <c:v>4.24E-2</c:v>
                </c:pt>
                <c:pt idx="93">
                  <c:v>4.2412380268030229E-2</c:v>
                </c:pt>
                <c:pt idx="94">
                  <c:v>4.2445730056155241E-2</c:v>
                </c:pt>
                <c:pt idx="95">
                  <c:v>4.2500000000000003E-2</c:v>
                </c:pt>
                <c:pt idx="96">
                  <c:v>4.2575110099681492E-2</c:v>
                </c:pt>
                <c:pt idx="97">
                  <c:v>4.2670950305799392E-2</c:v>
                </c:pt>
                <c:pt idx="98">
                  <c:v>4.2787381317393118E-2</c:v>
                </c:pt>
                <c:pt idx="99">
                  <c:v>4.2924235578516733E-2</c:v>
                </c:pt>
                <c:pt idx="100">
                  <c:v>4.3081318457076051E-2</c:v>
                </c:pt>
                <c:pt idx="101">
                  <c:v>4.32584095870387E-2</c:v>
                </c:pt>
                <c:pt idx="102">
                  <c:v>4.3455264353125293E-2</c:v>
                </c:pt>
                <c:pt idx="103">
                  <c:v>4.3671615495651205E-2</c:v>
                </c:pt>
                <c:pt idx="104">
                  <c:v>4.3907174812324264E-2</c:v>
                </c:pt>
                <c:pt idx="105">
                  <c:v>4.4161634933503113E-2</c:v>
                </c:pt>
                <c:pt idx="106">
                  <c:v>4.4434671147652288E-2</c:v>
                </c:pt>
                <c:pt idx="107">
                  <c:v>4.4725943254446884E-2</c:v>
                </c:pt>
                <c:pt idx="108">
                  <c:v>4.5035097424120263E-2</c:v>
                </c:pt>
                <c:pt idx="109">
                  <c:v>4.5361768043144034E-2</c:v>
                </c:pt>
                <c:pt idx="110">
                  <c:v>4.5705579528105798E-2</c:v>
                </c:pt>
                <c:pt idx="111">
                  <c:v>4.6066148091630191E-2</c:v>
                </c:pt>
                <c:pt idx="112">
                  <c:v>4.6443083446300201E-2</c:v>
                </c:pt>
                <c:pt idx="113">
                  <c:v>4.683599043470741E-2</c:v>
                </c:pt>
                <c:pt idx="114">
                  <c:v>4.7244470575930939E-2</c:v>
                </c:pt>
                <c:pt idx="115">
                  <c:v>4.7668123520860403E-2</c:v>
                </c:pt>
                <c:pt idx="116">
                  <c:v>4.8106548410793357E-2</c:v>
                </c:pt>
                <c:pt idx="117">
                  <c:v>4.8559345135617354E-2</c:v>
                </c:pt>
                <c:pt idx="118">
                  <c:v>4.9026115489604158E-2</c:v>
                </c:pt>
                <c:pt idx="119">
                  <c:v>4.9506464224381902E-2</c:v>
                </c:pt>
                <c:pt idx="120">
                  <c:v>0.05</c:v>
                </c:pt>
                <c:pt idx="121">
                  <c:v>5.0506336236159521E-2</c:v>
                </c:pt>
                <c:pt idx="122">
                  <c:v>5.1025091866649296E-2</c:v>
                </c:pt>
                <c:pt idx="123">
                  <c:v>5.1555892000817914E-2</c:v>
                </c:pt>
                <c:pt idx="124">
                  <c:v>5.2098368496527804E-2</c:v>
                </c:pt>
                <c:pt idx="125">
                  <c:v>5.265216044950103E-2</c:v>
                </c:pt>
                <c:pt idx="126">
                  <c:v>5.3216914604287242E-2</c:v>
                </c:pt>
                <c:pt idx="127">
                  <c:v>5.37922856922812E-2</c:v>
                </c:pt>
                <c:pt idx="128">
                  <c:v>5.4377936702306028E-2</c:v>
                </c:pt>
                <c:pt idx="129">
                  <c:v>5.497353908927459E-2</c:v>
                </c:pt>
                <c:pt idx="130">
                  <c:v>5.5578772926361028E-2</c:v>
                </c:pt>
                <c:pt idx="131">
                  <c:v>5.61933270059711E-2</c:v>
                </c:pt>
                <c:pt idx="132">
                  <c:v>5.681689889460706E-2</c:v>
                </c:pt>
                <c:pt idx="133">
                  <c:v>5.744919494649163E-2</c:v>
                </c:pt>
                <c:pt idx="134">
                  <c:v>5.8089930280557228E-2</c:v>
                </c:pt>
                <c:pt idx="135">
                  <c:v>5.8738828725128665E-2</c:v>
                </c:pt>
                <c:pt idx="136">
                  <c:v>5.9395622734339605E-2</c:v>
                </c:pt>
                <c:pt idx="137">
                  <c:v>6.006005328002964E-2</c:v>
                </c:pt>
                <c:pt idx="138">
                  <c:v>6.0731869722576465E-2</c:v>
                </c:pt>
                <c:pt idx="139">
                  <c:v>6.141082966383047E-2</c:v>
                </c:pt>
                <c:pt idx="140">
                  <c:v>6.2096698785040101E-2</c:v>
                </c:pt>
              </c:numCache>
            </c:numRef>
          </c:xVal>
          <c:yVal>
            <c:numRef>
              <c:f>'MVF (2 Assets)'!$D$8:$D$148</c:f>
              <c:numCache>
                <c:formatCode>0.00%</c:formatCode>
                <c:ptCount val="141"/>
                <c:pt idx="0">
                  <c:v>4.3999999999999997E-2</c:v>
                </c:pt>
                <c:pt idx="1">
                  <c:v>4.3799999999999999E-2</c:v>
                </c:pt>
                <c:pt idx="2">
                  <c:v>4.36E-2</c:v>
                </c:pt>
                <c:pt idx="3">
                  <c:v>4.3400000000000001E-2</c:v>
                </c:pt>
                <c:pt idx="4">
                  <c:v>4.3199999999999995E-2</c:v>
                </c:pt>
                <c:pt idx="5">
                  <c:v>4.2999999999999997E-2</c:v>
                </c:pt>
                <c:pt idx="6">
                  <c:v>4.2800000000000005E-2</c:v>
                </c:pt>
                <c:pt idx="7">
                  <c:v>4.2599999999999999E-2</c:v>
                </c:pt>
                <c:pt idx="8">
                  <c:v>4.2400000000000007E-2</c:v>
                </c:pt>
                <c:pt idx="9">
                  <c:v>4.2200000000000001E-2</c:v>
                </c:pt>
                <c:pt idx="10">
                  <c:v>4.2000000000000003E-2</c:v>
                </c:pt>
                <c:pt idx="11">
                  <c:v>4.1800000000000004E-2</c:v>
                </c:pt>
                <c:pt idx="12">
                  <c:v>4.1600000000000005E-2</c:v>
                </c:pt>
                <c:pt idx="13">
                  <c:v>4.1400000000000006E-2</c:v>
                </c:pt>
                <c:pt idx="14">
                  <c:v>4.1200000000000001E-2</c:v>
                </c:pt>
                <c:pt idx="15">
                  <c:v>4.1000000000000002E-2</c:v>
                </c:pt>
                <c:pt idx="16">
                  <c:v>4.0800000000000003E-2</c:v>
                </c:pt>
                <c:pt idx="17">
                  <c:v>4.0599999999999997E-2</c:v>
                </c:pt>
                <c:pt idx="18">
                  <c:v>4.0400000000000005E-2</c:v>
                </c:pt>
                <c:pt idx="19">
                  <c:v>4.02E-2</c:v>
                </c:pt>
                <c:pt idx="20">
                  <c:v>0.04</c:v>
                </c:pt>
                <c:pt idx="21">
                  <c:v>3.9800000000000002E-2</c:v>
                </c:pt>
                <c:pt idx="22">
                  <c:v>3.9599999999999996E-2</c:v>
                </c:pt>
                <c:pt idx="23">
                  <c:v>3.9400000000000004E-2</c:v>
                </c:pt>
                <c:pt idx="24">
                  <c:v>3.9199999999999999E-2</c:v>
                </c:pt>
                <c:pt idx="25">
                  <c:v>3.9E-2</c:v>
                </c:pt>
                <c:pt idx="26">
                  <c:v>3.8800000000000001E-2</c:v>
                </c:pt>
                <c:pt idx="27">
                  <c:v>3.8599999999999995E-2</c:v>
                </c:pt>
                <c:pt idx="28">
                  <c:v>3.8399999999999997E-2</c:v>
                </c:pt>
                <c:pt idx="29">
                  <c:v>3.8200000000000005E-2</c:v>
                </c:pt>
                <c:pt idx="30">
                  <c:v>3.8000000000000006E-2</c:v>
                </c:pt>
                <c:pt idx="31">
                  <c:v>3.78E-2</c:v>
                </c:pt>
                <c:pt idx="32">
                  <c:v>3.7600000000000001E-2</c:v>
                </c:pt>
                <c:pt idx="33">
                  <c:v>3.7399999999999996E-2</c:v>
                </c:pt>
                <c:pt idx="34">
                  <c:v>3.7199999999999997E-2</c:v>
                </c:pt>
                <c:pt idx="35">
                  <c:v>3.7000000000000005E-2</c:v>
                </c:pt>
                <c:pt idx="36">
                  <c:v>3.6799999999999999E-2</c:v>
                </c:pt>
                <c:pt idx="37">
                  <c:v>3.6600000000000001E-2</c:v>
                </c:pt>
                <c:pt idx="38">
                  <c:v>3.6400000000000002E-2</c:v>
                </c:pt>
                <c:pt idx="39">
                  <c:v>3.6200000000000003E-2</c:v>
                </c:pt>
                <c:pt idx="40">
                  <c:v>3.6000000000000004E-2</c:v>
                </c:pt>
                <c:pt idx="41">
                  <c:v>3.5800000000000005E-2</c:v>
                </c:pt>
                <c:pt idx="42">
                  <c:v>3.56E-2</c:v>
                </c:pt>
                <c:pt idx="43">
                  <c:v>3.5400000000000001E-2</c:v>
                </c:pt>
                <c:pt idx="44">
                  <c:v>3.5200000000000002E-2</c:v>
                </c:pt>
                <c:pt idx="45">
                  <c:v>3.4999999999999996E-2</c:v>
                </c:pt>
                <c:pt idx="46">
                  <c:v>3.4800000000000005E-2</c:v>
                </c:pt>
                <c:pt idx="47">
                  <c:v>3.4599999999999999E-2</c:v>
                </c:pt>
                <c:pt idx="48">
                  <c:v>3.44E-2</c:v>
                </c:pt>
                <c:pt idx="49">
                  <c:v>3.4199999999999994E-2</c:v>
                </c:pt>
                <c:pt idx="50">
                  <c:v>3.3999999999999996E-2</c:v>
                </c:pt>
                <c:pt idx="51">
                  <c:v>3.3799999999999997E-2</c:v>
                </c:pt>
                <c:pt idx="52">
                  <c:v>3.3599999999999998E-2</c:v>
                </c:pt>
                <c:pt idx="53">
                  <c:v>3.3399999999999999E-2</c:v>
                </c:pt>
                <c:pt idx="54">
                  <c:v>3.3199999999999993E-2</c:v>
                </c:pt>
                <c:pt idx="55">
                  <c:v>3.3000000000000002E-2</c:v>
                </c:pt>
                <c:pt idx="56">
                  <c:v>3.2800000000000003E-2</c:v>
                </c:pt>
                <c:pt idx="57">
                  <c:v>3.2600000000000004E-2</c:v>
                </c:pt>
                <c:pt idx="58">
                  <c:v>3.2399999999999998E-2</c:v>
                </c:pt>
                <c:pt idx="59">
                  <c:v>3.2199999999999999E-2</c:v>
                </c:pt>
                <c:pt idx="60">
                  <c:v>3.2000000000000001E-2</c:v>
                </c:pt>
                <c:pt idx="61">
                  <c:v>3.1800000000000002E-2</c:v>
                </c:pt>
                <c:pt idx="62">
                  <c:v>3.1600000000000003E-2</c:v>
                </c:pt>
                <c:pt idx="63">
                  <c:v>3.1400000000000004E-2</c:v>
                </c:pt>
                <c:pt idx="64">
                  <c:v>3.1200000000000006E-2</c:v>
                </c:pt>
                <c:pt idx="65">
                  <c:v>3.1000000000000003E-2</c:v>
                </c:pt>
                <c:pt idx="66">
                  <c:v>3.0800000000000001E-2</c:v>
                </c:pt>
                <c:pt idx="67">
                  <c:v>3.0600000000000002E-2</c:v>
                </c:pt>
                <c:pt idx="68">
                  <c:v>3.0400000000000003E-2</c:v>
                </c:pt>
                <c:pt idx="69">
                  <c:v>3.0200000000000001E-2</c:v>
                </c:pt>
                <c:pt idx="70">
                  <c:v>0.03</c:v>
                </c:pt>
                <c:pt idx="71">
                  <c:v>2.98E-2</c:v>
                </c:pt>
                <c:pt idx="72">
                  <c:v>2.9600000000000001E-2</c:v>
                </c:pt>
                <c:pt idx="73">
                  <c:v>2.9400000000000003E-2</c:v>
                </c:pt>
                <c:pt idx="74">
                  <c:v>2.92E-2</c:v>
                </c:pt>
                <c:pt idx="75">
                  <c:v>2.8999999999999998E-2</c:v>
                </c:pt>
                <c:pt idx="76">
                  <c:v>2.8799999999999999E-2</c:v>
                </c:pt>
                <c:pt idx="77">
                  <c:v>2.86E-2</c:v>
                </c:pt>
                <c:pt idx="78">
                  <c:v>2.8400000000000002E-2</c:v>
                </c:pt>
                <c:pt idx="79">
                  <c:v>2.8200000000000003E-2</c:v>
                </c:pt>
                <c:pt idx="80">
                  <c:v>2.8000000000000001E-2</c:v>
                </c:pt>
                <c:pt idx="81">
                  <c:v>2.7800000000000002E-2</c:v>
                </c:pt>
                <c:pt idx="82">
                  <c:v>2.76E-2</c:v>
                </c:pt>
                <c:pt idx="83">
                  <c:v>2.7400000000000001E-2</c:v>
                </c:pt>
                <c:pt idx="84">
                  <c:v>2.7200000000000002E-2</c:v>
                </c:pt>
                <c:pt idx="85">
                  <c:v>2.7E-2</c:v>
                </c:pt>
                <c:pt idx="86">
                  <c:v>2.6800000000000001E-2</c:v>
                </c:pt>
                <c:pt idx="87">
                  <c:v>2.6599999999999999E-2</c:v>
                </c:pt>
                <c:pt idx="88">
                  <c:v>2.64E-2</c:v>
                </c:pt>
                <c:pt idx="89">
                  <c:v>2.6200000000000001E-2</c:v>
                </c:pt>
                <c:pt idx="90">
                  <c:v>2.6000000000000002E-2</c:v>
                </c:pt>
                <c:pt idx="91">
                  <c:v>2.58E-2</c:v>
                </c:pt>
                <c:pt idx="92">
                  <c:v>2.5600000000000001E-2</c:v>
                </c:pt>
                <c:pt idx="93">
                  <c:v>2.5399999999999999E-2</c:v>
                </c:pt>
                <c:pt idx="94">
                  <c:v>2.52E-2</c:v>
                </c:pt>
                <c:pt idx="95">
                  <c:v>2.5000000000000001E-2</c:v>
                </c:pt>
                <c:pt idx="96">
                  <c:v>2.4799999999999982E-2</c:v>
                </c:pt>
                <c:pt idx="97">
                  <c:v>2.4599999999999983E-2</c:v>
                </c:pt>
                <c:pt idx="98">
                  <c:v>2.4399999999999977E-2</c:v>
                </c:pt>
                <c:pt idx="99">
                  <c:v>2.4199999999999982E-2</c:v>
                </c:pt>
                <c:pt idx="100">
                  <c:v>2.399999999999998E-2</c:v>
                </c:pt>
                <c:pt idx="101">
                  <c:v>2.3799999999999977E-2</c:v>
                </c:pt>
                <c:pt idx="102">
                  <c:v>2.3599999999999982E-2</c:v>
                </c:pt>
                <c:pt idx="103">
                  <c:v>2.3399999999999983E-2</c:v>
                </c:pt>
                <c:pt idx="104">
                  <c:v>2.3199999999999981E-2</c:v>
                </c:pt>
                <c:pt idx="105">
                  <c:v>2.2999999999999979E-2</c:v>
                </c:pt>
                <c:pt idx="106">
                  <c:v>2.279999999999998E-2</c:v>
                </c:pt>
                <c:pt idx="107">
                  <c:v>2.2599999999999981E-2</c:v>
                </c:pt>
                <c:pt idx="108">
                  <c:v>2.2399999999999982E-2</c:v>
                </c:pt>
                <c:pt idx="109">
                  <c:v>2.219999999999998E-2</c:v>
                </c:pt>
                <c:pt idx="110">
                  <c:v>2.1999999999999978E-2</c:v>
                </c:pt>
                <c:pt idx="111">
                  <c:v>2.1799999999999979E-2</c:v>
                </c:pt>
                <c:pt idx="112">
                  <c:v>2.159999999999998E-2</c:v>
                </c:pt>
                <c:pt idx="113">
                  <c:v>2.1399999999999982E-2</c:v>
                </c:pt>
                <c:pt idx="114">
                  <c:v>2.1199999999999979E-2</c:v>
                </c:pt>
                <c:pt idx="115">
                  <c:v>2.0999999999999984E-2</c:v>
                </c:pt>
                <c:pt idx="116">
                  <c:v>2.0799999999999982E-2</c:v>
                </c:pt>
                <c:pt idx="117">
                  <c:v>2.0599999999999983E-2</c:v>
                </c:pt>
                <c:pt idx="118">
                  <c:v>2.0399999999999981E-2</c:v>
                </c:pt>
                <c:pt idx="119">
                  <c:v>2.0199999999999978E-2</c:v>
                </c:pt>
                <c:pt idx="120">
                  <c:v>0.02</c:v>
                </c:pt>
                <c:pt idx="121">
                  <c:v>1.9799999999999998E-2</c:v>
                </c:pt>
                <c:pt idx="122">
                  <c:v>1.9599999999999999E-2</c:v>
                </c:pt>
                <c:pt idx="123">
                  <c:v>1.9400000000000001E-2</c:v>
                </c:pt>
                <c:pt idx="124">
                  <c:v>1.9200000000000002E-2</c:v>
                </c:pt>
                <c:pt idx="125">
                  <c:v>1.9E-2</c:v>
                </c:pt>
                <c:pt idx="126">
                  <c:v>1.8799999999999997E-2</c:v>
                </c:pt>
                <c:pt idx="127">
                  <c:v>1.8599999999999998E-2</c:v>
                </c:pt>
                <c:pt idx="128">
                  <c:v>1.84E-2</c:v>
                </c:pt>
                <c:pt idx="129">
                  <c:v>1.8200000000000001E-2</c:v>
                </c:pt>
                <c:pt idx="130">
                  <c:v>1.7999999999999999E-2</c:v>
                </c:pt>
                <c:pt idx="131">
                  <c:v>1.7799999999999996E-2</c:v>
                </c:pt>
                <c:pt idx="132">
                  <c:v>1.7599999999999998E-2</c:v>
                </c:pt>
                <c:pt idx="133">
                  <c:v>1.7400000000000002E-2</c:v>
                </c:pt>
                <c:pt idx="134">
                  <c:v>1.72E-2</c:v>
                </c:pt>
                <c:pt idx="135">
                  <c:v>1.7000000000000001E-2</c:v>
                </c:pt>
                <c:pt idx="136">
                  <c:v>1.6800000000000002E-2</c:v>
                </c:pt>
                <c:pt idx="137">
                  <c:v>1.6600000000000004E-2</c:v>
                </c:pt>
                <c:pt idx="138">
                  <c:v>1.6400000000000001E-2</c:v>
                </c:pt>
                <c:pt idx="139">
                  <c:v>1.6199999999999999E-2</c:v>
                </c:pt>
                <c:pt idx="140">
                  <c:v>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D3-4E71-B428-8244FD59B9D4}"/>
            </c:ext>
          </c:extLst>
        </c:ser>
        <c:ser>
          <c:idx val="3"/>
          <c:order val="2"/>
          <c:tx>
            <c:v>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'MVF (2 Assets)'!$B$5</c:f>
              <c:numCache>
                <c:formatCode>0.00%</c:formatCode>
                <c:ptCount val="1"/>
                <c:pt idx="0">
                  <c:v>0.05</c:v>
                </c:pt>
              </c:numCache>
            </c:numRef>
          </c:xVal>
          <c:yVal>
            <c:numRef>
              <c:f>'MVF (2 Assets)'!$B$3</c:f>
              <c:numCache>
                <c:formatCode>0.00%</c:formatCode>
                <c:ptCount val="1"/>
                <c:pt idx="0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D3-4E71-B428-8244FD59B9D4}"/>
            </c:ext>
          </c:extLst>
        </c:ser>
        <c:ser>
          <c:idx val="1"/>
          <c:order val="3"/>
          <c:tx>
            <c:strRef>
              <c:f>OP!$C$7</c:f>
              <c:strCache>
                <c:ptCount val="1"/>
                <c:pt idx="0">
                  <c:v>U, A=3</c:v>
                </c:pt>
              </c:strCache>
            </c:strRef>
          </c:tx>
          <c:spPr>
            <a:ln w="34925" cap="rnd">
              <a:solidFill>
                <a:srgbClr val="00B05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OP!$C$10:$C$18</c:f>
              <c:numCache>
                <c:formatCode>0.00%</c:formatCode>
                <c:ptCount val="9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</c:numCache>
            </c:numRef>
          </c:xVal>
          <c:yVal>
            <c:numRef>
              <c:f>OP!$B$10:$B$18</c:f>
              <c:numCache>
                <c:formatCode>0.00%</c:formatCode>
                <c:ptCount val="9"/>
                <c:pt idx="0">
                  <c:v>3.0411985018726596E-2</c:v>
                </c:pt>
                <c:pt idx="1">
                  <c:v>3.0749485018726597E-2</c:v>
                </c:pt>
                <c:pt idx="2">
                  <c:v>3.1761985018726596E-2</c:v>
                </c:pt>
                <c:pt idx="3">
                  <c:v>3.3449485018726598E-2</c:v>
                </c:pt>
                <c:pt idx="4">
                  <c:v>3.5811985018726594E-2</c:v>
                </c:pt>
                <c:pt idx="5">
                  <c:v>3.8849485018726593E-2</c:v>
                </c:pt>
                <c:pt idx="6">
                  <c:v>4.2561985018726593E-2</c:v>
                </c:pt>
                <c:pt idx="7">
                  <c:v>4.6949485018726589E-2</c:v>
                </c:pt>
                <c:pt idx="8">
                  <c:v>5.20119850187266E-2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D3-4E71-B428-8244FD59B9D4}"/>
            </c:ext>
          </c:extLst>
        </c:ser>
        <c:ser>
          <c:idx val="8"/>
          <c:order val="4"/>
          <c:tx>
            <c:v>CAL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BD3-4E71-B428-8244FD59B9D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BD3-4E71-B428-8244FD59B9D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BD3-4E71-B428-8244FD59B9D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BD3-4E71-B428-8244FD59B9D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BD3-4E71-B428-8244FD59B9D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BD3-4E71-B428-8244FD59B9D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BD3-4E71-B428-8244FD59B9D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BD3-4E71-B428-8244FD59B9D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CAL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BD3-4E71-B428-8244FD59B9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MSRP!$C$10:$C$18</c:f>
              <c:numCache>
                <c:formatCode>0.00%</c:formatCode>
                <c:ptCount val="9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</c:numCache>
            </c:numRef>
          </c:xVal>
          <c:yVal>
            <c:numRef>
              <c:f>MSRP!$D$10:$D$18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1.2957160690221101E-2</c:v>
                </c:pt>
                <c:pt idx="2">
                  <c:v>2.0914321380442205E-2</c:v>
                </c:pt>
                <c:pt idx="3">
                  <c:v>2.8871482070663305E-2</c:v>
                </c:pt>
                <c:pt idx="4">
                  <c:v>3.6828642760884406E-2</c:v>
                </c:pt>
                <c:pt idx="5">
                  <c:v>4.4785803451105506E-2</c:v>
                </c:pt>
                <c:pt idx="6">
                  <c:v>5.2742964141326606E-2</c:v>
                </c:pt>
                <c:pt idx="7">
                  <c:v>6.0700124831547714E-2</c:v>
                </c:pt>
                <c:pt idx="8">
                  <c:v>6.8657285521768821E-2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BD3-4E71-B428-8244FD59B9D4}"/>
            </c:ext>
          </c:extLst>
        </c:ser>
        <c:ser>
          <c:idx val="9"/>
          <c:order val="5"/>
          <c:tx>
            <c:strRef>
              <c:f>MSRP!$C$7</c:f>
              <c:strCache>
                <c:ptCount val="1"/>
                <c:pt idx="0">
                  <c:v>U', A=3</c:v>
                </c:pt>
              </c:strCache>
            </c:strRef>
          </c:tx>
          <c:spPr>
            <a:ln w="34925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MSRP!$C$10:$C$18</c:f>
              <c:numCache>
                <c:formatCode>0.00%</c:formatCode>
                <c:ptCount val="9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</c:numCache>
            </c:numRef>
          </c:xVal>
          <c:yVal>
            <c:numRef>
              <c:f>MSRP!$B$10:$B$18</c:f>
              <c:numCache>
                <c:formatCode>0.00%</c:formatCode>
                <c:ptCount val="9"/>
                <c:pt idx="0">
                  <c:v>5.1901041666666661E-2</c:v>
                </c:pt>
                <c:pt idx="1">
                  <c:v>5.2238541666666659E-2</c:v>
                </c:pt>
                <c:pt idx="2">
                  <c:v>5.3251041666666658E-2</c:v>
                </c:pt>
                <c:pt idx="3">
                  <c:v>5.493854166666666E-2</c:v>
                </c:pt>
                <c:pt idx="4">
                  <c:v>5.7301041666666663E-2</c:v>
                </c:pt>
                <c:pt idx="5">
                  <c:v>6.0338541666666662E-2</c:v>
                </c:pt>
                <c:pt idx="6">
                  <c:v>6.4051041666666655E-2</c:v>
                </c:pt>
                <c:pt idx="7">
                  <c:v>6.8438541666666658E-2</c:v>
                </c:pt>
                <c:pt idx="8">
                  <c:v>7.3501041666666656E-2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BD3-4E71-B428-8244FD59B9D4}"/>
            </c:ext>
          </c:extLst>
        </c:ser>
        <c:ser>
          <c:idx val="6"/>
          <c:order val="6"/>
          <c:tx>
            <c:v>GMVP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  <a:alpha val="50000"/>
                </a:schemeClr>
              </a:solidFill>
              <a:ln w="9525">
                <a:solidFill>
                  <a:schemeClr val="accent3">
                    <a:lumMod val="50000"/>
                    <a:alpha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'MVF (2 Assets)'!$G$3</c:f>
              <c:numCache>
                <c:formatCode>0.00%</c:formatCode>
                <c:ptCount val="1"/>
                <c:pt idx="0">
                  <c:v>4.2399915200254407E-2</c:v>
                </c:pt>
              </c:numCache>
            </c:numRef>
          </c:xVal>
          <c:yVal>
            <c:numRef>
              <c:f>'MVF (2 Assets)'!$F$3</c:f>
              <c:numCache>
                <c:formatCode>0.00%</c:formatCode>
                <c:ptCount val="1"/>
                <c:pt idx="0">
                  <c:v>2.5617977528089891E-2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D3-4E71-B428-8244FD59B9D4}"/>
            </c:ext>
          </c:extLst>
        </c:ser>
        <c:ser>
          <c:idx val="4"/>
          <c:order val="7"/>
          <c:tx>
            <c:v>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F729657-8CD6-46F3-ABAC-9EB06E5209A7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4BD3-4E71-B428-8244FD59B9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'MVF (2 Assets)'!$C$5</c:f>
              <c:numCache>
                <c:formatCode>0.00%</c:formatCode>
                <c:ptCount val="1"/>
                <c:pt idx="0">
                  <c:v>0.08</c:v>
                </c:pt>
              </c:numCache>
            </c:numRef>
          </c:xVal>
          <c:yVal>
            <c:numRef>
              <c:f>'MVF (2 Assets)'!$C$3</c:f>
              <c:numCache>
                <c:formatCode>0.00%</c:formatCode>
                <c:ptCount val="1"/>
                <c:pt idx="0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D3-4E71-B428-8244FD59B9D4}"/>
            </c:ext>
          </c:extLst>
        </c:ser>
        <c:ser>
          <c:idx val="2"/>
          <c:order val="8"/>
          <c:tx>
            <c:strRef>
              <c:f>OP!$C$2</c:f>
              <c:strCache>
                <c:ptCount val="1"/>
                <c:pt idx="0">
                  <c:v>OP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030A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533915938410318E-2"/>
                  <c:y val="-4.73484848484848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BD3-4E71-B428-8244FD59B9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OP!$C$5</c:f>
              <c:numCache>
                <c:formatCode>0.00%</c:formatCode>
                <c:ptCount val="1"/>
                <c:pt idx="0">
                  <c:v>8.2410621959401159E-2</c:v>
                </c:pt>
              </c:numCache>
            </c:numRef>
          </c:xVal>
          <c:yVal>
            <c:numRef>
              <c:f>OP!$B$5</c:f>
              <c:numCache>
                <c:formatCode>0.00%</c:formatCode>
                <c:ptCount val="1"/>
                <c:pt idx="0">
                  <c:v>4.0599250936329594E-2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BD3-4E71-B428-8244FD59B9D4}"/>
            </c:ext>
          </c:extLst>
        </c:ser>
        <c:ser>
          <c:idx val="7"/>
          <c:order val="9"/>
          <c:tx>
            <c:v>MSRP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75000"/>
                  <a:alpha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MSRP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BD3-4E71-B428-8244FD59B9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MSRP!$H$3</c:f>
              <c:numCache>
                <c:formatCode>0.00%</c:formatCode>
                <c:ptCount val="1"/>
                <c:pt idx="0">
                  <c:v>4.6254158417270728E-2</c:v>
                </c:pt>
              </c:numCache>
            </c:numRef>
          </c:xVal>
          <c:yVal>
            <c:numRef>
              <c:f>MSRP!$G$3</c:f>
              <c:numCache>
                <c:formatCode>0.00%</c:formatCode>
                <c:ptCount val="1"/>
                <c:pt idx="0">
                  <c:v>2.9536784741144413E-2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BD3-4E71-B428-8244FD59B9D4}"/>
            </c:ext>
          </c:extLst>
        </c:ser>
        <c:ser>
          <c:idx val="10"/>
          <c:order val="10"/>
          <c:tx>
            <c:v>OC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C00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533915938410318E-2"/>
                  <c:y val="-4.73484848484848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BD3-4E71-B428-8244FD59B9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MSRP!$C$5</c:f>
              <c:numCache>
                <c:formatCode>0.00%</c:formatCode>
                <c:ptCount val="1"/>
                <c:pt idx="0">
                  <c:v>0.17682579311602448</c:v>
                </c:pt>
              </c:numCache>
            </c:numRef>
          </c:xVal>
          <c:yVal>
            <c:numRef>
              <c:f>MSRP!$B$5</c:f>
              <c:numCache>
                <c:formatCode>0.00%</c:formatCode>
                <c:ptCount val="1"/>
                <c:pt idx="0">
                  <c:v>9.880208333333329E-2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BD3-4E71-B428-8244FD59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547248"/>
        <c:axId val="1371048208"/>
      </c:scatterChart>
      <c:valAx>
        <c:axId val="121754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050" b="1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048208"/>
        <c:crosses val="autoZero"/>
        <c:crossBetween val="midCat"/>
      </c:valAx>
      <c:valAx>
        <c:axId val="1371048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050" b="1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4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231743</xdr:colOff>
      <xdr:row>1</xdr:row>
      <xdr:rowOff>4603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0B15611-68E5-4B8B-9381-78B5CA05B7F9}"/>
            </a:ext>
          </a:extLst>
        </xdr:cNvPr>
        <xdr:cNvSpPr txBox="1"/>
      </xdr:nvSpPr>
      <xdr:spPr>
        <a:xfrm>
          <a:off x="4498943" y="1951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2</xdr:col>
      <xdr:colOff>231743</xdr:colOff>
      <xdr:row>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55528C0-3B90-470F-976A-09F5AE3C81E2}"/>
            </a:ext>
          </a:extLst>
        </xdr:cNvPr>
        <xdr:cNvSpPr txBox="1"/>
      </xdr:nvSpPr>
      <xdr:spPr>
        <a:xfrm>
          <a:off x="5108543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2</xdr:col>
      <xdr:colOff>231743</xdr:colOff>
      <xdr:row>1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A152F21-5111-4564-AE22-45AC15D83A84}"/>
            </a:ext>
          </a:extLst>
        </xdr:cNvPr>
        <xdr:cNvSpPr txBox="1"/>
      </xdr:nvSpPr>
      <xdr:spPr>
        <a:xfrm>
          <a:off x="5108543" y="95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2</xdr:col>
      <xdr:colOff>231743</xdr:colOff>
      <xdr:row>1</xdr:row>
      <xdr:rowOff>4603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89CF4AA-E27F-4E64-B461-795368CF9F1B}"/>
            </a:ext>
          </a:extLst>
        </xdr:cNvPr>
        <xdr:cNvSpPr txBox="1"/>
      </xdr:nvSpPr>
      <xdr:spPr>
        <a:xfrm>
          <a:off x="5108543" y="9571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2</xdr:col>
      <xdr:colOff>178403</xdr:colOff>
      <xdr:row>1</xdr:row>
      <xdr:rowOff>4603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20A66CE-78AA-400A-B318-A5D42889C757}"/>
            </a:ext>
          </a:extLst>
        </xdr:cNvPr>
        <xdr:cNvSpPr txBox="1"/>
      </xdr:nvSpPr>
      <xdr:spPr>
        <a:xfrm>
          <a:off x="5055203" y="9571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3</xdr:col>
      <xdr:colOff>231743</xdr:colOff>
      <xdr:row>6</xdr:row>
      <xdr:rowOff>4603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7729DF4-A90C-46B6-A083-043EBB43B9AF}"/>
            </a:ext>
          </a:extLst>
        </xdr:cNvPr>
        <xdr:cNvSpPr txBox="1"/>
      </xdr:nvSpPr>
      <xdr:spPr>
        <a:xfrm>
          <a:off x="6327743" y="1951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4</xdr:col>
      <xdr:colOff>231743</xdr:colOff>
      <xdr:row>6</xdr:row>
      <xdr:rowOff>4603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CB80C53-BC59-4351-B64B-7F629A6EA9CF}"/>
            </a:ext>
          </a:extLst>
        </xdr:cNvPr>
        <xdr:cNvSpPr txBox="1"/>
      </xdr:nvSpPr>
      <xdr:spPr>
        <a:xfrm>
          <a:off x="6937343" y="1951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3</xdr:col>
      <xdr:colOff>231743</xdr:colOff>
      <xdr:row>6</xdr:row>
      <xdr:rowOff>4603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41047F6-9437-4DD7-B868-5E61A9F7E0AA}"/>
            </a:ext>
          </a:extLst>
        </xdr:cNvPr>
        <xdr:cNvSpPr txBox="1"/>
      </xdr:nvSpPr>
      <xdr:spPr>
        <a:xfrm>
          <a:off x="6327743" y="1951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4</xdr:col>
      <xdr:colOff>231743</xdr:colOff>
      <xdr:row>6</xdr:row>
      <xdr:rowOff>4603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B127B83-F779-498D-9674-FC1BE7DF8C3F}"/>
            </a:ext>
          </a:extLst>
        </xdr:cNvPr>
        <xdr:cNvSpPr txBox="1"/>
      </xdr:nvSpPr>
      <xdr:spPr>
        <a:xfrm>
          <a:off x="6937343" y="1951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 b="1"/>
        </a:p>
      </xdr:txBody>
    </xdr:sp>
    <xdr:clientData/>
  </xdr:oneCellAnchor>
  <xdr:oneCellAnchor>
    <xdr:from>
      <xdr:col>5</xdr:col>
      <xdr:colOff>231743</xdr:colOff>
      <xdr:row>6</xdr:row>
      <xdr:rowOff>4603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5362E05-A7E8-4BE7-B736-4C74817B3C20}"/>
            </a:ext>
          </a:extLst>
        </xdr:cNvPr>
        <xdr:cNvSpPr txBox="1"/>
      </xdr:nvSpPr>
      <xdr:spPr>
        <a:xfrm>
          <a:off x="2060543" y="15286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5</xdr:col>
      <xdr:colOff>231743</xdr:colOff>
      <xdr:row>6</xdr:row>
      <xdr:rowOff>4603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177E9D8-4746-418A-A861-A8BCCFF4D193}"/>
            </a:ext>
          </a:extLst>
        </xdr:cNvPr>
        <xdr:cNvSpPr txBox="1"/>
      </xdr:nvSpPr>
      <xdr:spPr>
        <a:xfrm>
          <a:off x="2670143" y="15286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5</xdr:col>
      <xdr:colOff>231743</xdr:colOff>
      <xdr:row>6</xdr:row>
      <xdr:rowOff>4603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143503D-6514-42C1-9D06-298DBA15A1E3}"/>
            </a:ext>
          </a:extLst>
        </xdr:cNvPr>
        <xdr:cNvSpPr txBox="1"/>
      </xdr:nvSpPr>
      <xdr:spPr>
        <a:xfrm>
          <a:off x="2060543" y="15286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5</xdr:col>
      <xdr:colOff>231743</xdr:colOff>
      <xdr:row>6</xdr:row>
      <xdr:rowOff>4603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9657B0C-1DAC-48EF-A5A7-A8CD6F702343}"/>
            </a:ext>
          </a:extLst>
        </xdr:cNvPr>
        <xdr:cNvSpPr txBox="1"/>
      </xdr:nvSpPr>
      <xdr:spPr>
        <a:xfrm>
          <a:off x="2670143" y="15286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 b="1"/>
        </a:p>
      </xdr:txBody>
    </xdr:sp>
    <xdr:clientData/>
  </xdr:oneCellAnchor>
  <xdr:oneCellAnchor>
    <xdr:from>
      <xdr:col>6</xdr:col>
      <xdr:colOff>231743</xdr:colOff>
      <xdr:row>6</xdr:row>
      <xdr:rowOff>4603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AE84395-0009-4212-B170-202D51CF5A70}"/>
            </a:ext>
          </a:extLst>
        </xdr:cNvPr>
        <xdr:cNvSpPr txBox="1"/>
      </xdr:nvSpPr>
      <xdr:spPr>
        <a:xfrm>
          <a:off x="3279743" y="15286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6</xdr:col>
      <xdr:colOff>231743</xdr:colOff>
      <xdr:row>6</xdr:row>
      <xdr:rowOff>4603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F9410E0-D19A-406A-A075-83F1869D52C7}"/>
            </a:ext>
          </a:extLst>
        </xdr:cNvPr>
        <xdr:cNvSpPr txBox="1"/>
      </xdr:nvSpPr>
      <xdr:spPr>
        <a:xfrm>
          <a:off x="3279743" y="15286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6</xdr:col>
      <xdr:colOff>231743</xdr:colOff>
      <xdr:row>6</xdr:row>
      <xdr:rowOff>4603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6DD245A-2F4A-45FE-B35A-0CD62504E203}"/>
            </a:ext>
          </a:extLst>
        </xdr:cNvPr>
        <xdr:cNvSpPr txBox="1"/>
      </xdr:nvSpPr>
      <xdr:spPr>
        <a:xfrm>
          <a:off x="3279743" y="15286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6</xdr:col>
      <xdr:colOff>231743</xdr:colOff>
      <xdr:row>6</xdr:row>
      <xdr:rowOff>4603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9601541-7761-40D8-AD96-4E0BF2EF0C90}"/>
            </a:ext>
          </a:extLst>
        </xdr:cNvPr>
        <xdr:cNvSpPr txBox="1"/>
      </xdr:nvSpPr>
      <xdr:spPr>
        <a:xfrm>
          <a:off x="3279743" y="15286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 b="1"/>
        </a:p>
      </xdr:txBody>
    </xdr:sp>
    <xdr:clientData/>
  </xdr:oneCellAnchor>
  <xdr:twoCellAnchor>
    <xdr:from>
      <xdr:col>8</xdr:col>
      <xdr:colOff>7620</xdr:colOff>
      <xdr:row>4</xdr:row>
      <xdr:rowOff>0</xdr:rowOff>
    </xdr:from>
    <xdr:to>
      <xdr:col>18</xdr:col>
      <xdr:colOff>15240</xdr:colOff>
      <xdr:row>25</xdr:row>
      <xdr:rowOff>160020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A25689A-CF10-4FD0-A104-867E000AB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231743</xdr:colOff>
      <xdr:row>1</xdr:row>
      <xdr:rowOff>4603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0DEEC3E-7A7C-4344-B30D-66A4A4DB50B4}"/>
            </a:ext>
          </a:extLst>
        </xdr:cNvPr>
        <xdr:cNvSpPr txBox="1"/>
      </xdr:nvSpPr>
      <xdr:spPr>
        <a:xfrm>
          <a:off x="841343" y="1951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6</xdr:col>
      <xdr:colOff>231743</xdr:colOff>
      <xdr:row>1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B3D9A2D-945E-4B37-8926-42782250AB58}"/>
            </a:ext>
          </a:extLst>
        </xdr:cNvPr>
        <xdr:cNvSpPr txBox="1"/>
      </xdr:nvSpPr>
      <xdr:spPr>
        <a:xfrm>
          <a:off x="1450943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6</xdr:col>
      <xdr:colOff>231743</xdr:colOff>
      <xdr:row>1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1F6B38C-7F5D-4723-A3F3-35D0CF21781F}"/>
            </a:ext>
          </a:extLst>
        </xdr:cNvPr>
        <xdr:cNvSpPr txBox="1"/>
      </xdr:nvSpPr>
      <xdr:spPr>
        <a:xfrm>
          <a:off x="1450943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6</xdr:col>
      <xdr:colOff>231743</xdr:colOff>
      <xdr:row>1</xdr:row>
      <xdr:rowOff>4603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6DAE951-BF94-4D6A-9DA5-C84F0503CD16}"/>
            </a:ext>
          </a:extLst>
        </xdr:cNvPr>
        <xdr:cNvSpPr txBox="1"/>
      </xdr:nvSpPr>
      <xdr:spPr>
        <a:xfrm>
          <a:off x="1450943" y="1951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6</xdr:col>
      <xdr:colOff>178403</xdr:colOff>
      <xdr:row>1</xdr:row>
      <xdr:rowOff>4603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AEBD3582-77A8-4F53-95A1-9B3AEABF2BDA}"/>
            </a:ext>
          </a:extLst>
        </xdr:cNvPr>
        <xdr:cNvSpPr txBox="1"/>
      </xdr:nvSpPr>
      <xdr:spPr>
        <a:xfrm>
          <a:off x="1397603" y="1951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4</xdr:col>
      <xdr:colOff>231743</xdr:colOff>
      <xdr:row>1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14B63980-DF2A-47F6-BD23-C7BB7D60EAAB}"/>
            </a:ext>
          </a:extLst>
        </xdr:cNvPr>
        <xdr:cNvSpPr txBox="1"/>
      </xdr:nvSpPr>
      <xdr:spPr>
        <a:xfrm>
          <a:off x="3889343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4</xdr:col>
      <xdr:colOff>231743</xdr:colOff>
      <xdr:row>1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5C017CE6-F6C8-4D9D-BD64-6FD982C97622}"/>
            </a:ext>
          </a:extLst>
        </xdr:cNvPr>
        <xdr:cNvSpPr txBox="1"/>
      </xdr:nvSpPr>
      <xdr:spPr>
        <a:xfrm>
          <a:off x="3889343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4</xdr:col>
      <xdr:colOff>231743</xdr:colOff>
      <xdr:row>1</xdr:row>
      <xdr:rowOff>4603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3F199E0-949A-4E6C-9AA0-39B310E016D6}"/>
            </a:ext>
          </a:extLst>
        </xdr:cNvPr>
        <xdr:cNvSpPr txBox="1"/>
      </xdr:nvSpPr>
      <xdr:spPr>
        <a:xfrm>
          <a:off x="3889343" y="1951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4</xdr:col>
      <xdr:colOff>178403</xdr:colOff>
      <xdr:row>1</xdr:row>
      <xdr:rowOff>4603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A6C92C21-A284-411B-AFE7-522D77456801}"/>
            </a:ext>
          </a:extLst>
        </xdr:cNvPr>
        <xdr:cNvSpPr txBox="1"/>
      </xdr:nvSpPr>
      <xdr:spPr>
        <a:xfrm>
          <a:off x="3836003" y="1951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231743</xdr:colOff>
      <xdr:row>3</xdr:row>
      <xdr:rowOff>4603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7F8C81-CC26-423E-B93E-D25CA0F6374D}"/>
            </a:ext>
          </a:extLst>
        </xdr:cNvPr>
        <xdr:cNvSpPr txBox="1"/>
      </xdr:nvSpPr>
      <xdr:spPr>
        <a:xfrm>
          <a:off x="5718143" y="5837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2</xdr:col>
      <xdr:colOff>231743</xdr:colOff>
      <xdr:row>3</xdr:row>
      <xdr:rowOff>4603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A696348-C1C3-48FF-B434-93A09A3D9A98}"/>
            </a:ext>
          </a:extLst>
        </xdr:cNvPr>
        <xdr:cNvSpPr txBox="1"/>
      </xdr:nvSpPr>
      <xdr:spPr>
        <a:xfrm>
          <a:off x="6327743" y="5837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 b="1"/>
        </a:p>
      </xdr:txBody>
    </xdr:sp>
    <xdr:clientData/>
  </xdr:oneCellAnchor>
  <xdr:oneCellAnchor>
    <xdr:from>
      <xdr:col>1</xdr:col>
      <xdr:colOff>231743</xdr:colOff>
      <xdr:row>5</xdr:row>
      <xdr:rowOff>4603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482503-2EC8-4ACC-9D8A-C7354D2F19AA}"/>
            </a:ext>
          </a:extLst>
        </xdr:cNvPr>
        <xdr:cNvSpPr txBox="1"/>
      </xdr:nvSpPr>
      <xdr:spPr>
        <a:xfrm>
          <a:off x="5718143" y="9647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1</xdr:col>
      <xdr:colOff>231743</xdr:colOff>
      <xdr:row>8</xdr:row>
      <xdr:rowOff>4603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AB637F2-8B75-47B1-B2D8-690E1C23F1E9}"/>
            </a:ext>
          </a:extLst>
        </xdr:cNvPr>
        <xdr:cNvSpPr txBox="1"/>
      </xdr:nvSpPr>
      <xdr:spPr>
        <a:xfrm>
          <a:off x="5718143" y="15362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2</xdr:col>
      <xdr:colOff>231743</xdr:colOff>
      <xdr:row>8</xdr:row>
      <xdr:rowOff>4603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B466CA5-5A7F-4D2F-9D87-0335E2F2A7E8}"/>
            </a:ext>
          </a:extLst>
        </xdr:cNvPr>
        <xdr:cNvSpPr txBox="1"/>
      </xdr:nvSpPr>
      <xdr:spPr>
        <a:xfrm>
          <a:off x="6327743" y="15362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 b="1"/>
        </a:p>
      </xdr:txBody>
    </xdr:sp>
    <xdr:clientData/>
  </xdr:oneCellAnchor>
  <xdr:oneCellAnchor>
    <xdr:from>
      <xdr:col>1</xdr:col>
      <xdr:colOff>231743</xdr:colOff>
      <xdr:row>3</xdr:row>
      <xdr:rowOff>4603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2865CBA-BD51-49F2-9004-07F2DC371EE7}"/>
            </a:ext>
          </a:extLst>
        </xdr:cNvPr>
        <xdr:cNvSpPr txBox="1"/>
      </xdr:nvSpPr>
      <xdr:spPr>
        <a:xfrm>
          <a:off x="5718143" y="5837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2</xdr:col>
      <xdr:colOff>231743</xdr:colOff>
      <xdr:row>3</xdr:row>
      <xdr:rowOff>4603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EF2F395-D09A-47A8-8A9F-989251CE707E}"/>
            </a:ext>
          </a:extLst>
        </xdr:cNvPr>
        <xdr:cNvSpPr txBox="1"/>
      </xdr:nvSpPr>
      <xdr:spPr>
        <a:xfrm>
          <a:off x="6327743" y="5837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 b="1"/>
        </a:p>
      </xdr:txBody>
    </xdr:sp>
    <xdr:clientData/>
  </xdr:oneCellAnchor>
  <xdr:oneCellAnchor>
    <xdr:from>
      <xdr:col>1</xdr:col>
      <xdr:colOff>231743</xdr:colOff>
      <xdr:row>5</xdr:row>
      <xdr:rowOff>4603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F82915A-BE4A-4F48-9F6D-218BB47BA42D}"/>
            </a:ext>
          </a:extLst>
        </xdr:cNvPr>
        <xdr:cNvSpPr txBox="1"/>
      </xdr:nvSpPr>
      <xdr:spPr>
        <a:xfrm>
          <a:off x="5718143" y="9647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twoCellAnchor>
    <xdr:from>
      <xdr:col>4</xdr:col>
      <xdr:colOff>15240</xdr:colOff>
      <xdr:row>0</xdr:row>
      <xdr:rowOff>182880</xdr:rowOff>
    </xdr:from>
    <xdr:to>
      <xdr:col>14</xdr:col>
      <xdr:colOff>22860</xdr:colOff>
      <xdr:row>22</xdr:row>
      <xdr:rowOff>99060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931E09B-D392-49D9-8C51-AFD6596A9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231743</xdr:colOff>
      <xdr:row>3</xdr:row>
      <xdr:rowOff>4603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433AA12-7064-41BC-91A7-8D50E9CC5C16}"/>
            </a:ext>
          </a:extLst>
        </xdr:cNvPr>
        <xdr:cNvSpPr txBox="1"/>
      </xdr:nvSpPr>
      <xdr:spPr>
        <a:xfrm>
          <a:off x="841343" y="5837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2</xdr:col>
      <xdr:colOff>231743</xdr:colOff>
      <xdr:row>3</xdr:row>
      <xdr:rowOff>4603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C1D2305-9002-425D-B360-F7C9DFFFBA2A}"/>
            </a:ext>
          </a:extLst>
        </xdr:cNvPr>
        <xdr:cNvSpPr txBox="1"/>
      </xdr:nvSpPr>
      <xdr:spPr>
        <a:xfrm>
          <a:off x="1450943" y="5837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 b="1"/>
        </a:p>
      </xdr:txBody>
    </xdr:sp>
    <xdr:clientData/>
  </xdr:oneCellAnchor>
  <xdr:oneCellAnchor>
    <xdr:from>
      <xdr:col>1</xdr:col>
      <xdr:colOff>231743</xdr:colOff>
      <xdr:row>5</xdr:row>
      <xdr:rowOff>4603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CB76611-B930-4EA5-8433-D742CE9460B8}"/>
            </a:ext>
          </a:extLst>
        </xdr:cNvPr>
        <xdr:cNvSpPr txBox="1"/>
      </xdr:nvSpPr>
      <xdr:spPr>
        <a:xfrm>
          <a:off x="841343" y="9647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1</xdr:col>
      <xdr:colOff>231743</xdr:colOff>
      <xdr:row>8</xdr:row>
      <xdr:rowOff>4603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335E06B-891E-4612-9660-CD33876643CD}"/>
            </a:ext>
          </a:extLst>
        </xdr:cNvPr>
        <xdr:cNvSpPr txBox="1"/>
      </xdr:nvSpPr>
      <xdr:spPr>
        <a:xfrm>
          <a:off x="841343" y="15362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2</xdr:col>
      <xdr:colOff>231743</xdr:colOff>
      <xdr:row>8</xdr:row>
      <xdr:rowOff>4603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ACB955A-B406-4EE0-B45F-4A598B9C73BD}"/>
            </a:ext>
          </a:extLst>
        </xdr:cNvPr>
        <xdr:cNvSpPr txBox="1"/>
      </xdr:nvSpPr>
      <xdr:spPr>
        <a:xfrm>
          <a:off x="1450943" y="15362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 b="1"/>
        </a:p>
      </xdr:txBody>
    </xdr:sp>
    <xdr:clientData/>
  </xdr:oneCellAnchor>
  <xdr:twoCellAnchor>
    <xdr:from>
      <xdr:col>4</xdr:col>
      <xdr:colOff>601980</xdr:colOff>
      <xdr:row>4</xdr:row>
      <xdr:rowOff>0</xdr:rowOff>
    </xdr:from>
    <xdr:to>
      <xdr:col>15</xdr:col>
      <xdr:colOff>0</xdr:colOff>
      <xdr:row>25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3440A1-025A-4C9F-8F19-55C608204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231743</xdr:colOff>
      <xdr:row>1</xdr:row>
      <xdr:rowOff>4603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692409B-B19F-4142-8054-506122F2606F}"/>
            </a:ext>
          </a:extLst>
        </xdr:cNvPr>
        <xdr:cNvSpPr txBox="1"/>
      </xdr:nvSpPr>
      <xdr:spPr>
        <a:xfrm>
          <a:off x="3279743" y="1951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7</xdr:col>
      <xdr:colOff>231743</xdr:colOff>
      <xdr:row>1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728C928-E902-4CD4-86B5-7AC2EE99B30C}"/>
            </a:ext>
          </a:extLst>
        </xdr:cNvPr>
        <xdr:cNvSpPr txBox="1"/>
      </xdr:nvSpPr>
      <xdr:spPr>
        <a:xfrm>
          <a:off x="3889343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7</xdr:col>
      <xdr:colOff>231743</xdr:colOff>
      <xdr:row>1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6681D96-4CF5-4ED0-99CC-320DE836CFDF}"/>
            </a:ext>
          </a:extLst>
        </xdr:cNvPr>
        <xdr:cNvSpPr txBox="1"/>
      </xdr:nvSpPr>
      <xdr:spPr>
        <a:xfrm>
          <a:off x="3889343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7</xdr:col>
      <xdr:colOff>231743</xdr:colOff>
      <xdr:row>1</xdr:row>
      <xdr:rowOff>4603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5BA21E9-ED1C-4BFA-B1D4-1D52731084D0}"/>
            </a:ext>
          </a:extLst>
        </xdr:cNvPr>
        <xdr:cNvSpPr txBox="1"/>
      </xdr:nvSpPr>
      <xdr:spPr>
        <a:xfrm>
          <a:off x="3889343" y="1951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7</xdr:col>
      <xdr:colOff>178403</xdr:colOff>
      <xdr:row>1</xdr:row>
      <xdr:rowOff>4603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B547146-7FEA-4C5E-A470-B07C81603AF6}"/>
            </a:ext>
          </a:extLst>
        </xdr:cNvPr>
        <xdr:cNvSpPr txBox="1"/>
      </xdr:nvSpPr>
      <xdr:spPr>
        <a:xfrm>
          <a:off x="3836003" y="1951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5</xdr:col>
      <xdr:colOff>231743</xdr:colOff>
      <xdr:row>1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C47789F3-4E11-4D8F-90A6-FE301649F8D0}"/>
            </a:ext>
          </a:extLst>
        </xdr:cNvPr>
        <xdr:cNvSpPr txBox="1"/>
      </xdr:nvSpPr>
      <xdr:spPr>
        <a:xfrm>
          <a:off x="2670143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5</xdr:col>
      <xdr:colOff>231743</xdr:colOff>
      <xdr:row>1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565681C-8AB5-4D63-96E6-A1100621DEAE}"/>
            </a:ext>
          </a:extLst>
        </xdr:cNvPr>
        <xdr:cNvSpPr txBox="1"/>
      </xdr:nvSpPr>
      <xdr:spPr>
        <a:xfrm>
          <a:off x="2670143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5</xdr:col>
      <xdr:colOff>231743</xdr:colOff>
      <xdr:row>1</xdr:row>
      <xdr:rowOff>4603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E6DA6E2-C48C-4AE1-8995-B6D92CEDBD90}"/>
            </a:ext>
          </a:extLst>
        </xdr:cNvPr>
        <xdr:cNvSpPr txBox="1"/>
      </xdr:nvSpPr>
      <xdr:spPr>
        <a:xfrm>
          <a:off x="2670143" y="1951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5</xdr:col>
      <xdr:colOff>178403</xdr:colOff>
      <xdr:row>1</xdr:row>
      <xdr:rowOff>4603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E7F88BC-AADD-43C7-B5F5-A382DC412A44}"/>
            </a:ext>
          </a:extLst>
        </xdr:cNvPr>
        <xdr:cNvSpPr txBox="1"/>
      </xdr:nvSpPr>
      <xdr:spPr>
        <a:xfrm>
          <a:off x="2616803" y="1951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4</xdr:col>
      <xdr:colOff>231743</xdr:colOff>
      <xdr:row>1</xdr:row>
      <xdr:rowOff>4603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D955293-7E0A-4EB4-8741-95B942423869}"/>
            </a:ext>
          </a:extLst>
        </xdr:cNvPr>
        <xdr:cNvSpPr txBox="1"/>
      </xdr:nvSpPr>
      <xdr:spPr>
        <a:xfrm>
          <a:off x="3889343" y="1951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3</xdr:col>
      <xdr:colOff>231743</xdr:colOff>
      <xdr:row>8</xdr:row>
      <xdr:rowOff>4603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A014794-9F4A-436A-8CBB-B33130FC4150}"/>
            </a:ext>
          </a:extLst>
        </xdr:cNvPr>
        <xdr:cNvSpPr txBox="1"/>
      </xdr:nvSpPr>
      <xdr:spPr>
        <a:xfrm>
          <a:off x="841343" y="15362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7"/>
  <sheetViews>
    <sheetView workbookViewId="0">
      <selection activeCell="E6" sqref="E6"/>
    </sheetView>
  </sheetViews>
  <sheetFormatPr defaultColWidth="8.88671875" defaultRowHeight="14.4"/>
  <cols>
    <col min="1" max="4" width="8.88671875" style="1"/>
    <col min="5" max="5" width="8.88671875" style="1" customWidth="1"/>
    <col min="6" max="16384" width="8.88671875" style="1"/>
  </cols>
  <sheetData>
    <row r="1" spans="1:10" ht="15" thickBot="1"/>
    <row r="2" spans="1:10" ht="15" thickBot="1">
      <c r="B2" s="2" t="s">
        <v>0</v>
      </c>
      <c r="C2" s="2" t="s">
        <v>1</v>
      </c>
      <c r="E2" s="12" t="s">
        <v>9</v>
      </c>
      <c r="F2" s="2" t="s">
        <v>22</v>
      </c>
      <c r="G2" s="12" t="s">
        <v>8</v>
      </c>
    </row>
    <row r="3" spans="1:10" ht="15" thickBot="1">
      <c r="B3" s="30">
        <v>0.02</v>
      </c>
      <c r="C3" s="30">
        <v>0.04</v>
      </c>
      <c r="E3" s="25">
        <f>(C5^2-E6*B5*C5)/(B5^2+C5^2-2*E6*B5*C5)</f>
        <v>0.71910112359550549</v>
      </c>
      <c r="F3" s="26">
        <f>B3*E3+(1-E3)*C3</f>
        <v>2.5617977528089891E-2</v>
      </c>
      <c r="G3" s="26">
        <f>SQRT(E3^2*B5^2+(1-E3)^2*C5^2+2*E3*(1-E3)*E6*B5*C5)</f>
        <v>4.2399915200254407E-2</v>
      </c>
    </row>
    <row r="4" spans="1:10" ht="15" thickBot="1">
      <c r="B4" s="12" t="s">
        <v>6</v>
      </c>
      <c r="C4" s="12" t="s">
        <v>7</v>
      </c>
    </row>
    <row r="5" spans="1:10" ht="15" thickBot="1">
      <c r="B5" s="31">
        <v>0.05</v>
      </c>
      <c r="C5" s="30">
        <v>0.08</v>
      </c>
      <c r="E5" s="12" t="str">
        <f>"ρ="&amp;E6</f>
        <v>ρ=0</v>
      </c>
      <c r="F5" s="12" t="str">
        <f t="shared" ref="F5:G5" si="0">"ρ="&amp;F6</f>
        <v>ρ=-1</v>
      </c>
      <c r="G5" s="12" t="str">
        <f t="shared" si="0"/>
        <v>ρ=1</v>
      </c>
    </row>
    <row r="6" spans="1:10" ht="15" thickBot="1">
      <c r="E6" s="27">
        <v>0</v>
      </c>
      <c r="F6" s="28">
        <v>-1</v>
      </c>
      <c r="G6" s="29">
        <v>1</v>
      </c>
    </row>
    <row r="7" spans="1:10" ht="15" thickBot="1">
      <c r="B7" s="4" t="s">
        <v>2</v>
      </c>
      <c r="C7" s="4" t="s">
        <v>3</v>
      </c>
      <c r="D7" s="11" t="s">
        <v>4</v>
      </c>
      <c r="E7" s="11" t="s">
        <v>5</v>
      </c>
      <c r="F7" s="21" t="s">
        <v>5</v>
      </c>
      <c r="G7" s="11" t="s">
        <v>5</v>
      </c>
    </row>
    <row r="8" spans="1:10">
      <c r="A8" s="3"/>
      <c r="B8" s="13">
        <v>-0.2</v>
      </c>
      <c r="C8" s="22">
        <f>1-B8</f>
        <v>1.2</v>
      </c>
      <c r="D8" s="17">
        <f t="shared" ref="D8:D39" si="1">B8*$B$3+C8*$C$3</f>
        <v>4.3999999999999997E-2</v>
      </c>
      <c r="E8" s="16">
        <f t="shared" ref="E8:E39" si="2">SQRT(B8^2*$B$5^2+C8^2*$C$5^2+2*B8*C8*$E$6*$B$5*$C$5)</f>
        <v>9.6519428096109222E-2</v>
      </c>
      <c r="F8" s="16">
        <f t="shared" ref="F8:F39" si="3">SQRT(B8^2*$B$5^2+C8^2*$C$5^2+2*B8*C8*$F$6*$B$5*$C$5)</f>
        <v>0.106</v>
      </c>
      <c r="G8" s="5">
        <f t="shared" ref="G8:G39" si="4">SQRT(B8^2*$B$5^2+C8^2*$C$5^2+2*B8*C8*$G$6*$B$5*$C$5)</f>
        <v>8.5999999999999993E-2</v>
      </c>
      <c r="H8" s="3"/>
      <c r="I8" s="3"/>
      <c r="J8" s="3"/>
    </row>
    <row r="9" spans="1:10">
      <c r="A9" s="3"/>
      <c r="B9" s="14">
        <v>-0.19</v>
      </c>
      <c r="C9" s="23">
        <f t="shared" ref="C9:C72" si="5">1-B9</f>
        <v>1.19</v>
      </c>
      <c r="D9" s="8">
        <f t="shared" si="1"/>
        <v>4.3799999999999999E-2</v>
      </c>
      <c r="E9" s="18">
        <f t="shared" si="2"/>
        <v>9.5672827908450581E-2</v>
      </c>
      <c r="F9" s="18">
        <f t="shared" si="3"/>
        <v>0.1047</v>
      </c>
      <c r="G9" s="6">
        <f t="shared" si="4"/>
        <v>8.5699999999999998E-2</v>
      </c>
      <c r="H9" s="3"/>
      <c r="I9" s="3"/>
      <c r="J9" s="3"/>
    </row>
    <row r="10" spans="1:10">
      <c r="A10" s="3"/>
      <c r="B10" s="14">
        <v>-0.18</v>
      </c>
      <c r="C10" s="23">
        <f t="shared" si="5"/>
        <v>1.18</v>
      </c>
      <c r="D10" s="8">
        <f t="shared" si="1"/>
        <v>4.36E-2</v>
      </c>
      <c r="E10" s="18">
        <f t="shared" si="2"/>
        <v>9.4828054920471708E-2</v>
      </c>
      <c r="F10" s="18">
        <f t="shared" si="3"/>
        <v>0.10339999999999999</v>
      </c>
      <c r="G10" s="6">
        <f t="shared" si="4"/>
        <v>8.5400000000000004E-2</v>
      </c>
      <c r="H10" s="3"/>
      <c r="I10" s="3"/>
      <c r="J10" s="3"/>
    </row>
    <row r="11" spans="1:10">
      <c r="A11" s="3"/>
      <c r="B11" s="14">
        <v>-0.17</v>
      </c>
      <c r="C11" s="23">
        <f t="shared" si="5"/>
        <v>1.17</v>
      </c>
      <c r="D11" s="8">
        <f t="shared" si="1"/>
        <v>4.3400000000000001E-2</v>
      </c>
      <c r="E11" s="18">
        <f t="shared" si="2"/>
        <v>9.3985158402803137E-2</v>
      </c>
      <c r="F11" s="18">
        <f t="shared" si="3"/>
        <v>0.1021</v>
      </c>
      <c r="G11" s="6">
        <f t="shared" si="4"/>
        <v>8.5099999999999981E-2</v>
      </c>
      <c r="H11" s="3"/>
      <c r="I11" s="3"/>
      <c r="J11" s="3"/>
    </row>
    <row r="12" spans="1:10">
      <c r="A12" s="3"/>
      <c r="B12" s="14">
        <v>-0.16</v>
      </c>
      <c r="C12" s="23">
        <f t="shared" si="5"/>
        <v>1.1599999999999999</v>
      </c>
      <c r="D12" s="8">
        <f t="shared" si="1"/>
        <v>4.3199999999999995E-2</v>
      </c>
      <c r="E12" s="18">
        <f t="shared" si="2"/>
        <v>9.3144189298098451E-2</v>
      </c>
      <c r="F12" s="18">
        <f t="shared" si="3"/>
        <v>0.10079999999999999</v>
      </c>
      <c r="G12" s="6">
        <f t="shared" si="4"/>
        <v>8.48E-2</v>
      </c>
      <c r="H12" s="3"/>
      <c r="I12" s="3"/>
      <c r="J12" s="3"/>
    </row>
    <row r="13" spans="1:10">
      <c r="A13" s="3"/>
      <c r="B13" s="14">
        <v>-0.15</v>
      </c>
      <c r="C13" s="23">
        <f t="shared" si="5"/>
        <v>1.1499999999999999</v>
      </c>
      <c r="D13" s="8">
        <f t="shared" si="1"/>
        <v>4.2999999999999997E-2</v>
      </c>
      <c r="E13" s="18">
        <f t="shared" si="2"/>
        <v>9.2305200286874417E-2</v>
      </c>
      <c r="F13" s="18">
        <f t="shared" si="3"/>
        <v>9.9499999999999991E-2</v>
      </c>
      <c r="G13" s="6">
        <f t="shared" si="4"/>
        <v>8.4500000000000006E-2</v>
      </c>
      <c r="H13" s="3"/>
      <c r="I13" s="3"/>
      <c r="J13" s="3"/>
    </row>
    <row r="14" spans="1:10">
      <c r="A14" s="3"/>
      <c r="B14" s="14">
        <v>-0.14000000000000001</v>
      </c>
      <c r="C14" s="23">
        <f t="shared" si="5"/>
        <v>1.1400000000000001</v>
      </c>
      <c r="D14" s="8">
        <f t="shared" si="1"/>
        <v>4.2800000000000005E-2</v>
      </c>
      <c r="E14" s="18">
        <f t="shared" si="2"/>
        <v>9.1468245856143993E-2</v>
      </c>
      <c r="F14" s="18">
        <f t="shared" si="3"/>
        <v>9.820000000000001E-2</v>
      </c>
      <c r="G14" s="6">
        <f t="shared" si="4"/>
        <v>8.4200000000000011E-2</v>
      </c>
      <c r="H14" s="3"/>
      <c r="I14" s="3"/>
      <c r="J14" s="3"/>
    </row>
    <row r="15" spans="1:10">
      <c r="A15" s="3"/>
      <c r="B15" s="14">
        <v>-0.13</v>
      </c>
      <c r="C15" s="23">
        <f t="shared" si="5"/>
        <v>1.1299999999999999</v>
      </c>
      <c r="D15" s="8">
        <f t="shared" si="1"/>
        <v>4.2599999999999999E-2</v>
      </c>
      <c r="E15" s="18">
        <f t="shared" si="2"/>
        <v>9.0633382370956445E-2</v>
      </c>
      <c r="F15" s="18">
        <f t="shared" si="3"/>
        <v>9.6899999999999986E-2</v>
      </c>
      <c r="G15" s="6">
        <f t="shared" si="4"/>
        <v>8.3899999999999988E-2</v>
      </c>
      <c r="H15" s="3"/>
      <c r="I15" s="3"/>
      <c r="J15" s="3"/>
    </row>
    <row r="16" spans="1:10">
      <c r="A16" s="3"/>
      <c r="B16" s="14">
        <v>-0.12</v>
      </c>
      <c r="C16" s="23">
        <f t="shared" si="5"/>
        <v>1.1200000000000001</v>
      </c>
      <c r="D16" s="8">
        <f t="shared" si="1"/>
        <v>4.2400000000000007E-2</v>
      </c>
      <c r="E16" s="18">
        <f t="shared" si="2"/>
        <v>8.980066814896201E-2</v>
      </c>
      <c r="F16" s="18">
        <f t="shared" si="3"/>
        <v>9.5600000000000004E-2</v>
      </c>
      <c r="G16" s="6">
        <f t="shared" si="4"/>
        <v>8.3600000000000008E-2</v>
      </c>
      <c r="H16" s="3"/>
      <c r="I16" s="3"/>
      <c r="J16" s="3"/>
    </row>
    <row r="17" spans="1:10">
      <c r="A17" s="3"/>
      <c r="B17" s="14">
        <v>-0.11</v>
      </c>
      <c r="C17" s="23">
        <f t="shared" si="5"/>
        <v>1.1100000000000001</v>
      </c>
      <c r="D17" s="8">
        <f t="shared" si="1"/>
        <v>4.2200000000000001E-2</v>
      </c>
      <c r="E17" s="18">
        <f t="shared" si="2"/>
        <v>8.8970163538121039E-2</v>
      </c>
      <c r="F17" s="18">
        <f t="shared" si="3"/>
        <v>9.4300000000000009E-2</v>
      </c>
      <c r="G17" s="6">
        <f t="shared" si="4"/>
        <v>8.3300000000000013E-2</v>
      </c>
      <c r="H17" s="3"/>
      <c r="I17" s="3"/>
      <c r="J17" s="3"/>
    </row>
    <row r="18" spans="1:10">
      <c r="A18" s="3"/>
      <c r="B18" s="14">
        <v>-0.1</v>
      </c>
      <c r="C18" s="23">
        <f t="shared" si="5"/>
        <v>1.1000000000000001</v>
      </c>
      <c r="D18" s="8">
        <f t="shared" si="1"/>
        <v>4.2000000000000003E-2</v>
      </c>
      <c r="E18" s="18">
        <f t="shared" si="2"/>
        <v>8.8141930997681237E-2</v>
      </c>
      <c r="F18" s="18">
        <f t="shared" si="3"/>
        <v>9.3000000000000013E-2</v>
      </c>
      <c r="G18" s="6">
        <f t="shared" si="4"/>
        <v>8.3000000000000004E-2</v>
      </c>
      <c r="H18" s="3"/>
      <c r="I18" s="3"/>
      <c r="J18" s="3"/>
    </row>
    <row r="19" spans="1:10">
      <c r="A19" s="3"/>
      <c r="B19" s="14">
        <v>-0.09</v>
      </c>
      <c r="C19" s="23">
        <f t="shared" si="5"/>
        <v>1.0900000000000001</v>
      </c>
      <c r="D19" s="8">
        <f t="shared" si="1"/>
        <v>4.1800000000000004E-2</v>
      </c>
      <c r="E19" s="18">
        <f t="shared" si="2"/>
        <v>8.7316035182548241E-2</v>
      </c>
      <c r="F19" s="18">
        <f t="shared" si="3"/>
        <v>9.1700000000000018E-2</v>
      </c>
      <c r="G19" s="6">
        <f t="shared" si="4"/>
        <v>8.270000000000001E-2</v>
      </c>
      <c r="H19" s="3"/>
      <c r="I19" s="3"/>
      <c r="J19" s="3"/>
    </row>
    <row r="20" spans="1:10">
      <c r="A20" s="3"/>
      <c r="B20" s="14">
        <v>-0.08</v>
      </c>
      <c r="C20" s="23">
        <f t="shared" si="5"/>
        <v>1.08</v>
      </c>
      <c r="D20" s="8">
        <f t="shared" si="1"/>
        <v>4.1600000000000005E-2</v>
      </c>
      <c r="E20" s="18">
        <f t="shared" si="2"/>
        <v>8.6492543031176983E-2</v>
      </c>
      <c r="F20" s="18">
        <f t="shared" si="3"/>
        <v>9.0400000000000008E-2</v>
      </c>
      <c r="G20" s="6">
        <f t="shared" si="4"/>
        <v>8.2400000000000015E-2</v>
      </c>
      <c r="H20" s="3"/>
      <c r="I20" s="3"/>
      <c r="J20" s="3"/>
    </row>
    <row r="21" spans="1:10">
      <c r="A21" s="3"/>
      <c r="B21" s="14">
        <v>-7.0000000000000007E-2</v>
      </c>
      <c r="C21" s="23">
        <f t="shared" si="5"/>
        <v>1.07</v>
      </c>
      <c r="D21" s="8">
        <f t="shared" si="1"/>
        <v>4.1400000000000006E-2</v>
      </c>
      <c r="E21" s="18">
        <f t="shared" si="2"/>
        <v>8.5671523857113699E-2</v>
      </c>
      <c r="F21" s="18">
        <f t="shared" si="3"/>
        <v>8.9100000000000013E-2</v>
      </c>
      <c r="G21" s="6">
        <f t="shared" si="4"/>
        <v>8.2100000000000006E-2</v>
      </c>
      <c r="H21" s="3"/>
      <c r="I21" s="3"/>
      <c r="J21" s="3"/>
    </row>
    <row r="22" spans="1:10">
      <c r="A22" s="3"/>
      <c r="B22" s="14">
        <v>-0.06</v>
      </c>
      <c r="C22" s="23">
        <f t="shared" si="5"/>
        <v>1.06</v>
      </c>
      <c r="D22" s="8">
        <f t="shared" si="1"/>
        <v>4.1200000000000001E-2</v>
      </c>
      <c r="E22" s="18">
        <f t="shared" si="2"/>
        <v>8.4853049444318748E-2</v>
      </c>
      <c r="F22" s="18">
        <f t="shared" si="3"/>
        <v>8.7800000000000003E-2</v>
      </c>
      <c r="G22" s="6">
        <f t="shared" si="4"/>
        <v>8.1800000000000012E-2</v>
      </c>
      <c r="H22" s="3"/>
      <c r="I22" s="3"/>
      <c r="J22" s="3"/>
    </row>
    <row r="23" spans="1:10">
      <c r="A23" s="3"/>
      <c r="B23" s="14">
        <v>-0.05</v>
      </c>
      <c r="C23" s="23">
        <f t="shared" si="5"/>
        <v>1.05</v>
      </c>
      <c r="D23" s="8">
        <f t="shared" si="1"/>
        <v>4.1000000000000002E-2</v>
      </c>
      <c r="E23" s="18">
        <f t="shared" si="2"/>
        <v>8.4037194146401636E-2</v>
      </c>
      <c r="F23" s="18">
        <f t="shared" si="3"/>
        <v>8.6500000000000007E-2</v>
      </c>
      <c r="G23" s="6">
        <f t="shared" si="4"/>
        <v>8.1500000000000003E-2</v>
      </c>
      <c r="H23" s="3"/>
      <c r="I23" s="3"/>
      <c r="J23" s="3"/>
    </row>
    <row r="24" spans="1:10">
      <c r="A24" s="3"/>
      <c r="B24" s="14">
        <v>-0.04</v>
      </c>
      <c r="C24" s="23">
        <f t="shared" si="5"/>
        <v>1.04</v>
      </c>
      <c r="D24" s="8">
        <f t="shared" si="1"/>
        <v>4.0800000000000003E-2</v>
      </c>
      <c r="E24" s="18">
        <f t="shared" si="2"/>
        <v>8.3224034989899415E-2</v>
      </c>
      <c r="F24" s="18">
        <f t="shared" si="3"/>
        <v>8.5200000000000012E-2</v>
      </c>
      <c r="G24" s="6">
        <f t="shared" si="4"/>
        <v>8.1200000000000008E-2</v>
      </c>
      <c r="H24" s="3"/>
      <c r="I24" s="3"/>
      <c r="J24" s="3"/>
    </row>
    <row r="25" spans="1:10">
      <c r="A25" s="3"/>
      <c r="B25" s="14">
        <v>-0.03</v>
      </c>
      <c r="C25" s="23">
        <f t="shared" si="5"/>
        <v>1.03</v>
      </c>
      <c r="D25" s="8">
        <f t="shared" si="1"/>
        <v>4.0599999999999997E-2</v>
      </c>
      <c r="E25" s="18">
        <f t="shared" si="2"/>
        <v>8.2413651781728492E-2</v>
      </c>
      <c r="F25" s="18">
        <f t="shared" si="3"/>
        <v>8.3900000000000002E-2</v>
      </c>
      <c r="G25" s="6">
        <f t="shared" si="4"/>
        <v>8.09E-2</v>
      </c>
      <c r="H25" s="3"/>
      <c r="I25" s="3"/>
      <c r="J25" s="3"/>
    </row>
    <row r="26" spans="1:10">
      <c r="A26" s="3"/>
      <c r="B26" s="14">
        <v>-0.02</v>
      </c>
      <c r="C26" s="23">
        <f t="shared" si="5"/>
        <v>1.02</v>
      </c>
      <c r="D26" s="8">
        <f t="shared" si="1"/>
        <v>4.0400000000000005E-2</v>
      </c>
      <c r="E26" s="18">
        <f t="shared" si="2"/>
        <v>8.1606127220938504E-2</v>
      </c>
      <c r="F26" s="18">
        <f t="shared" si="3"/>
        <v>8.2599999999999993E-2</v>
      </c>
      <c r="G26" s="6">
        <f t="shared" si="4"/>
        <v>8.0600000000000005E-2</v>
      </c>
      <c r="H26" s="3"/>
      <c r="I26" s="3"/>
      <c r="J26" s="3"/>
    </row>
    <row r="27" spans="1:10">
      <c r="A27" s="3"/>
      <c r="B27" s="14">
        <v>-0.01</v>
      </c>
      <c r="C27" s="23">
        <f t="shared" si="5"/>
        <v>1.01</v>
      </c>
      <c r="D27" s="8">
        <f t="shared" si="1"/>
        <v>4.02E-2</v>
      </c>
      <c r="E27" s="18">
        <f t="shared" si="2"/>
        <v>8.0801547014893227E-2</v>
      </c>
      <c r="F27" s="18">
        <f t="shared" si="3"/>
        <v>8.1299999999999997E-2</v>
      </c>
      <c r="G27" s="6">
        <f t="shared" si="4"/>
        <v>8.030000000000001E-2</v>
      </c>
      <c r="H27" s="3"/>
      <c r="I27" s="3"/>
      <c r="J27" s="3"/>
    </row>
    <row r="28" spans="1:10">
      <c r="A28" s="3"/>
      <c r="B28" s="14">
        <v>0</v>
      </c>
      <c r="C28" s="23">
        <f t="shared" si="5"/>
        <v>1</v>
      </c>
      <c r="D28" s="8">
        <f t="shared" si="1"/>
        <v>0.04</v>
      </c>
      <c r="E28" s="18">
        <f t="shared" si="2"/>
        <v>0.08</v>
      </c>
      <c r="F28" s="18">
        <f t="shared" si="3"/>
        <v>0.08</v>
      </c>
      <c r="G28" s="6">
        <f t="shared" si="4"/>
        <v>0.08</v>
      </c>
      <c r="H28" s="3"/>
      <c r="I28" s="3"/>
      <c r="J28" s="3"/>
    </row>
    <row r="29" spans="1:10">
      <c r="A29" s="3"/>
      <c r="B29" s="14">
        <v>9.9999999999999794E-3</v>
      </c>
      <c r="C29" s="23">
        <f t="shared" si="5"/>
        <v>0.99</v>
      </c>
      <c r="D29" s="8">
        <f t="shared" si="1"/>
        <v>3.9800000000000002E-2</v>
      </c>
      <c r="E29" s="18">
        <f t="shared" si="2"/>
        <v>7.9201578267102737E-2</v>
      </c>
      <c r="F29" s="18">
        <f t="shared" si="3"/>
        <v>7.8700000000000006E-2</v>
      </c>
      <c r="G29" s="6">
        <f t="shared" si="4"/>
        <v>7.9700000000000007E-2</v>
      </c>
      <c r="H29" s="3"/>
      <c r="I29" s="3"/>
      <c r="J29" s="3"/>
    </row>
    <row r="30" spans="1:10">
      <c r="A30" s="3"/>
      <c r="B30" s="14">
        <v>0.02</v>
      </c>
      <c r="C30" s="23">
        <f t="shared" si="5"/>
        <v>0.98</v>
      </c>
      <c r="D30" s="8">
        <f t="shared" si="1"/>
        <v>3.9599999999999996E-2</v>
      </c>
      <c r="E30" s="18">
        <f t="shared" si="2"/>
        <v>7.8406377291646373E-2</v>
      </c>
      <c r="F30" s="18">
        <f t="shared" si="3"/>
        <v>7.7399999999999997E-2</v>
      </c>
      <c r="G30" s="6">
        <f t="shared" si="4"/>
        <v>7.9399999999999998E-2</v>
      </c>
      <c r="H30" s="3"/>
      <c r="I30" s="3"/>
      <c r="J30" s="3"/>
    </row>
    <row r="31" spans="1:10">
      <c r="A31" s="3"/>
      <c r="B31" s="14">
        <v>0.03</v>
      </c>
      <c r="C31" s="23">
        <f t="shared" si="5"/>
        <v>0.97</v>
      </c>
      <c r="D31" s="8">
        <f t="shared" si="1"/>
        <v>3.9400000000000004E-2</v>
      </c>
      <c r="E31" s="18">
        <f t="shared" si="2"/>
        <v>7.7614496068711292E-2</v>
      </c>
      <c r="F31" s="18">
        <f t="shared" si="3"/>
        <v>7.6100000000000001E-2</v>
      </c>
      <c r="G31" s="6">
        <f t="shared" si="4"/>
        <v>7.9100000000000004E-2</v>
      </c>
      <c r="H31" s="3"/>
      <c r="I31" s="3"/>
      <c r="J31" s="3"/>
    </row>
    <row r="32" spans="1:10">
      <c r="B32" s="14">
        <v>0.04</v>
      </c>
      <c r="C32" s="23">
        <f t="shared" si="5"/>
        <v>0.96</v>
      </c>
      <c r="D32" s="8">
        <f t="shared" si="1"/>
        <v>3.9199999999999999E-2</v>
      </c>
      <c r="E32" s="18">
        <f t="shared" si="2"/>
        <v>7.682603725300427E-2</v>
      </c>
      <c r="F32" s="18">
        <f t="shared" si="3"/>
        <v>7.4800000000000005E-2</v>
      </c>
      <c r="G32" s="6">
        <f t="shared" si="4"/>
        <v>7.8799999999999995E-2</v>
      </c>
    </row>
    <row r="33" spans="2:7">
      <c r="B33" s="14">
        <v>0.05</v>
      </c>
      <c r="C33" s="23">
        <f t="shared" si="5"/>
        <v>0.95</v>
      </c>
      <c r="D33" s="8">
        <f t="shared" si="1"/>
        <v>3.9E-2</v>
      </c>
      <c r="E33" s="18">
        <f t="shared" si="2"/>
        <v>7.6041107303878738E-2</v>
      </c>
      <c r="F33" s="18">
        <f t="shared" si="3"/>
        <v>7.3499999999999996E-2</v>
      </c>
      <c r="G33" s="6">
        <f t="shared" si="4"/>
        <v>7.85E-2</v>
      </c>
    </row>
    <row r="34" spans="2:7">
      <c r="B34" s="14">
        <v>0.06</v>
      </c>
      <c r="C34" s="23">
        <f t="shared" si="5"/>
        <v>0.94</v>
      </c>
      <c r="D34" s="8">
        <f t="shared" si="1"/>
        <v>3.8800000000000001E-2</v>
      </c>
      <c r="E34" s="18">
        <f t="shared" si="2"/>
        <v>7.5259816635439666E-2</v>
      </c>
      <c r="F34" s="18">
        <f t="shared" si="3"/>
        <v>7.22E-2</v>
      </c>
      <c r="G34" s="6">
        <f t="shared" si="4"/>
        <v>7.8200000000000006E-2</v>
      </c>
    </row>
    <row r="35" spans="2:7">
      <c r="B35" s="14">
        <v>7.0000000000000007E-2</v>
      </c>
      <c r="C35" s="23">
        <f t="shared" si="5"/>
        <v>0.92999999999999994</v>
      </c>
      <c r="D35" s="8">
        <f t="shared" si="1"/>
        <v>3.8599999999999995E-2</v>
      </c>
      <c r="E35" s="18">
        <f t="shared" si="2"/>
        <v>7.4482279771768536E-2</v>
      </c>
      <c r="F35" s="18">
        <f t="shared" si="3"/>
        <v>7.0899999999999991E-2</v>
      </c>
      <c r="G35" s="6">
        <f t="shared" si="4"/>
        <v>7.7899999999999997E-2</v>
      </c>
    </row>
    <row r="36" spans="2:7">
      <c r="B36" s="14">
        <v>0.08</v>
      </c>
      <c r="C36" s="23">
        <f t="shared" si="5"/>
        <v>0.92</v>
      </c>
      <c r="D36" s="8">
        <f t="shared" si="1"/>
        <v>3.8399999999999997E-2</v>
      </c>
      <c r="E36" s="18">
        <f t="shared" si="2"/>
        <v>7.3708615507279751E-2</v>
      </c>
      <c r="F36" s="18">
        <f t="shared" si="3"/>
        <v>6.9599999999999995E-2</v>
      </c>
      <c r="G36" s="6">
        <f t="shared" si="4"/>
        <v>7.7600000000000002E-2</v>
      </c>
    </row>
    <row r="37" spans="2:7">
      <c r="B37" s="14">
        <v>0.09</v>
      </c>
      <c r="C37" s="23">
        <f t="shared" si="5"/>
        <v>0.91</v>
      </c>
      <c r="D37" s="8">
        <f t="shared" si="1"/>
        <v>3.8200000000000005E-2</v>
      </c>
      <c r="E37" s="18">
        <f t="shared" si="2"/>
        <v>7.2938947072191826E-2</v>
      </c>
      <c r="F37" s="18">
        <f t="shared" si="3"/>
        <v>6.8300000000000013E-2</v>
      </c>
      <c r="G37" s="6">
        <f t="shared" si="4"/>
        <v>7.7300000000000008E-2</v>
      </c>
    </row>
    <row r="38" spans="2:7">
      <c r="B38" s="14">
        <v>0.1</v>
      </c>
      <c r="C38" s="23">
        <f t="shared" si="5"/>
        <v>0.9</v>
      </c>
      <c r="D38" s="8">
        <f t="shared" si="1"/>
        <v>3.8000000000000006E-2</v>
      </c>
      <c r="E38" s="18">
        <f t="shared" si="2"/>
        <v>7.2173402303064529E-2</v>
      </c>
      <c r="F38" s="18">
        <f t="shared" si="3"/>
        <v>6.7000000000000004E-2</v>
      </c>
      <c r="G38" s="6">
        <f t="shared" si="4"/>
        <v>7.6999999999999999E-2</v>
      </c>
    </row>
    <row r="39" spans="2:7">
      <c r="B39" s="14">
        <v>0.11</v>
      </c>
      <c r="C39" s="23">
        <f t="shared" si="5"/>
        <v>0.89</v>
      </c>
      <c r="D39" s="8">
        <f t="shared" si="1"/>
        <v>3.78E-2</v>
      </c>
      <c r="E39" s="18">
        <f t="shared" si="2"/>
        <v>7.1412113818315165E-2</v>
      </c>
      <c r="F39" s="18">
        <f t="shared" si="3"/>
        <v>6.5699999999999995E-2</v>
      </c>
      <c r="G39" s="6">
        <f t="shared" si="4"/>
        <v>7.6700000000000004E-2</v>
      </c>
    </row>
    <row r="40" spans="2:7">
      <c r="B40" s="14">
        <v>0.12</v>
      </c>
      <c r="C40" s="23">
        <f t="shared" si="5"/>
        <v>0.88</v>
      </c>
      <c r="D40" s="8">
        <f t="shared" ref="D40:D71" si="6">B40*$B$3+C40*$C$3</f>
        <v>3.7600000000000001E-2</v>
      </c>
      <c r="E40" s="18">
        <f t="shared" ref="E40:E71" si="7">SQRT(B40^2*$B$5^2+C40^2*$C$5^2+2*B40*C40*$E$6*$B$5*$C$5)</f>
        <v>7.0655219198584335E-2</v>
      </c>
      <c r="F40" s="18">
        <f t="shared" ref="F40:F71" si="8">SQRT(B40^2*$B$5^2+C40^2*$C$5^2+2*B40*C40*$F$6*$B$5*$C$5)</f>
        <v>6.4400000000000013E-2</v>
      </c>
      <c r="G40" s="6">
        <f t="shared" ref="G40:G71" si="9">SQRT(B40^2*$B$5^2+C40^2*$C$5^2+2*B40*C40*$G$6*$B$5*$C$5)</f>
        <v>7.640000000000001E-2</v>
      </c>
    </row>
    <row r="41" spans="2:7">
      <c r="B41" s="14">
        <v>0.13</v>
      </c>
      <c r="C41" s="23">
        <f t="shared" si="5"/>
        <v>0.87</v>
      </c>
      <c r="D41" s="8">
        <f t="shared" si="6"/>
        <v>3.7399999999999996E-2</v>
      </c>
      <c r="E41" s="18">
        <f t="shared" si="7"/>
        <v>6.9902861171771788E-2</v>
      </c>
      <c r="F41" s="18">
        <f t="shared" si="8"/>
        <v>6.3100000000000003E-2</v>
      </c>
      <c r="G41" s="6">
        <f t="shared" si="9"/>
        <v>7.6100000000000001E-2</v>
      </c>
    </row>
    <row r="42" spans="2:7">
      <c r="B42" s="14">
        <v>0.14000000000000001</v>
      </c>
      <c r="C42" s="23">
        <f t="shared" si="5"/>
        <v>0.86</v>
      </c>
      <c r="D42" s="8">
        <f t="shared" si="6"/>
        <v>3.7199999999999997E-2</v>
      </c>
      <c r="E42" s="18">
        <f t="shared" si="7"/>
        <v>6.9155187802506901E-2</v>
      </c>
      <c r="F42" s="18">
        <f t="shared" si="8"/>
        <v>6.1800000000000001E-2</v>
      </c>
      <c r="G42" s="6">
        <f t="shared" si="9"/>
        <v>7.5799999999999992E-2</v>
      </c>
    </row>
    <row r="43" spans="2:7">
      <c r="B43" s="14">
        <v>0.15</v>
      </c>
      <c r="C43" s="23">
        <f t="shared" si="5"/>
        <v>0.85</v>
      </c>
      <c r="D43" s="8">
        <f t="shared" si="6"/>
        <v>3.7000000000000005E-2</v>
      </c>
      <c r="E43" s="18">
        <f t="shared" si="7"/>
        <v>6.8412352685754046E-2</v>
      </c>
      <c r="F43" s="18">
        <f t="shared" si="8"/>
        <v>6.0499999999999998E-2</v>
      </c>
      <c r="G43" s="6">
        <f t="shared" si="9"/>
        <v>7.5499999999999998E-2</v>
      </c>
    </row>
    <row r="44" spans="2:7">
      <c r="B44" s="14">
        <v>0.16</v>
      </c>
      <c r="C44" s="23">
        <f t="shared" si="5"/>
        <v>0.84</v>
      </c>
      <c r="D44" s="8">
        <f t="shared" si="6"/>
        <v>3.6799999999999999E-2</v>
      </c>
      <c r="E44" s="18">
        <f t="shared" si="7"/>
        <v>6.7674515144181116E-2</v>
      </c>
      <c r="F44" s="18">
        <f t="shared" si="8"/>
        <v>5.9199999999999989E-2</v>
      </c>
      <c r="G44" s="6">
        <f t="shared" si="9"/>
        <v>7.5199999999999989E-2</v>
      </c>
    </row>
    <row r="45" spans="2:7">
      <c r="B45" s="14">
        <v>0.17</v>
      </c>
      <c r="C45" s="23">
        <f t="shared" si="5"/>
        <v>0.83</v>
      </c>
      <c r="D45" s="8">
        <f t="shared" si="6"/>
        <v>3.6600000000000001E-2</v>
      </c>
      <c r="E45" s="18">
        <f t="shared" si="7"/>
        <v>6.6941840428837926E-2</v>
      </c>
      <c r="F45" s="18">
        <f t="shared" si="8"/>
        <v>5.79E-2</v>
      </c>
      <c r="G45" s="6">
        <f t="shared" si="9"/>
        <v>7.4900000000000008E-2</v>
      </c>
    </row>
    <row r="46" spans="2:7">
      <c r="B46" s="14">
        <v>0.18</v>
      </c>
      <c r="C46" s="23">
        <f t="shared" si="5"/>
        <v>0.82000000000000006</v>
      </c>
      <c r="D46" s="8">
        <f t="shared" si="6"/>
        <v>3.6400000000000002E-2</v>
      </c>
      <c r="E46" s="18">
        <f t="shared" si="7"/>
        <v>6.6214499922600048E-2</v>
      </c>
      <c r="F46" s="18">
        <f t="shared" si="8"/>
        <v>5.6600000000000011E-2</v>
      </c>
      <c r="G46" s="6">
        <f t="shared" si="9"/>
        <v>7.4600000000000014E-2</v>
      </c>
    </row>
    <row r="47" spans="2:7">
      <c r="B47" s="14">
        <v>0.19</v>
      </c>
      <c r="C47" s="23">
        <f t="shared" si="5"/>
        <v>0.81</v>
      </c>
      <c r="D47" s="8">
        <f t="shared" si="6"/>
        <v>3.6200000000000003E-2</v>
      </c>
      <c r="E47" s="18">
        <f t="shared" si="7"/>
        <v>6.5492671345731515E-2</v>
      </c>
      <c r="F47" s="18">
        <f t="shared" si="8"/>
        <v>5.5300000000000009E-2</v>
      </c>
      <c r="G47" s="6">
        <f t="shared" si="9"/>
        <v>7.4300000000000005E-2</v>
      </c>
    </row>
    <row r="48" spans="2:7">
      <c r="B48" s="14">
        <v>0.2</v>
      </c>
      <c r="C48" s="23">
        <f t="shared" si="5"/>
        <v>0.8</v>
      </c>
      <c r="D48" s="8">
        <f t="shared" si="6"/>
        <v>3.6000000000000004E-2</v>
      </c>
      <c r="E48" s="18">
        <f t="shared" si="7"/>
        <v>6.4776538962806593E-2</v>
      </c>
      <c r="F48" s="18">
        <f t="shared" si="8"/>
        <v>5.4000000000000006E-2</v>
      </c>
      <c r="G48" s="6">
        <f t="shared" si="9"/>
        <v>7.400000000000001E-2</v>
      </c>
    </row>
    <row r="49" spans="2:7">
      <c r="B49" s="14">
        <v>0.21</v>
      </c>
      <c r="C49" s="23">
        <f t="shared" si="5"/>
        <v>0.79</v>
      </c>
      <c r="D49" s="8">
        <f t="shared" si="6"/>
        <v>3.5800000000000005E-2</v>
      </c>
      <c r="E49" s="18">
        <f t="shared" si="7"/>
        <v>6.4066293790104645E-2</v>
      </c>
      <c r="F49" s="18">
        <f t="shared" si="8"/>
        <v>5.2700000000000004E-2</v>
      </c>
      <c r="G49" s="6">
        <f t="shared" si="9"/>
        <v>7.3700000000000002E-2</v>
      </c>
    </row>
    <row r="50" spans="2:7">
      <c r="B50" s="14">
        <v>0.22</v>
      </c>
      <c r="C50" s="23">
        <f t="shared" si="5"/>
        <v>0.78</v>
      </c>
      <c r="D50" s="8">
        <f t="shared" si="6"/>
        <v>3.56E-2</v>
      </c>
      <c r="E50" s="18">
        <f t="shared" si="7"/>
        <v>6.3362133802453341E-2</v>
      </c>
      <c r="F50" s="18">
        <f t="shared" si="8"/>
        <v>5.1400000000000008E-2</v>
      </c>
      <c r="G50" s="6">
        <f t="shared" si="9"/>
        <v>7.3400000000000007E-2</v>
      </c>
    </row>
    <row r="51" spans="2:7">
      <c r="B51" s="14">
        <v>0.23</v>
      </c>
      <c r="C51" s="23">
        <f t="shared" si="5"/>
        <v>0.77</v>
      </c>
      <c r="D51" s="8">
        <f t="shared" si="6"/>
        <v>3.5400000000000001E-2</v>
      </c>
      <c r="E51" s="18">
        <f t="shared" si="7"/>
        <v>6.2664264138342834E-2</v>
      </c>
      <c r="F51" s="18">
        <f t="shared" si="8"/>
        <v>5.0099999999999999E-2</v>
      </c>
      <c r="G51" s="6">
        <f t="shared" si="9"/>
        <v>7.3099999999999998E-2</v>
      </c>
    </row>
    <row r="52" spans="2:7">
      <c r="B52" s="14">
        <v>0.24</v>
      </c>
      <c r="C52" s="23">
        <f t="shared" si="5"/>
        <v>0.76</v>
      </c>
      <c r="D52" s="8">
        <f t="shared" si="6"/>
        <v>3.5200000000000002E-2</v>
      </c>
      <c r="E52" s="18">
        <f t="shared" si="7"/>
        <v>6.1972897301965806E-2</v>
      </c>
      <c r="F52" s="18">
        <f t="shared" si="8"/>
        <v>4.8799999999999996E-2</v>
      </c>
      <c r="G52" s="6">
        <f t="shared" si="9"/>
        <v>7.2800000000000004E-2</v>
      </c>
    </row>
    <row r="53" spans="2:7">
      <c r="B53" s="14">
        <v>0.25</v>
      </c>
      <c r="C53" s="23">
        <f t="shared" si="5"/>
        <v>0.75</v>
      </c>
      <c r="D53" s="8">
        <f t="shared" si="6"/>
        <v>3.4999999999999996E-2</v>
      </c>
      <c r="E53" s="18">
        <f t="shared" si="7"/>
        <v>6.1288253360656318E-2</v>
      </c>
      <c r="F53" s="18">
        <f t="shared" si="8"/>
        <v>4.7500000000000007E-2</v>
      </c>
      <c r="G53" s="6">
        <f t="shared" si="9"/>
        <v>7.2500000000000009E-2</v>
      </c>
    </row>
    <row r="54" spans="2:7">
      <c r="B54" s="14">
        <v>0.26</v>
      </c>
      <c r="C54" s="23">
        <f t="shared" si="5"/>
        <v>0.74</v>
      </c>
      <c r="D54" s="8">
        <f t="shared" si="6"/>
        <v>3.4800000000000005E-2</v>
      </c>
      <c r="E54" s="18">
        <f t="shared" si="7"/>
        <v>6.0610560136002703E-2</v>
      </c>
      <c r="F54" s="18">
        <f t="shared" si="8"/>
        <v>4.6199999999999998E-2</v>
      </c>
      <c r="G54" s="6">
        <f t="shared" si="9"/>
        <v>7.22E-2</v>
      </c>
    </row>
    <row r="55" spans="2:7">
      <c r="B55" s="14">
        <v>0.27</v>
      </c>
      <c r="C55" s="23">
        <f t="shared" si="5"/>
        <v>0.73</v>
      </c>
      <c r="D55" s="8">
        <f t="shared" si="6"/>
        <v>3.4599999999999999E-2</v>
      </c>
      <c r="E55" s="18">
        <f t="shared" si="7"/>
        <v>5.9940053386696272E-2</v>
      </c>
      <c r="F55" s="18">
        <f t="shared" si="8"/>
        <v>4.4899999999999995E-2</v>
      </c>
      <c r="G55" s="6">
        <f t="shared" si="9"/>
        <v>7.1900000000000006E-2</v>
      </c>
    </row>
    <row r="56" spans="2:7">
      <c r="B56" s="14">
        <v>0.28000000000000003</v>
      </c>
      <c r="C56" s="23">
        <f t="shared" si="5"/>
        <v>0.72</v>
      </c>
      <c r="D56" s="8">
        <f t="shared" si="6"/>
        <v>3.44E-2</v>
      </c>
      <c r="E56" s="18">
        <f t="shared" si="7"/>
        <v>5.9276976980949359E-2</v>
      </c>
      <c r="F56" s="18">
        <f t="shared" si="8"/>
        <v>4.36E-2</v>
      </c>
      <c r="G56" s="6">
        <f t="shared" si="9"/>
        <v>7.1599999999999997E-2</v>
      </c>
    </row>
    <row r="57" spans="2:7">
      <c r="B57" s="14">
        <v>0.28999999999999998</v>
      </c>
      <c r="C57" s="23">
        <f t="shared" si="5"/>
        <v>0.71</v>
      </c>
      <c r="D57" s="8">
        <f t="shared" si="6"/>
        <v>3.4199999999999994E-2</v>
      </c>
      <c r="E57" s="18">
        <f t="shared" si="7"/>
        <v>5.8621583056072443E-2</v>
      </c>
      <c r="F57" s="18">
        <f t="shared" si="8"/>
        <v>4.2300000000000004E-2</v>
      </c>
      <c r="G57" s="6">
        <f t="shared" si="9"/>
        <v>7.1300000000000002E-2</v>
      </c>
    </row>
    <row r="58" spans="2:7">
      <c r="B58" s="14">
        <v>0.3</v>
      </c>
      <c r="C58" s="23">
        <f t="shared" si="5"/>
        <v>0.7</v>
      </c>
      <c r="D58" s="8">
        <f t="shared" si="6"/>
        <v>3.3999999999999996E-2</v>
      </c>
      <c r="E58" s="18">
        <f t="shared" si="7"/>
        <v>5.7974132162542977E-2</v>
      </c>
      <c r="F58" s="18">
        <f t="shared" si="8"/>
        <v>4.0999999999999995E-2</v>
      </c>
      <c r="G58" s="6">
        <f t="shared" si="9"/>
        <v>7.1000000000000008E-2</v>
      </c>
    </row>
    <row r="59" spans="2:7">
      <c r="B59" s="14">
        <v>0.31</v>
      </c>
      <c r="C59" s="23">
        <f t="shared" si="5"/>
        <v>0.69</v>
      </c>
      <c r="D59" s="8">
        <f t="shared" si="6"/>
        <v>3.3799999999999997E-2</v>
      </c>
      <c r="E59" s="18">
        <f t="shared" si="7"/>
        <v>5.7334893389627925E-2</v>
      </c>
      <c r="F59" s="18">
        <f t="shared" si="8"/>
        <v>3.9699999999999992E-2</v>
      </c>
      <c r="G59" s="6">
        <f t="shared" si="9"/>
        <v>7.0699999999999999E-2</v>
      </c>
    </row>
    <row r="60" spans="2:7">
      <c r="B60" s="14">
        <v>0.32</v>
      </c>
      <c r="C60" s="23">
        <f t="shared" si="5"/>
        <v>0.67999999999999994</v>
      </c>
      <c r="D60" s="8">
        <f t="shared" si="6"/>
        <v>3.3599999999999998E-2</v>
      </c>
      <c r="E60" s="18">
        <f t="shared" si="7"/>
        <v>5.6704144469341924E-2</v>
      </c>
      <c r="F60" s="18">
        <f t="shared" si="8"/>
        <v>3.8399999999999997E-2</v>
      </c>
      <c r="G60" s="6">
        <f t="shared" si="9"/>
        <v>7.0400000000000004E-2</v>
      </c>
    </row>
    <row r="61" spans="2:7">
      <c r="B61" s="14">
        <v>0.33</v>
      </c>
      <c r="C61" s="23">
        <f t="shared" si="5"/>
        <v>0.66999999999999993</v>
      </c>
      <c r="D61" s="8">
        <f t="shared" si="6"/>
        <v>3.3399999999999999E-2</v>
      </c>
      <c r="E61" s="18">
        <f t="shared" si="7"/>
        <v>5.6082171855233988E-2</v>
      </c>
      <c r="F61" s="18">
        <f t="shared" si="8"/>
        <v>3.7099999999999994E-2</v>
      </c>
      <c r="G61" s="6">
        <f t="shared" si="9"/>
        <v>7.0099999999999996E-2</v>
      </c>
    </row>
    <row r="62" spans="2:7">
      <c r="B62" s="14">
        <v>0.34</v>
      </c>
      <c r="C62" s="23">
        <f t="shared" si="5"/>
        <v>0.65999999999999992</v>
      </c>
      <c r="D62" s="8">
        <f t="shared" si="6"/>
        <v>3.3199999999999993E-2</v>
      </c>
      <c r="E62" s="18">
        <f t="shared" si="7"/>
        <v>5.5469270772203233E-2</v>
      </c>
      <c r="F62" s="18">
        <f t="shared" si="8"/>
        <v>3.5799999999999992E-2</v>
      </c>
      <c r="G62" s="6">
        <f t="shared" si="9"/>
        <v>6.9800000000000001E-2</v>
      </c>
    </row>
    <row r="63" spans="2:7">
      <c r="B63" s="14">
        <v>0.35</v>
      </c>
      <c r="C63" s="23">
        <f t="shared" si="5"/>
        <v>0.65</v>
      </c>
      <c r="D63" s="8">
        <f t="shared" si="6"/>
        <v>3.3000000000000002E-2</v>
      </c>
      <c r="E63" s="18">
        <f t="shared" si="7"/>
        <v>5.4865745233250961E-2</v>
      </c>
      <c r="F63" s="18">
        <f t="shared" si="8"/>
        <v>3.4500000000000003E-2</v>
      </c>
      <c r="G63" s="6">
        <f t="shared" si="9"/>
        <v>6.9500000000000006E-2</v>
      </c>
    </row>
    <row r="64" spans="2:7">
      <c r="B64" s="14">
        <v>0.36</v>
      </c>
      <c r="C64" s="23">
        <f t="shared" si="5"/>
        <v>0.64</v>
      </c>
      <c r="D64" s="8">
        <f t="shared" si="6"/>
        <v>3.2800000000000003E-2</v>
      </c>
      <c r="E64" s="18">
        <f t="shared" si="7"/>
        <v>5.4271908018789977E-2</v>
      </c>
      <c r="F64" s="18">
        <f t="shared" si="8"/>
        <v>3.32E-2</v>
      </c>
      <c r="G64" s="6">
        <f t="shared" si="9"/>
        <v>6.9199999999999998E-2</v>
      </c>
    </row>
    <row r="65" spans="2:7">
      <c r="B65" s="14">
        <v>0.37</v>
      </c>
      <c r="C65" s="23">
        <f t="shared" si="5"/>
        <v>0.63</v>
      </c>
      <c r="D65" s="8">
        <f t="shared" si="6"/>
        <v>3.2600000000000004E-2</v>
      </c>
      <c r="E65" s="18">
        <f t="shared" si="7"/>
        <v>5.368808061385693E-2</v>
      </c>
      <c r="F65" s="18">
        <f t="shared" si="8"/>
        <v>3.1900000000000012E-2</v>
      </c>
      <c r="G65" s="6">
        <f t="shared" si="9"/>
        <v>6.8900000000000003E-2</v>
      </c>
    </row>
    <row r="66" spans="2:7">
      <c r="B66" s="14">
        <v>0.38</v>
      </c>
      <c r="C66" s="23">
        <f t="shared" si="5"/>
        <v>0.62</v>
      </c>
      <c r="D66" s="8">
        <f t="shared" si="6"/>
        <v>3.2399999999999998E-2</v>
      </c>
      <c r="E66" s="18">
        <f t="shared" si="7"/>
        <v>5.3114593098319042E-2</v>
      </c>
      <c r="F66" s="18">
        <f t="shared" si="8"/>
        <v>3.0600000000000006E-2</v>
      </c>
      <c r="G66" s="6">
        <f t="shared" si="9"/>
        <v>6.8600000000000008E-2</v>
      </c>
    </row>
    <row r="67" spans="2:7">
      <c r="B67" s="14">
        <v>0.39</v>
      </c>
      <c r="C67" s="23">
        <f t="shared" si="5"/>
        <v>0.61</v>
      </c>
      <c r="D67" s="8">
        <f t="shared" si="6"/>
        <v>3.2199999999999999E-2</v>
      </c>
      <c r="E67" s="18">
        <f t="shared" si="7"/>
        <v>5.2551783984941938E-2</v>
      </c>
      <c r="F67" s="18">
        <f t="shared" si="8"/>
        <v>2.9299999999999993E-2</v>
      </c>
      <c r="G67" s="6">
        <f t="shared" si="9"/>
        <v>6.83E-2</v>
      </c>
    </row>
    <row r="68" spans="2:7">
      <c r="B68" s="14">
        <v>0.4</v>
      </c>
      <c r="C68" s="23">
        <f t="shared" si="5"/>
        <v>0.6</v>
      </c>
      <c r="D68" s="8">
        <f t="shared" si="6"/>
        <v>3.2000000000000001E-2</v>
      </c>
      <c r="E68" s="18">
        <f t="shared" si="7"/>
        <v>5.2000000000000005E-2</v>
      </c>
      <c r="F68" s="18">
        <f t="shared" si="8"/>
        <v>2.8000000000000004E-2</v>
      </c>
      <c r="G68" s="6">
        <f t="shared" si="9"/>
        <v>6.8000000000000005E-2</v>
      </c>
    </row>
    <row r="69" spans="2:7">
      <c r="B69" s="14">
        <v>0.41</v>
      </c>
      <c r="C69" s="23">
        <f t="shared" si="5"/>
        <v>0.59000000000000008</v>
      </c>
      <c r="D69" s="8">
        <f t="shared" si="6"/>
        <v>3.1800000000000002E-2</v>
      </c>
      <c r="E69" s="18">
        <f t="shared" si="7"/>
        <v>5.1459595800977691E-2</v>
      </c>
      <c r="F69" s="18">
        <f t="shared" si="8"/>
        <v>2.6700000000000005E-2</v>
      </c>
      <c r="G69" s="6">
        <f t="shared" si="9"/>
        <v>6.7699999999999996E-2</v>
      </c>
    </row>
    <row r="70" spans="2:7">
      <c r="B70" s="14">
        <v>0.42</v>
      </c>
      <c r="C70" s="23">
        <f t="shared" si="5"/>
        <v>0.58000000000000007</v>
      </c>
      <c r="D70" s="8">
        <f t="shared" si="6"/>
        <v>3.1600000000000003E-2</v>
      </c>
      <c r="E70" s="18">
        <f t="shared" si="7"/>
        <v>5.0930933625842757E-2</v>
      </c>
      <c r="F70" s="18">
        <f t="shared" si="8"/>
        <v>2.5400000000000006E-2</v>
      </c>
      <c r="G70" s="6">
        <f t="shared" si="9"/>
        <v>6.7400000000000002E-2</v>
      </c>
    </row>
    <row r="71" spans="2:7">
      <c r="B71" s="14">
        <v>0.43</v>
      </c>
      <c r="C71" s="23">
        <f t="shared" si="5"/>
        <v>0.57000000000000006</v>
      </c>
      <c r="D71" s="8">
        <f t="shared" si="6"/>
        <v>3.1400000000000004E-2</v>
      </c>
      <c r="E71" s="18">
        <f t="shared" si="7"/>
        <v>5.0414382868383907E-2</v>
      </c>
      <c r="F71" s="18">
        <f t="shared" si="8"/>
        <v>2.4100000000000003E-2</v>
      </c>
      <c r="G71" s="6">
        <f t="shared" si="9"/>
        <v>6.7100000000000007E-2</v>
      </c>
    </row>
    <row r="72" spans="2:7">
      <c r="B72" s="14">
        <v>0.44</v>
      </c>
      <c r="C72" s="23">
        <f t="shared" si="5"/>
        <v>0.56000000000000005</v>
      </c>
      <c r="D72" s="8">
        <f t="shared" ref="D72:D103" si="10">B72*$B$3+C72*$C$3</f>
        <v>3.1200000000000006E-2</v>
      </c>
      <c r="E72" s="18">
        <f t="shared" ref="E72:E103" si="11">SQRT(B72^2*$B$5^2+C72^2*$C$5^2+2*B72*C72*$E$6*$B$5*$C$5)</f>
        <v>4.9910319574212311E-2</v>
      </c>
      <c r="F72" s="18">
        <f t="shared" ref="F72:F103" si="12">SQRT(B72^2*$B$5^2+C72^2*$C$5^2+2*B72*C72*$F$6*$B$5*$C$5)</f>
        <v>2.2799999999999994E-2</v>
      </c>
      <c r="G72" s="6">
        <f t="shared" ref="G72:G103" si="13">SQRT(B72^2*$B$5^2+C72^2*$C$5^2+2*B72*C72*$G$6*$B$5*$C$5)</f>
        <v>6.6800000000000012E-2</v>
      </c>
    </row>
    <row r="73" spans="2:7">
      <c r="B73" s="14">
        <v>0.45</v>
      </c>
      <c r="C73" s="23">
        <f t="shared" ref="C73:C136" si="14">1-B73</f>
        <v>0.55000000000000004</v>
      </c>
      <c r="D73" s="8">
        <f t="shared" si="10"/>
        <v>3.1000000000000003E-2</v>
      </c>
      <c r="E73" s="18">
        <f t="shared" si="11"/>
        <v>4.94191258522447E-2</v>
      </c>
      <c r="F73" s="18">
        <f t="shared" si="12"/>
        <v>2.1499999999999998E-2</v>
      </c>
      <c r="G73" s="6">
        <f t="shared" si="13"/>
        <v>6.6500000000000004E-2</v>
      </c>
    </row>
    <row r="74" spans="2:7">
      <c r="B74" s="14">
        <v>0.46</v>
      </c>
      <c r="C74" s="23">
        <f t="shared" si="14"/>
        <v>0.54</v>
      </c>
      <c r="D74" s="8">
        <f t="shared" si="10"/>
        <v>3.0800000000000001E-2</v>
      </c>
      <c r="E74" s="18">
        <f t="shared" si="11"/>
        <v>4.894118919683093E-2</v>
      </c>
      <c r="F74" s="18">
        <f t="shared" si="12"/>
        <v>2.0200000000000003E-2</v>
      </c>
      <c r="G74" s="6">
        <f t="shared" si="13"/>
        <v>6.6200000000000009E-2</v>
      </c>
    </row>
    <row r="75" spans="2:7">
      <c r="B75" s="14">
        <v>0.47</v>
      </c>
      <c r="C75" s="23">
        <f t="shared" si="14"/>
        <v>0.53</v>
      </c>
      <c r="D75" s="8">
        <f t="shared" si="10"/>
        <v>3.0600000000000002E-2</v>
      </c>
      <c r="E75" s="18">
        <f t="shared" si="11"/>
        <v>4.8476901716178196E-2</v>
      </c>
      <c r="F75" s="18">
        <f t="shared" si="12"/>
        <v>1.8900000000000004E-2</v>
      </c>
      <c r="G75" s="6">
        <f t="shared" si="13"/>
        <v>6.59E-2</v>
      </c>
    </row>
    <row r="76" spans="2:7">
      <c r="B76" s="14">
        <v>0.48</v>
      </c>
      <c r="C76" s="23">
        <f t="shared" si="14"/>
        <v>0.52</v>
      </c>
      <c r="D76" s="8">
        <f t="shared" si="10"/>
        <v>3.0400000000000003E-2</v>
      </c>
      <c r="E76" s="18">
        <f t="shared" si="11"/>
        <v>4.8026659263371636E-2</v>
      </c>
      <c r="F76" s="18">
        <f t="shared" si="12"/>
        <v>1.7600000000000015E-2</v>
      </c>
      <c r="G76" s="6">
        <f t="shared" si="13"/>
        <v>6.5600000000000006E-2</v>
      </c>
    </row>
    <row r="77" spans="2:7">
      <c r="B77" s="14">
        <v>0.49</v>
      </c>
      <c r="C77" s="23">
        <f t="shared" si="14"/>
        <v>0.51</v>
      </c>
      <c r="D77" s="8">
        <f t="shared" si="10"/>
        <v>3.0200000000000001E-2</v>
      </c>
      <c r="E77" s="18">
        <f t="shared" si="11"/>
        <v>4.7590860467110703E-2</v>
      </c>
      <c r="F77" s="18">
        <f t="shared" si="12"/>
        <v>1.6300000000000009E-2</v>
      </c>
      <c r="G77" s="6">
        <f t="shared" si="13"/>
        <v>6.5299999999999997E-2</v>
      </c>
    </row>
    <row r="78" spans="2:7">
      <c r="B78" s="14">
        <v>0.5</v>
      </c>
      <c r="C78" s="23">
        <f t="shared" si="14"/>
        <v>0.5</v>
      </c>
      <c r="D78" s="8">
        <f t="shared" si="10"/>
        <v>0.03</v>
      </c>
      <c r="E78" s="18">
        <f t="shared" si="11"/>
        <v>4.7169905660283021E-2</v>
      </c>
      <c r="F78" s="18">
        <f t="shared" si="12"/>
        <v>1.5000000000000012E-2</v>
      </c>
      <c r="G78" s="6">
        <f t="shared" si="13"/>
        <v>6.5000000000000002E-2</v>
      </c>
    </row>
    <row r="79" spans="2:7">
      <c r="B79" s="14">
        <v>0.51</v>
      </c>
      <c r="C79" s="23">
        <f t="shared" si="14"/>
        <v>0.49</v>
      </c>
      <c r="D79" s="8">
        <f t="shared" si="10"/>
        <v>2.98E-2</v>
      </c>
      <c r="E79" s="18">
        <f t="shared" si="11"/>
        <v>4.6764195705689196E-2</v>
      </c>
      <c r="F79" s="18">
        <f t="shared" si="12"/>
        <v>1.3699999999999997E-2</v>
      </c>
      <c r="G79" s="6">
        <f t="shared" si="13"/>
        <v>6.4699999999999994E-2</v>
      </c>
    </row>
    <row r="80" spans="2:7">
      <c r="B80" s="14">
        <v>0.52</v>
      </c>
      <c r="C80" s="23">
        <f t="shared" si="14"/>
        <v>0.48</v>
      </c>
      <c r="D80" s="8">
        <f t="shared" si="10"/>
        <v>2.9600000000000001E-2</v>
      </c>
      <c r="E80" s="18">
        <f t="shared" si="11"/>
        <v>4.6374130719615651E-2</v>
      </c>
      <c r="F80" s="18">
        <f t="shared" si="12"/>
        <v>1.2400000000000007E-2</v>
      </c>
      <c r="G80" s="6">
        <f t="shared" si="13"/>
        <v>6.4399999999999999E-2</v>
      </c>
    </row>
    <row r="81" spans="2:7">
      <c r="B81" s="14">
        <v>0.53</v>
      </c>
      <c r="C81" s="23">
        <f t="shared" si="14"/>
        <v>0.47</v>
      </c>
      <c r="D81" s="8">
        <f t="shared" si="10"/>
        <v>2.9400000000000003E-2</v>
      </c>
      <c r="E81" s="18">
        <f t="shared" si="11"/>
        <v>4.6000108695523755E-2</v>
      </c>
      <c r="F81" s="18">
        <f t="shared" si="12"/>
        <v>1.1099999999999995E-2</v>
      </c>
      <c r="G81" s="6">
        <f t="shared" si="13"/>
        <v>6.4100000000000004E-2</v>
      </c>
    </row>
    <row r="82" spans="2:7">
      <c r="B82" s="14">
        <v>0.54</v>
      </c>
      <c r="C82" s="23">
        <f t="shared" si="14"/>
        <v>0.45999999999999996</v>
      </c>
      <c r="D82" s="8">
        <f t="shared" si="10"/>
        <v>2.92E-2</v>
      </c>
      <c r="E82" s="18">
        <f t="shared" si="11"/>
        <v>4.5642524031871856E-2</v>
      </c>
      <c r="F82" s="18">
        <f t="shared" si="12"/>
        <v>9.7999999999999962E-3</v>
      </c>
      <c r="G82" s="6">
        <f t="shared" si="13"/>
        <v>6.3799999999999996E-2</v>
      </c>
    </row>
    <row r="83" spans="2:7">
      <c r="B83" s="14">
        <v>0.55000000000000004</v>
      </c>
      <c r="C83" s="23">
        <f t="shared" si="14"/>
        <v>0.44999999999999996</v>
      </c>
      <c r="D83" s="8">
        <f t="shared" si="10"/>
        <v>2.8999999999999998E-2</v>
      </c>
      <c r="E83" s="18">
        <f t="shared" si="11"/>
        <v>4.530176596999283E-2</v>
      </c>
      <c r="F83" s="18">
        <f t="shared" si="12"/>
        <v>8.5000000000000162E-3</v>
      </c>
      <c r="G83" s="6">
        <f t="shared" si="13"/>
        <v>6.3500000000000001E-2</v>
      </c>
    </row>
    <row r="84" spans="2:7">
      <c r="B84" s="14">
        <v>0.56000000000000005</v>
      </c>
      <c r="C84" s="23">
        <f t="shared" si="14"/>
        <v>0.43999999999999995</v>
      </c>
      <c r="D84" s="8">
        <f t="shared" si="10"/>
        <v>2.8799999999999999E-2</v>
      </c>
      <c r="E84" s="18">
        <f t="shared" si="11"/>
        <v>4.4978216949985918E-2</v>
      </c>
      <c r="F84" s="18">
        <f t="shared" si="12"/>
        <v>7.2000000000000336E-3</v>
      </c>
      <c r="G84" s="6">
        <f t="shared" si="13"/>
        <v>6.3199999999999992E-2</v>
      </c>
    </row>
    <row r="85" spans="2:7">
      <c r="B85" s="14">
        <v>0.56999999999999995</v>
      </c>
      <c r="C85" s="23">
        <f t="shared" si="14"/>
        <v>0.43000000000000005</v>
      </c>
      <c r="D85" s="8">
        <f t="shared" si="10"/>
        <v>2.86E-2</v>
      </c>
      <c r="E85" s="18">
        <f t="shared" si="11"/>
        <v>4.4672250894710913E-2</v>
      </c>
      <c r="F85" s="18">
        <f t="shared" si="12"/>
        <v>5.8999999999999747E-3</v>
      </c>
      <c r="G85" s="6">
        <f t="shared" si="13"/>
        <v>6.2899999999999998E-2</v>
      </c>
    </row>
    <row r="86" spans="2:7">
      <c r="B86" s="14">
        <v>0.57999999999999996</v>
      </c>
      <c r="C86" s="23">
        <f t="shared" si="14"/>
        <v>0.42000000000000004</v>
      </c>
      <c r="D86" s="8">
        <f t="shared" si="10"/>
        <v>2.8400000000000002E-2</v>
      </c>
      <c r="E86" s="18">
        <f t="shared" si="11"/>
        <v>4.4384231434147874E-2</v>
      </c>
      <c r="F86" s="18">
        <f t="shared" si="12"/>
        <v>4.5999999999999878E-3</v>
      </c>
      <c r="G86" s="6">
        <f t="shared" si="13"/>
        <v>6.2600000000000003E-2</v>
      </c>
    </row>
    <row r="87" spans="2:7">
      <c r="B87" s="14">
        <v>0.59</v>
      </c>
      <c r="C87" s="23">
        <f t="shared" si="14"/>
        <v>0.41000000000000003</v>
      </c>
      <c r="D87" s="8">
        <f t="shared" si="10"/>
        <v>2.8200000000000003E-2</v>
      </c>
      <c r="E87" s="18">
        <f t="shared" si="11"/>
        <v>4.4114510084551549E-2</v>
      </c>
      <c r="F87" s="18">
        <f t="shared" si="12"/>
        <v>3.2999999999999917E-3</v>
      </c>
      <c r="G87" s="6">
        <f t="shared" si="13"/>
        <v>6.2300000000000001E-2</v>
      </c>
    </row>
    <row r="88" spans="2:7">
      <c r="B88" s="14">
        <v>0.6</v>
      </c>
      <c r="C88" s="23">
        <f t="shared" si="14"/>
        <v>0.4</v>
      </c>
      <c r="D88" s="8">
        <f t="shared" si="10"/>
        <v>2.8000000000000001E-2</v>
      </c>
      <c r="E88" s="18">
        <f t="shared" si="11"/>
        <v>4.3863424398922622E-2</v>
      </c>
      <c r="F88" s="18">
        <f t="shared" si="12"/>
        <v>2.0000000000000785E-3</v>
      </c>
      <c r="G88" s="6">
        <f t="shared" si="13"/>
        <v>6.2E-2</v>
      </c>
    </row>
    <row r="89" spans="2:7">
      <c r="B89" s="14">
        <v>0.61</v>
      </c>
      <c r="C89" s="23">
        <f t="shared" si="14"/>
        <v>0.39</v>
      </c>
      <c r="D89" s="8">
        <f t="shared" si="10"/>
        <v>2.7800000000000002E-2</v>
      </c>
      <c r="E89" s="18">
        <f t="shared" si="11"/>
        <v>4.3631296107266862E-2</v>
      </c>
      <c r="F89" s="18">
        <f t="shared" si="12"/>
        <v>7.0000000000008987E-4</v>
      </c>
      <c r="G89" s="6">
        <f t="shared" si="13"/>
        <v>6.1700000000000005E-2</v>
      </c>
    </row>
    <row r="90" spans="2:7">
      <c r="B90" s="14">
        <v>0.62</v>
      </c>
      <c r="C90" s="23">
        <f t="shared" si="14"/>
        <v>0.38</v>
      </c>
      <c r="D90" s="8">
        <f t="shared" si="10"/>
        <v>2.76E-2</v>
      </c>
      <c r="E90" s="18">
        <f t="shared" si="11"/>
        <v>4.3418429266844742E-2</v>
      </c>
      <c r="F90" s="18">
        <f t="shared" si="12"/>
        <v>6.0000000000020605E-4</v>
      </c>
      <c r="G90" s="6">
        <f t="shared" si="13"/>
        <v>6.1400000000000003E-2</v>
      </c>
    </row>
    <row r="91" spans="2:7">
      <c r="B91" s="14">
        <v>0.63</v>
      </c>
      <c r="C91" s="23">
        <f t="shared" si="14"/>
        <v>0.37</v>
      </c>
      <c r="D91" s="8">
        <f t="shared" si="10"/>
        <v>2.7400000000000001E-2</v>
      </c>
      <c r="E91" s="18">
        <f t="shared" si="11"/>
        <v>4.3225108444051363E-2</v>
      </c>
      <c r="F91" s="18">
        <f t="shared" si="12"/>
        <v>1.9000000000000644E-3</v>
      </c>
      <c r="G91" s="6">
        <f t="shared" si="13"/>
        <v>6.1100000000000002E-2</v>
      </c>
    </row>
    <row r="92" spans="2:7">
      <c r="B92" s="14">
        <v>0.64</v>
      </c>
      <c r="C92" s="23">
        <f t="shared" si="14"/>
        <v>0.36</v>
      </c>
      <c r="D92" s="8">
        <f t="shared" si="10"/>
        <v>2.7200000000000002E-2</v>
      </c>
      <c r="E92" s="18">
        <f t="shared" si="11"/>
        <v>4.3051596950635873E-2</v>
      </c>
      <c r="F92" s="18">
        <f t="shared" si="12"/>
        <v>3.1999999999999845E-3</v>
      </c>
      <c r="G92" s="6">
        <f t="shared" si="13"/>
        <v>6.08E-2</v>
      </c>
    </row>
    <row r="93" spans="2:7">
      <c r="B93" s="14">
        <v>0.65</v>
      </c>
      <c r="C93" s="23">
        <f t="shared" si="14"/>
        <v>0.35</v>
      </c>
      <c r="D93" s="8">
        <f t="shared" si="10"/>
        <v>2.7E-2</v>
      </c>
      <c r="E93" s="18">
        <f t="shared" si="11"/>
        <v>4.2898135157603302E-2</v>
      </c>
      <c r="F93" s="18">
        <f t="shared" si="12"/>
        <v>4.5000000000000335E-3</v>
      </c>
      <c r="G93" s="6">
        <f t="shared" si="13"/>
        <v>6.0500000000000005E-2</v>
      </c>
    </row>
    <row r="94" spans="2:7">
      <c r="B94" s="14">
        <v>0.66</v>
      </c>
      <c r="C94" s="23">
        <f t="shared" si="14"/>
        <v>0.33999999999999997</v>
      </c>
      <c r="D94" s="8">
        <f t="shared" si="10"/>
        <v>2.6800000000000001E-2</v>
      </c>
      <c r="E94" s="18">
        <f t="shared" si="11"/>
        <v>4.2764938910280235E-2</v>
      </c>
      <c r="F94" s="18">
        <f t="shared" si="12"/>
        <v>5.8000000000000126E-3</v>
      </c>
      <c r="G94" s="6">
        <f t="shared" si="13"/>
        <v>6.0200000000000004E-2</v>
      </c>
    </row>
    <row r="95" spans="2:7">
      <c r="B95" s="14">
        <v>0.67</v>
      </c>
      <c r="C95" s="23">
        <f t="shared" si="14"/>
        <v>0.32999999999999996</v>
      </c>
      <c r="D95" s="8">
        <f t="shared" si="10"/>
        <v>2.6599999999999999E-2</v>
      </c>
      <c r="E95" s="18">
        <f t="shared" si="11"/>
        <v>4.2652198067626018E-2</v>
      </c>
      <c r="F95" s="18">
        <f t="shared" si="12"/>
        <v>7.1000000000000212E-3</v>
      </c>
      <c r="G95" s="6">
        <f t="shared" si="13"/>
        <v>5.9900000000000002E-2</v>
      </c>
    </row>
    <row r="96" spans="2:7">
      <c r="B96" s="14">
        <v>0.68</v>
      </c>
      <c r="C96" s="23">
        <f t="shared" si="14"/>
        <v>0.31999999999999995</v>
      </c>
      <c r="D96" s="8">
        <f t="shared" si="10"/>
        <v>2.64E-2</v>
      </c>
      <c r="E96" s="18">
        <f t="shared" si="11"/>
        <v>4.2560075187903515E-2</v>
      </c>
      <c r="F96" s="18">
        <f t="shared" si="12"/>
        <v>8.3999999999999943E-3</v>
      </c>
      <c r="G96" s="6">
        <f t="shared" si="13"/>
        <v>5.96E-2</v>
      </c>
    </row>
    <row r="97" spans="2:7">
      <c r="B97" s="14">
        <v>0.69</v>
      </c>
      <c r="C97" s="23">
        <f t="shared" si="14"/>
        <v>0.31000000000000005</v>
      </c>
      <c r="D97" s="8">
        <f t="shared" si="10"/>
        <v>2.6200000000000001E-2</v>
      </c>
      <c r="E97" s="18">
        <f t="shared" si="11"/>
        <v>4.2488704381282334E-2</v>
      </c>
      <c r="F97" s="18">
        <f t="shared" si="12"/>
        <v>9.7000000000000124E-3</v>
      </c>
      <c r="G97" s="6">
        <f t="shared" si="13"/>
        <v>5.9300000000000005E-2</v>
      </c>
    </row>
    <row r="98" spans="2:7">
      <c r="B98" s="14">
        <v>0.7</v>
      </c>
      <c r="C98" s="23">
        <f t="shared" si="14"/>
        <v>0.30000000000000004</v>
      </c>
      <c r="D98" s="8">
        <f t="shared" si="10"/>
        <v>2.6000000000000002E-2</v>
      </c>
      <c r="E98" s="18">
        <f t="shared" si="11"/>
        <v>4.2438190347845899E-2</v>
      </c>
      <c r="F98" s="18">
        <f t="shared" si="12"/>
        <v>1.1000000000000001E-2</v>
      </c>
      <c r="G98" s="6">
        <f t="shared" si="13"/>
        <v>5.9000000000000011E-2</v>
      </c>
    </row>
    <row r="99" spans="2:7">
      <c r="B99" s="14">
        <v>0.71</v>
      </c>
      <c r="C99" s="23">
        <f t="shared" si="14"/>
        <v>0.29000000000000004</v>
      </c>
      <c r="D99" s="8">
        <f t="shared" si="10"/>
        <v>2.58E-2</v>
      </c>
      <c r="E99" s="18">
        <f t="shared" si="11"/>
        <v>4.240860761685062E-2</v>
      </c>
      <c r="F99" s="18">
        <f t="shared" si="12"/>
        <v>1.2300000000000004E-2</v>
      </c>
      <c r="G99" s="6">
        <f t="shared" si="13"/>
        <v>5.8700000000000009E-2</v>
      </c>
    </row>
    <row r="100" spans="2:7">
      <c r="B100" s="14">
        <v>0.72</v>
      </c>
      <c r="C100" s="23">
        <f t="shared" si="14"/>
        <v>0.28000000000000003</v>
      </c>
      <c r="D100" s="8">
        <f t="shared" si="10"/>
        <v>2.5600000000000001E-2</v>
      </c>
      <c r="E100" s="18">
        <f t="shared" si="11"/>
        <v>4.24E-2</v>
      </c>
      <c r="F100" s="18">
        <f t="shared" si="12"/>
        <v>1.3600000000000003E-2</v>
      </c>
      <c r="G100" s="6">
        <f t="shared" si="13"/>
        <v>5.8400000000000001E-2</v>
      </c>
    </row>
    <row r="101" spans="2:7">
      <c r="B101" s="14">
        <v>0.73</v>
      </c>
      <c r="C101" s="23">
        <f t="shared" si="14"/>
        <v>0.27</v>
      </c>
      <c r="D101" s="8">
        <f t="shared" si="10"/>
        <v>2.5399999999999999E-2</v>
      </c>
      <c r="E101" s="18">
        <f t="shared" si="11"/>
        <v>4.2412380268030229E-2</v>
      </c>
      <c r="F101" s="18">
        <f t="shared" si="12"/>
        <v>1.4899999999999997E-2</v>
      </c>
      <c r="G101" s="6">
        <f t="shared" si="13"/>
        <v>5.8099999999999999E-2</v>
      </c>
    </row>
    <row r="102" spans="2:7">
      <c r="B102" s="14">
        <v>0.74</v>
      </c>
      <c r="C102" s="23">
        <f t="shared" si="14"/>
        <v>0.26</v>
      </c>
      <c r="D102" s="8">
        <f t="shared" si="10"/>
        <v>2.52E-2</v>
      </c>
      <c r="E102" s="18">
        <f t="shared" si="11"/>
        <v>4.2445730056155241E-2</v>
      </c>
      <c r="F102" s="18">
        <f t="shared" si="12"/>
        <v>1.6199999999999996E-2</v>
      </c>
      <c r="G102" s="6">
        <f t="shared" si="13"/>
        <v>5.7800000000000004E-2</v>
      </c>
    </row>
    <row r="103" spans="2:7">
      <c r="B103" s="14">
        <v>0.75</v>
      </c>
      <c r="C103" s="23">
        <f t="shared" si="14"/>
        <v>0.25</v>
      </c>
      <c r="D103" s="8">
        <f t="shared" si="10"/>
        <v>2.5000000000000001E-2</v>
      </c>
      <c r="E103" s="18">
        <f t="shared" si="11"/>
        <v>4.2500000000000003E-2</v>
      </c>
      <c r="F103" s="18">
        <f t="shared" si="12"/>
        <v>1.7500000000000002E-2</v>
      </c>
      <c r="G103" s="6">
        <f t="shared" si="13"/>
        <v>5.7500000000000002E-2</v>
      </c>
    </row>
    <row r="104" spans="2:7">
      <c r="B104" s="14">
        <v>0.76000000000000101</v>
      </c>
      <c r="C104" s="23">
        <f t="shared" si="14"/>
        <v>0.23999999999999899</v>
      </c>
      <c r="D104" s="8">
        <f t="shared" ref="D104:D135" si="15">B104*$B$3+C104*$C$3</f>
        <v>2.4799999999999982E-2</v>
      </c>
      <c r="E104" s="18">
        <f t="shared" ref="E104:E135" si="16">SQRT(B104^2*$B$5^2+C104^2*$C$5^2+2*B104*C104*$E$6*$B$5*$C$5)</f>
        <v>4.2575110099681492E-2</v>
      </c>
      <c r="F104" s="18">
        <f t="shared" ref="F104:F135" si="17">SQRT(B104^2*$B$5^2+C104^2*$C$5^2+2*B104*C104*$F$6*$B$5*$C$5)</f>
        <v>1.880000000000014E-2</v>
      </c>
      <c r="G104" s="6">
        <f t="shared" ref="G104:G135" si="18">SQRT(B104^2*$B$5^2+C104^2*$C$5^2+2*B104*C104*$G$6*$B$5*$C$5)</f>
        <v>5.7199999999999973E-2</v>
      </c>
    </row>
    <row r="105" spans="2:7">
      <c r="B105" s="14">
        <v>0.77000000000000102</v>
      </c>
      <c r="C105" s="23">
        <f t="shared" si="14"/>
        <v>0.22999999999999898</v>
      </c>
      <c r="D105" s="8">
        <f t="shared" si="15"/>
        <v>2.4599999999999983E-2</v>
      </c>
      <c r="E105" s="18">
        <f t="shared" si="16"/>
        <v>4.2670950305799392E-2</v>
      </c>
      <c r="F105" s="18">
        <f t="shared" si="17"/>
        <v>2.0100000000000139E-2</v>
      </c>
      <c r="G105" s="6">
        <f t="shared" si="18"/>
        <v>5.6899999999999971E-2</v>
      </c>
    </row>
    <row r="106" spans="2:7">
      <c r="B106" s="14">
        <v>0.78000000000000103</v>
      </c>
      <c r="C106" s="23">
        <f t="shared" si="14"/>
        <v>0.21999999999999897</v>
      </c>
      <c r="D106" s="8">
        <f t="shared" si="15"/>
        <v>2.4399999999999977E-2</v>
      </c>
      <c r="E106" s="18">
        <f t="shared" si="16"/>
        <v>4.2787381317393118E-2</v>
      </c>
      <c r="F106" s="18">
        <f t="shared" si="17"/>
        <v>2.1400000000000145E-2</v>
      </c>
      <c r="G106" s="6">
        <f t="shared" si="18"/>
        <v>5.659999999999997E-2</v>
      </c>
    </row>
    <row r="107" spans="2:7">
      <c r="B107" s="14">
        <v>0.79000000000000103</v>
      </c>
      <c r="C107" s="23">
        <f t="shared" si="14"/>
        <v>0.20999999999999897</v>
      </c>
      <c r="D107" s="8">
        <f t="shared" si="15"/>
        <v>2.4199999999999982E-2</v>
      </c>
      <c r="E107" s="18">
        <f t="shared" si="16"/>
        <v>4.2924235578516733E-2</v>
      </c>
      <c r="F107" s="18">
        <f t="shared" si="17"/>
        <v>2.2700000000000137E-2</v>
      </c>
      <c r="G107" s="6">
        <f t="shared" si="18"/>
        <v>5.6299999999999968E-2</v>
      </c>
    </row>
    <row r="108" spans="2:7">
      <c r="B108" s="14">
        <v>0.80000000000000104</v>
      </c>
      <c r="C108" s="23">
        <f t="shared" si="14"/>
        <v>0.19999999999999896</v>
      </c>
      <c r="D108" s="8">
        <f t="shared" si="15"/>
        <v>2.399999999999998E-2</v>
      </c>
      <c r="E108" s="18">
        <f t="shared" si="16"/>
        <v>4.3081318457076051E-2</v>
      </c>
      <c r="F108" s="18">
        <f t="shared" si="17"/>
        <v>2.4000000000000139E-2</v>
      </c>
      <c r="G108" s="6">
        <f t="shared" si="18"/>
        <v>5.5999999999999973E-2</v>
      </c>
    </row>
    <row r="109" spans="2:7">
      <c r="B109" s="14">
        <v>0.81000000000000105</v>
      </c>
      <c r="C109" s="23">
        <f t="shared" si="14"/>
        <v>0.18999999999999895</v>
      </c>
      <c r="D109" s="8">
        <f t="shared" si="15"/>
        <v>2.3799999999999977E-2</v>
      </c>
      <c r="E109" s="18">
        <f t="shared" si="16"/>
        <v>4.32584095870387E-2</v>
      </c>
      <c r="F109" s="18">
        <f t="shared" si="17"/>
        <v>2.5300000000000142E-2</v>
      </c>
      <c r="G109" s="6">
        <f t="shared" si="18"/>
        <v>5.5699999999999972E-2</v>
      </c>
    </row>
    <row r="110" spans="2:7">
      <c r="B110" s="14">
        <v>0.82000000000000095</v>
      </c>
      <c r="C110" s="23">
        <f t="shared" si="14"/>
        <v>0.17999999999999905</v>
      </c>
      <c r="D110" s="8">
        <f t="shared" si="15"/>
        <v>2.3599999999999982E-2</v>
      </c>
      <c r="E110" s="18">
        <f t="shared" si="16"/>
        <v>4.3455264353125293E-2</v>
      </c>
      <c r="F110" s="18">
        <f t="shared" si="17"/>
        <v>2.6600000000000124E-2</v>
      </c>
      <c r="G110" s="6">
        <f t="shared" si="18"/>
        <v>5.539999999999997E-2</v>
      </c>
    </row>
    <row r="111" spans="2:7">
      <c r="B111" s="14">
        <v>0.83000000000000096</v>
      </c>
      <c r="C111" s="23">
        <f t="shared" si="14"/>
        <v>0.16999999999999904</v>
      </c>
      <c r="D111" s="8">
        <f t="shared" si="15"/>
        <v>2.3399999999999983E-2</v>
      </c>
      <c r="E111" s="18">
        <f t="shared" si="16"/>
        <v>4.3671615495651205E-2</v>
      </c>
      <c r="F111" s="18">
        <f t="shared" si="17"/>
        <v>2.7900000000000133E-2</v>
      </c>
      <c r="G111" s="6">
        <f t="shared" si="18"/>
        <v>5.5099999999999975E-2</v>
      </c>
    </row>
    <row r="112" spans="2:7">
      <c r="B112" s="14">
        <v>0.84000000000000097</v>
      </c>
      <c r="C112" s="23">
        <f t="shared" si="14"/>
        <v>0.15999999999999903</v>
      </c>
      <c r="D112" s="8">
        <f t="shared" si="15"/>
        <v>2.3199999999999981E-2</v>
      </c>
      <c r="E112" s="18">
        <f t="shared" si="16"/>
        <v>4.3907174812324264E-2</v>
      </c>
      <c r="F112" s="18">
        <f t="shared" si="17"/>
        <v>2.9200000000000129E-2</v>
      </c>
      <c r="G112" s="6">
        <f t="shared" si="18"/>
        <v>5.4799999999999981E-2</v>
      </c>
    </row>
    <row r="113" spans="2:7">
      <c r="B113" s="14">
        <v>0.85000000000000098</v>
      </c>
      <c r="C113" s="23">
        <f t="shared" si="14"/>
        <v>0.14999999999999902</v>
      </c>
      <c r="D113" s="8">
        <f t="shared" si="15"/>
        <v>2.2999999999999979E-2</v>
      </c>
      <c r="E113" s="18">
        <f t="shared" si="16"/>
        <v>4.4161634933503113E-2</v>
      </c>
      <c r="F113" s="18">
        <f t="shared" si="17"/>
        <v>3.0500000000000138E-2</v>
      </c>
      <c r="G113" s="6">
        <f t="shared" si="18"/>
        <v>5.4499999999999972E-2</v>
      </c>
    </row>
    <row r="114" spans="2:7">
      <c r="B114" s="14">
        <v>0.86000000000000099</v>
      </c>
      <c r="C114" s="23">
        <f t="shared" si="14"/>
        <v>0.13999999999999901</v>
      </c>
      <c r="D114" s="8">
        <f t="shared" si="15"/>
        <v>2.279999999999998E-2</v>
      </c>
      <c r="E114" s="18">
        <f t="shared" si="16"/>
        <v>4.4434671147652288E-2</v>
      </c>
      <c r="F114" s="18">
        <f t="shared" si="17"/>
        <v>3.1800000000000134E-2</v>
      </c>
      <c r="G114" s="6">
        <f t="shared" si="18"/>
        <v>5.419999999999997E-2</v>
      </c>
    </row>
    <row r="115" spans="2:7">
      <c r="B115" s="14">
        <v>0.87000000000000099</v>
      </c>
      <c r="C115" s="23">
        <f t="shared" si="14"/>
        <v>0.12999999999999901</v>
      </c>
      <c r="D115" s="8">
        <f t="shared" si="15"/>
        <v>2.2599999999999981E-2</v>
      </c>
      <c r="E115" s="18">
        <f t="shared" si="16"/>
        <v>4.4725943254446884E-2</v>
      </c>
      <c r="F115" s="18">
        <f t="shared" si="17"/>
        <v>3.3100000000000129E-2</v>
      </c>
      <c r="G115" s="6">
        <f t="shared" si="18"/>
        <v>5.3899999999999976E-2</v>
      </c>
    </row>
    <row r="116" spans="2:7">
      <c r="B116" s="14">
        <v>0.880000000000001</v>
      </c>
      <c r="C116" s="23">
        <f t="shared" si="14"/>
        <v>0.119999999999999</v>
      </c>
      <c r="D116" s="8">
        <f t="shared" si="15"/>
        <v>2.2399999999999982E-2</v>
      </c>
      <c r="E116" s="18">
        <f t="shared" si="16"/>
        <v>4.5035097424120263E-2</v>
      </c>
      <c r="F116" s="18">
        <f t="shared" si="17"/>
        <v>3.4400000000000139E-2</v>
      </c>
      <c r="G116" s="6">
        <f t="shared" si="18"/>
        <v>5.3599999999999974E-2</v>
      </c>
    </row>
    <row r="117" spans="2:7">
      <c r="B117" s="14">
        <v>0.89000000000000101</v>
      </c>
      <c r="C117" s="23">
        <f t="shared" si="14"/>
        <v>0.10999999999999899</v>
      </c>
      <c r="D117" s="8">
        <f t="shared" si="15"/>
        <v>2.219999999999998E-2</v>
      </c>
      <c r="E117" s="18">
        <f t="shared" si="16"/>
        <v>4.5361768043144034E-2</v>
      </c>
      <c r="F117" s="18">
        <f t="shared" si="17"/>
        <v>3.5700000000000134E-2</v>
      </c>
      <c r="G117" s="6">
        <f t="shared" si="18"/>
        <v>5.3299999999999972E-2</v>
      </c>
    </row>
    <row r="118" spans="2:7">
      <c r="B118" s="14">
        <v>0.90000000000000102</v>
      </c>
      <c r="C118" s="23">
        <f t="shared" si="14"/>
        <v>9.9999999999998979E-2</v>
      </c>
      <c r="D118" s="8">
        <f t="shared" si="15"/>
        <v>2.1999999999999978E-2</v>
      </c>
      <c r="E118" s="18">
        <f t="shared" si="16"/>
        <v>4.5705579528105798E-2</v>
      </c>
      <c r="F118" s="18">
        <f t="shared" si="17"/>
        <v>3.7000000000000137E-2</v>
      </c>
      <c r="G118" s="6">
        <f t="shared" si="18"/>
        <v>5.2999999999999971E-2</v>
      </c>
    </row>
    <row r="119" spans="2:7">
      <c r="B119" s="14">
        <v>0.91000000000000103</v>
      </c>
      <c r="C119" s="23">
        <f t="shared" si="14"/>
        <v>8.999999999999897E-2</v>
      </c>
      <c r="D119" s="8">
        <f t="shared" si="15"/>
        <v>2.1799999999999979E-2</v>
      </c>
      <c r="E119" s="18">
        <f t="shared" si="16"/>
        <v>4.6066148091630191E-2</v>
      </c>
      <c r="F119" s="18">
        <f t="shared" si="17"/>
        <v>3.8300000000000133E-2</v>
      </c>
      <c r="G119" s="6">
        <f t="shared" si="18"/>
        <v>5.2699999999999969E-2</v>
      </c>
    </row>
    <row r="120" spans="2:7">
      <c r="B120" s="14">
        <v>0.92000000000000104</v>
      </c>
      <c r="C120" s="23">
        <f t="shared" si="14"/>
        <v>7.9999999999998961E-2</v>
      </c>
      <c r="D120" s="8">
        <f t="shared" si="15"/>
        <v>2.159999999999998E-2</v>
      </c>
      <c r="E120" s="18">
        <f t="shared" si="16"/>
        <v>4.6443083446300201E-2</v>
      </c>
      <c r="F120" s="18">
        <f t="shared" si="17"/>
        <v>3.9600000000000135E-2</v>
      </c>
      <c r="G120" s="6">
        <f t="shared" si="18"/>
        <v>5.2399999999999967E-2</v>
      </c>
    </row>
    <row r="121" spans="2:7">
      <c r="B121" s="14">
        <v>0.93000000000000105</v>
      </c>
      <c r="C121" s="23">
        <f t="shared" si="14"/>
        <v>6.9999999999998952E-2</v>
      </c>
      <c r="D121" s="8">
        <f t="shared" si="15"/>
        <v>2.1399999999999982E-2</v>
      </c>
      <c r="E121" s="18">
        <f t="shared" si="16"/>
        <v>4.683599043470741E-2</v>
      </c>
      <c r="F121" s="18">
        <f t="shared" si="17"/>
        <v>4.0900000000000138E-2</v>
      </c>
      <c r="G121" s="6">
        <f t="shared" si="18"/>
        <v>5.2099999999999973E-2</v>
      </c>
    </row>
    <row r="122" spans="2:7">
      <c r="B122" s="14">
        <v>0.94000000000000095</v>
      </c>
      <c r="C122" s="23">
        <f t="shared" si="14"/>
        <v>5.9999999999999054E-2</v>
      </c>
      <c r="D122" s="8">
        <f t="shared" si="15"/>
        <v>2.1199999999999979E-2</v>
      </c>
      <c r="E122" s="18">
        <f t="shared" si="16"/>
        <v>4.7244470575930939E-2</v>
      </c>
      <c r="F122" s="18">
        <f t="shared" si="17"/>
        <v>4.2200000000000126E-2</v>
      </c>
      <c r="G122" s="6">
        <f t="shared" si="18"/>
        <v>5.1799999999999971E-2</v>
      </c>
    </row>
    <row r="123" spans="2:7">
      <c r="B123" s="14">
        <v>0.95000000000000095</v>
      </c>
      <c r="C123" s="23">
        <f t="shared" si="14"/>
        <v>4.9999999999999045E-2</v>
      </c>
      <c r="D123" s="8">
        <f t="shared" si="15"/>
        <v>2.0999999999999984E-2</v>
      </c>
      <c r="E123" s="18">
        <f t="shared" si="16"/>
        <v>4.7668123520860403E-2</v>
      </c>
      <c r="F123" s="18">
        <f t="shared" si="17"/>
        <v>4.3500000000000136E-2</v>
      </c>
      <c r="G123" s="6">
        <f t="shared" si="18"/>
        <v>5.1499999999999983E-2</v>
      </c>
    </row>
    <row r="124" spans="2:7">
      <c r="B124" s="14">
        <v>0.96000000000000096</v>
      </c>
      <c r="C124" s="23">
        <f t="shared" si="14"/>
        <v>3.9999999999999036E-2</v>
      </c>
      <c r="D124" s="8">
        <f t="shared" si="15"/>
        <v>2.0799999999999982E-2</v>
      </c>
      <c r="E124" s="18">
        <f t="shared" si="16"/>
        <v>4.8106548410793357E-2</v>
      </c>
      <c r="F124" s="18">
        <f t="shared" si="17"/>
        <v>4.4800000000000131E-2</v>
      </c>
      <c r="G124" s="6">
        <f t="shared" si="18"/>
        <v>5.1199999999999975E-2</v>
      </c>
    </row>
    <row r="125" spans="2:7">
      <c r="B125" s="14">
        <v>0.97000000000000097</v>
      </c>
      <c r="C125" s="23">
        <f t="shared" si="14"/>
        <v>2.9999999999999027E-2</v>
      </c>
      <c r="D125" s="8">
        <f t="shared" si="15"/>
        <v>2.0599999999999983E-2</v>
      </c>
      <c r="E125" s="18">
        <f t="shared" si="16"/>
        <v>4.8559345135617354E-2</v>
      </c>
      <c r="F125" s="18">
        <f t="shared" si="17"/>
        <v>4.6100000000000127E-2</v>
      </c>
      <c r="G125" s="6">
        <f t="shared" si="18"/>
        <v>5.0899999999999973E-2</v>
      </c>
    </row>
    <row r="126" spans="2:7">
      <c r="B126" s="14">
        <v>0.98000000000000098</v>
      </c>
      <c r="C126" s="23">
        <f t="shared" si="14"/>
        <v>1.9999999999999019E-2</v>
      </c>
      <c r="D126" s="8">
        <f t="shared" si="15"/>
        <v>2.0399999999999981E-2</v>
      </c>
      <c r="E126" s="18">
        <f t="shared" si="16"/>
        <v>4.9026115489604158E-2</v>
      </c>
      <c r="F126" s="18">
        <f t="shared" si="17"/>
        <v>4.740000000000013E-2</v>
      </c>
      <c r="G126" s="6">
        <f t="shared" si="18"/>
        <v>5.0599999999999971E-2</v>
      </c>
    </row>
    <row r="127" spans="2:7">
      <c r="B127" s="14">
        <v>0.99000000000000099</v>
      </c>
      <c r="C127" s="23">
        <f t="shared" si="14"/>
        <v>9.9999999999990097E-3</v>
      </c>
      <c r="D127" s="8">
        <f t="shared" si="15"/>
        <v>2.0199999999999978E-2</v>
      </c>
      <c r="E127" s="18">
        <f t="shared" si="16"/>
        <v>4.9506464224381902E-2</v>
      </c>
      <c r="F127" s="18">
        <f t="shared" si="17"/>
        <v>4.8700000000000132E-2</v>
      </c>
      <c r="G127" s="6">
        <f t="shared" si="18"/>
        <v>5.0299999999999977E-2</v>
      </c>
    </row>
    <row r="128" spans="2:7">
      <c r="B128" s="14">
        <v>1</v>
      </c>
      <c r="C128" s="23">
        <f t="shared" si="14"/>
        <v>0</v>
      </c>
      <c r="D128" s="8">
        <f t="shared" si="15"/>
        <v>0.02</v>
      </c>
      <c r="E128" s="18">
        <f t="shared" si="16"/>
        <v>0.05</v>
      </c>
      <c r="F128" s="18">
        <f t="shared" si="17"/>
        <v>0.05</v>
      </c>
      <c r="G128" s="6">
        <f t="shared" si="18"/>
        <v>0.05</v>
      </c>
    </row>
    <row r="129" spans="1:8">
      <c r="B129" s="14">
        <v>1.01</v>
      </c>
      <c r="C129" s="23">
        <f t="shared" si="14"/>
        <v>-1.0000000000000009E-2</v>
      </c>
      <c r="D129" s="8">
        <f t="shared" si="15"/>
        <v>1.9799999999999998E-2</v>
      </c>
      <c r="E129" s="18">
        <f t="shared" si="16"/>
        <v>5.0506336236159521E-2</v>
      </c>
      <c r="F129" s="18">
        <f t="shared" si="17"/>
        <v>5.1300000000000005E-2</v>
      </c>
      <c r="G129" s="6">
        <f t="shared" si="18"/>
        <v>4.9700000000000001E-2</v>
      </c>
    </row>
    <row r="130" spans="1:8">
      <c r="B130" s="14">
        <v>1.02</v>
      </c>
      <c r="C130" s="23">
        <f t="shared" si="14"/>
        <v>-2.0000000000000018E-2</v>
      </c>
      <c r="D130" s="8">
        <f t="shared" si="15"/>
        <v>1.9599999999999999E-2</v>
      </c>
      <c r="E130" s="18">
        <f t="shared" si="16"/>
        <v>5.1025091866649296E-2</v>
      </c>
      <c r="F130" s="18">
        <f t="shared" si="17"/>
        <v>5.2600000000000008E-2</v>
      </c>
      <c r="G130" s="6">
        <f t="shared" si="18"/>
        <v>4.9400000000000006E-2</v>
      </c>
    </row>
    <row r="131" spans="1:8">
      <c r="B131" s="14">
        <v>1.03</v>
      </c>
      <c r="C131" s="23">
        <f t="shared" si="14"/>
        <v>-3.0000000000000027E-2</v>
      </c>
      <c r="D131" s="8">
        <f t="shared" si="15"/>
        <v>1.9400000000000001E-2</v>
      </c>
      <c r="E131" s="18">
        <f t="shared" si="16"/>
        <v>5.1555892000817914E-2</v>
      </c>
      <c r="F131" s="18">
        <f t="shared" si="17"/>
        <v>5.390000000000001E-2</v>
      </c>
      <c r="G131" s="6">
        <f t="shared" si="18"/>
        <v>4.9100000000000005E-2</v>
      </c>
    </row>
    <row r="132" spans="1:8">
      <c r="B132" s="14">
        <v>1.04</v>
      </c>
      <c r="C132" s="23">
        <f t="shared" si="14"/>
        <v>-4.0000000000000036E-2</v>
      </c>
      <c r="D132" s="8">
        <f t="shared" si="15"/>
        <v>1.9200000000000002E-2</v>
      </c>
      <c r="E132" s="18">
        <f t="shared" si="16"/>
        <v>5.2098368496527804E-2</v>
      </c>
      <c r="F132" s="18">
        <f t="shared" si="17"/>
        <v>5.5200000000000006E-2</v>
      </c>
      <c r="G132" s="6">
        <f t="shared" si="18"/>
        <v>4.8800000000000003E-2</v>
      </c>
    </row>
    <row r="133" spans="1:8">
      <c r="B133" s="14">
        <v>1.05</v>
      </c>
      <c r="C133" s="23">
        <f t="shared" si="14"/>
        <v>-5.0000000000000044E-2</v>
      </c>
      <c r="D133" s="8">
        <f t="shared" si="15"/>
        <v>1.9E-2</v>
      </c>
      <c r="E133" s="18">
        <f t="shared" si="16"/>
        <v>5.265216044950103E-2</v>
      </c>
      <c r="F133" s="18">
        <f t="shared" si="17"/>
        <v>5.6500000000000009E-2</v>
      </c>
      <c r="G133" s="6">
        <f t="shared" si="18"/>
        <v>4.8500000000000001E-2</v>
      </c>
    </row>
    <row r="134" spans="1:8">
      <c r="B134" s="14">
        <v>1.06</v>
      </c>
      <c r="C134" s="23">
        <f t="shared" si="14"/>
        <v>-6.0000000000000053E-2</v>
      </c>
      <c r="D134" s="8">
        <f t="shared" si="15"/>
        <v>1.8799999999999997E-2</v>
      </c>
      <c r="E134" s="18">
        <f t="shared" si="16"/>
        <v>5.3216914604287242E-2</v>
      </c>
      <c r="F134" s="18">
        <f t="shared" si="17"/>
        <v>5.7800000000000011E-2</v>
      </c>
      <c r="G134" s="6">
        <f t="shared" si="18"/>
        <v>4.82E-2</v>
      </c>
    </row>
    <row r="135" spans="1:8">
      <c r="B135" s="14">
        <v>1.07</v>
      </c>
      <c r="C135" s="23">
        <f t="shared" si="14"/>
        <v>-7.0000000000000062E-2</v>
      </c>
      <c r="D135" s="8">
        <f t="shared" si="15"/>
        <v>1.8599999999999998E-2</v>
      </c>
      <c r="E135" s="18">
        <f t="shared" si="16"/>
        <v>5.37922856922812E-2</v>
      </c>
      <c r="F135" s="18">
        <f t="shared" si="17"/>
        <v>5.9100000000000014E-2</v>
      </c>
      <c r="G135" s="6">
        <f t="shared" si="18"/>
        <v>4.7900000000000005E-2</v>
      </c>
    </row>
    <row r="136" spans="1:8">
      <c r="B136" s="14">
        <v>1.08</v>
      </c>
      <c r="C136" s="23">
        <f t="shared" si="14"/>
        <v>-8.0000000000000071E-2</v>
      </c>
      <c r="D136" s="8">
        <f t="shared" ref="D136:D148" si="19">B136*$B$3+C136*$C$3</f>
        <v>1.84E-2</v>
      </c>
      <c r="E136" s="18">
        <f t="shared" ref="E136:E148" si="20">SQRT(B136^2*$B$5^2+C136^2*$C$5^2+2*B136*C136*$E$6*$B$5*$C$5)</f>
        <v>5.4377936702306028E-2</v>
      </c>
      <c r="F136" s="18">
        <f t="shared" ref="F136:F148" si="21">SQRT(B136^2*$B$5^2+C136^2*$C$5^2+2*B136*C136*$F$6*$B$5*$C$5)</f>
        <v>6.0400000000000009E-2</v>
      </c>
      <c r="G136" s="6">
        <f t="shared" ref="G136:G148" si="22">SQRT(B136^2*$B$5^2+C136^2*$C$5^2+2*B136*C136*$G$6*$B$5*$C$5)</f>
        <v>4.7599999999999996E-2</v>
      </c>
    </row>
    <row r="137" spans="1:8">
      <c r="B137" s="14">
        <v>1.0900000000000001</v>
      </c>
      <c r="C137" s="23">
        <f t="shared" ref="C137:C148" si="23">1-B137</f>
        <v>-9.000000000000008E-2</v>
      </c>
      <c r="D137" s="8">
        <f t="shared" si="19"/>
        <v>1.8200000000000001E-2</v>
      </c>
      <c r="E137" s="18">
        <f t="shared" si="20"/>
        <v>5.497353908927459E-2</v>
      </c>
      <c r="F137" s="18">
        <f t="shared" si="21"/>
        <v>6.1700000000000019E-2</v>
      </c>
      <c r="G137" s="6">
        <f t="shared" si="22"/>
        <v>4.7300000000000002E-2</v>
      </c>
    </row>
    <row r="138" spans="1:8">
      <c r="B138" s="14">
        <v>1.1000000000000001</v>
      </c>
      <c r="C138" s="23">
        <f t="shared" si="23"/>
        <v>-0.10000000000000009</v>
      </c>
      <c r="D138" s="8">
        <f t="shared" si="19"/>
        <v>1.7999999999999999E-2</v>
      </c>
      <c r="E138" s="18">
        <f t="shared" si="20"/>
        <v>5.5578772926361028E-2</v>
      </c>
      <c r="F138" s="18">
        <f t="shared" si="21"/>
        <v>6.3000000000000014E-2</v>
      </c>
      <c r="G138" s="6">
        <f t="shared" si="22"/>
        <v>4.7000000000000007E-2</v>
      </c>
    </row>
    <row r="139" spans="1:8">
      <c r="B139" s="14">
        <v>1.1100000000000001</v>
      </c>
      <c r="C139" s="23">
        <f t="shared" si="23"/>
        <v>-0.1100000000000001</v>
      </c>
      <c r="D139" s="8">
        <f t="shared" si="19"/>
        <v>1.7799999999999996E-2</v>
      </c>
      <c r="E139" s="18">
        <f t="shared" si="20"/>
        <v>5.61933270059711E-2</v>
      </c>
      <c r="F139" s="18">
        <f t="shared" si="21"/>
        <v>6.430000000000001E-2</v>
      </c>
      <c r="G139" s="6">
        <f t="shared" si="22"/>
        <v>4.6700000000000005E-2</v>
      </c>
    </row>
    <row r="140" spans="1:8">
      <c r="B140" s="14">
        <v>1.1200000000000001</v>
      </c>
      <c r="C140" s="23">
        <f t="shared" si="23"/>
        <v>-0.12000000000000011</v>
      </c>
      <c r="D140" s="8">
        <f t="shared" si="19"/>
        <v>1.7599999999999998E-2</v>
      </c>
      <c r="E140" s="18">
        <f t="shared" si="20"/>
        <v>5.681689889460706E-2</v>
      </c>
      <c r="F140" s="18">
        <f t="shared" si="21"/>
        <v>6.5600000000000019E-2</v>
      </c>
      <c r="G140" s="6">
        <f t="shared" si="22"/>
        <v>4.6399999999999997E-2</v>
      </c>
    </row>
    <row r="141" spans="1:8">
      <c r="B141" s="14">
        <v>1.1299999999999999</v>
      </c>
      <c r="C141" s="23">
        <f t="shared" si="23"/>
        <v>-0.12999999999999989</v>
      </c>
      <c r="D141" s="8">
        <f t="shared" si="19"/>
        <v>1.7400000000000002E-2</v>
      </c>
      <c r="E141" s="18">
        <f t="shared" si="20"/>
        <v>5.744919494649163E-2</v>
      </c>
      <c r="F141" s="18">
        <f t="shared" si="21"/>
        <v>6.6899999999999987E-2</v>
      </c>
      <c r="G141" s="6">
        <f t="shared" si="22"/>
        <v>4.6100000000000009E-2</v>
      </c>
    </row>
    <row r="142" spans="1:8">
      <c r="A142" s="3"/>
      <c r="B142" s="14">
        <v>1.1399999999999999</v>
      </c>
      <c r="C142" s="23">
        <f t="shared" si="23"/>
        <v>-0.1399999999999999</v>
      </c>
      <c r="D142" s="8">
        <f t="shared" si="19"/>
        <v>1.72E-2</v>
      </c>
      <c r="E142" s="18">
        <f t="shared" si="20"/>
        <v>5.8089930280557228E-2</v>
      </c>
      <c r="F142" s="18">
        <f t="shared" si="21"/>
        <v>6.8199999999999997E-2</v>
      </c>
      <c r="G142" s="6">
        <f t="shared" si="22"/>
        <v>4.5800000000000007E-2</v>
      </c>
      <c r="H142" s="3"/>
    </row>
    <row r="143" spans="1:8">
      <c r="A143" s="3"/>
      <c r="B143" s="14">
        <v>1.1499999999999999</v>
      </c>
      <c r="C143" s="23">
        <f t="shared" si="23"/>
        <v>-0.14999999999999991</v>
      </c>
      <c r="D143" s="8">
        <f t="shared" si="19"/>
        <v>1.7000000000000001E-2</v>
      </c>
      <c r="E143" s="18">
        <f t="shared" si="20"/>
        <v>5.8738828725128665E-2</v>
      </c>
      <c r="F143" s="18">
        <f t="shared" si="21"/>
        <v>6.9499999999999992E-2</v>
      </c>
      <c r="G143" s="6">
        <f t="shared" si="22"/>
        <v>4.5500000000000013E-2</v>
      </c>
      <c r="H143" s="3"/>
    </row>
    <row r="144" spans="1:8">
      <c r="A144" s="3"/>
      <c r="B144" s="14">
        <v>1.1599999999999999</v>
      </c>
      <c r="C144" s="23">
        <f t="shared" si="23"/>
        <v>-0.15999999999999992</v>
      </c>
      <c r="D144" s="8">
        <f t="shared" si="19"/>
        <v>1.6800000000000002E-2</v>
      </c>
      <c r="E144" s="18">
        <f t="shared" si="20"/>
        <v>5.9395622734339605E-2</v>
      </c>
      <c r="F144" s="18">
        <f t="shared" si="21"/>
        <v>7.0799999999999988E-2</v>
      </c>
      <c r="G144" s="6">
        <f t="shared" si="22"/>
        <v>4.5200000000000011E-2</v>
      </c>
      <c r="H144" s="3"/>
    </row>
    <row r="145" spans="1:8">
      <c r="A145" s="3"/>
      <c r="B145" s="14">
        <v>1.17</v>
      </c>
      <c r="C145" s="23">
        <f t="shared" si="23"/>
        <v>-0.16999999999999993</v>
      </c>
      <c r="D145" s="8">
        <f t="shared" si="19"/>
        <v>1.6600000000000004E-2</v>
      </c>
      <c r="E145" s="18">
        <f t="shared" si="20"/>
        <v>6.006005328002964E-2</v>
      </c>
      <c r="F145" s="18">
        <f t="shared" si="21"/>
        <v>7.2099999999999997E-2</v>
      </c>
      <c r="G145" s="6">
        <f t="shared" si="22"/>
        <v>4.4900000000000002E-2</v>
      </c>
      <c r="H145" s="3"/>
    </row>
    <row r="146" spans="1:8">
      <c r="A146" s="3"/>
      <c r="B146" s="14">
        <v>1.18</v>
      </c>
      <c r="C146" s="23">
        <f t="shared" si="23"/>
        <v>-0.17999999999999994</v>
      </c>
      <c r="D146" s="8">
        <f t="shared" si="19"/>
        <v>1.6400000000000001E-2</v>
      </c>
      <c r="E146" s="18">
        <f t="shared" si="20"/>
        <v>6.0731869722576465E-2</v>
      </c>
      <c r="F146" s="18">
        <f t="shared" si="21"/>
        <v>7.3399999999999993E-2</v>
      </c>
      <c r="G146" s="6">
        <f t="shared" si="22"/>
        <v>4.4600000000000001E-2</v>
      </c>
      <c r="H146" s="3"/>
    </row>
    <row r="147" spans="1:8">
      <c r="A147" s="3"/>
      <c r="B147" s="14">
        <v>1.19</v>
      </c>
      <c r="C147" s="23">
        <f t="shared" si="23"/>
        <v>-0.18999999999999995</v>
      </c>
      <c r="D147" s="8">
        <f t="shared" si="19"/>
        <v>1.6199999999999999E-2</v>
      </c>
      <c r="E147" s="18">
        <f t="shared" si="20"/>
        <v>6.141082966383047E-2</v>
      </c>
      <c r="F147" s="18">
        <f t="shared" si="21"/>
        <v>7.4700000000000003E-2</v>
      </c>
      <c r="G147" s="6">
        <f t="shared" si="22"/>
        <v>4.4300000000000006E-2</v>
      </c>
      <c r="H147" s="3"/>
    </row>
    <row r="148" spans="1:8" ht="15" thickBot="1">
      <c r="A148" s="3"/>
      <c r="B148" s="15">
        <v>1.2</v>
      </c>
      <c r="C148" s="24">
        <f t="shared" si="23"/>
        <v>-0.19999999999999996</v>
      </c>
      <c r="D148" s="20">
        <f t="shared" si="19"/>
        <v>1.6E-2</v>
      </c>
      <c r="E148" s="19">
        <f t="shared" si="20"/>
        <v>6.2096698785040101E-2</v>
      </c>
      <c r="F148" s="19">
        <f t="shared" si="21"/>
        <v>7.5999999999999998E-2</v>
      </c>
      <c r="G148" s="7">
        <f t="shared" si="22"/>
        <v>4.4000000000000011E-2</v>
      </c>
      <c r="H148" s="3"/>
    </row>
    <row r="149" spans="1:8">
      <c r="A149" s="3"/>
      <c r="B149" s="9"/>
      <c r="C149" s="10"/>
      <c r="D149" s="10"/>
      <c r="E149" s="10"/>
      <c r="F149" s="10"/>
      <c r="G149" s="10"/>
      <c r="H149" s="3"/>
    </row>
    <row r="150" spans="1:8">
      <c r="A150" s="3"/>
      <c r="B150" s="9"/>
      <c r="C150" s="10"/>
      <c r="D150" s="10"/>
      <c r="E150" s="10"/>
      <c r="F150" s="10"/>
      <c r="G150" s="10"/>
      <c r="H150" s="3"/>
    </row>
    <row r="151" spans="1:8">
      <c r="A151" s="3"/>
      <c r="B151" s="9"/>
      <c r="C151" s="10"/>
      <c r="D151" s="10"/>
      <c r="E151" s="10"/>
      <c r="F151" s="10"/>
      <c r="G151" s="10"/>
      <c r="H151" s="3"/>
    </row>
    <row r="152" spans="1:8">
      <c r="A152" s="3"/>
      <c r="B152" s="9"/>
      <c r="C152" s="10"/>
      <c r="D152" s="10"/>
      <c r="E152" s="10"/>
      <c r="F152" s="10"/>
      <c r="G152" s="10"/>
      <c r="H152" s="3"/>
    </row>
    <row r="153" spans="1:8">
      <c r="A153" s="3"/>
      <c r="B153" s="3"/>
      <c r="C153" s="3"/>
      <c r="D153" s="3"/>
      <c r="E153" s="3"/>
      <c r="F153" s="3"/>
      <c r="G153" s="3"/>
      <c r="H153" s="3"/>
    </row>
    <row r="154" spans="1:8">
      <c r="A154" s="3"/>
      <c r="B154" s="3"/>
      <c r="C154" s="3"/>
      <c r="D154" s="3"/>
      <c r="E154" s="3"/>
      <c r="F154" s="3"/>
      <c r="G154" s="3"/>
      <c r="H154" s="3"/>
    </row>
    <row r="155" spans="1:8">
      <c r="A155" s="3"/>
      <c r="B155" s="3"/>
      <c r="C155" s="3"/>
      <c r="D155" s="3"/>
      <c r="E155" s="3"/>
      <c r="F155" s="3"/>
      <c r="G155" s="3"/>
      <c r="H155" s="3"/>
    </row>
    <row r="156" spans="1:8">
      <c r="A156" s="3"/>
      <c r="B156" s="3"/>
      <c r="C156" s="3"/>
      <c r="D156" s="3"/>
      <c r="E156" s="3"/>
      <c r="F156" s="3"/>
      <c r="G156" s="3"/>
      <c r="H156" s="3"/>
    </row>
    <row r="157" spans="1:8">
      <c r="A157" s="3"/>
      <c r="B157" s="3"/>
      <c r="C157" s="3"/>
      <c r="D157" s="3"/>
      <c r="E157" s="3"/>
      <c r="F157" s="3"/>
      <c r="G157" s="3"/>
      <c r="H157" s="3"/>
    </row>
  </sheetData>
  <sheetProtection selectLockedCells="1"/>
  <phoneticPr fontId="6" type="noConversion"/>
  <dataValidations count="1">
    <dataValidation type="decimal" allowBlank="1" showInputMessage="1" showErrorMessage="1" sqref="E6" xr:uid="{00000000-0002-0000-0000-000000000000}">
      <formula1>-1</formula1>
      <formula2>1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232B-A0A3-4175-93D6-0C3F08E3DDD7}">
  <dimension ref="B1:C18"/>
  <sheetViews>
    <sheetView workbookViewId="0">
      <selection activeCell="C34" sqref="C34"/>
    </sheetView>
  </sheetViews>
  <sheetFormatPr defaultColWidth="8.88671875" defaultRowHeight="14.4"/>
  <cols>
    <col min="1" max="1" width="8.88671875" style="1"/>
    <col min="2" max="2" width="8.88671875" style="1" customWidth="1"/>
    <col min="3" max="16384" width="8.88671875" style="1"/>
  </cols>
  <sheetData>
    <row r="1" spans="2:3" ht="15" thickBot="1"/>
    <row r="2" spans="2:3" ht="15.6" thickBot="1">
      <c r="B2" s="32" t="s">
        <v>10</v>
      </c>
      <c r="C2" s="12" t="s">
        <v>21</v>
      </c>
    </row>
    <row r="3" spans="2:3" ht="15" thickBot="1">
      <c r="B3" s="27">
        <v>3</v>
      </c>
      <c r="C3" s="34">
        <f>'MVF (2 Assets)'!E3+('MVF (2 Assets)'!B3-'MVF (2 Assets)'!C3)/(OP!B3*('MVF (2 Assets)'!B5^2+'MVF (2 Assets)'!C5^2-2*'MVF (2 Assets)'!E6*'MVF (2 Assets)'!B5*'MVF (2 Assets)'!C5))</f>
        <v>-2.9962546816479363E-2</v>
      </c>
    </row>
    <row r="4" spans="2:3" ht="15" thickBot="1">
      <c r="B4" s="2" t="s">
        <v>18</v>
      </c>
      <c r="C4" s="12" t="s">
        <v>19</v>
      </c>
    </row>
    <row r="5" spans="2:3" ht="15" thickBot="1">
      <c r="B5" s="34">
        <f>C3*'MVF (2 Assets)'!B3+(1-OP!C3)*'MVF (2 Assets)'!C3</f>
        <v>4.0599250936329594E-2</v>
      </c>
      <c r="C5" s="34">
        <f>SQRT(C3^2*'MVF (2 Assets)'!B5^2+(1-C3)^2*'MVF (2 Assets)'!C5^2+2*C3*(1-C3)*'MVF (2 Assets)'!E6*'MVF (2 Assets)'!B5*'MVF (2 Assets)'!C5)</f>
        <v>8.2410621959401159E-2</v>
      </c>
    </row>
    <row r="6" spans="2:3" ht="15" thickBot="1">
      <c r="B6" s="35" t="s">
        <v>20</v>
      </c>
      <c r="C6" s="36" t="s">
        <v>15</v>
      </c>
    </row>
    <row r="7" spans="2:3" ht="15" thickBot="1">
      <c r="B7" s="34">
        <f>B5-0.5*B3*C5^2</f>
        <v>3.0411985018726596E-2</v>
      </c>
      <c r="C7" s="37" t="str">
        <f>"U, A="&amp;B3</f>
        <v>U, A=3</v>
      </c>
    </row>
    <row r="8" spans="2:3" ht="15" thickBot="1"/>
    <row r="9" spans="2:3" ht="15" thickBot="1">
      <c r="B9" s="11" t="s">
        <v>16</v>
      </c>
      <c r="C9" s="12" t="s">
        <v>17</v>
      </c>
    </row>
    <row r="10" spans="2:3">
      <c r="B10" s="41">
        <f>$B$7+0.5*$B$3*C10^2</f>
        <v>3.0411985018726596E-2</v>
      </c>
      <c r="C10" s="38">
        <v>0</v>
      </c>
    </row>
    <row r="11" spans="2:3">
      <c r="B11" s="42">
        <f t="shared" ref="B11:B18" si="0">$B$7+0.5*$B$3*C11^2</f>
        <v>3.0749485018726597E-2</v>
      </c>
      <c r="C11" s="39">
        <v>1.4999999999999999E-2</v>
      </c>
    </row>
    <row r="12" spans="2:3">
      <c r="B12" s="42">
        <f t="shared" si="0"/>
        <v>3.1761985018726596E-2</v>
      </c>
      <c r="C12" s="39">
        <v>0.03</v>
      </c>
    </row>
    <row r="13" spans="2:3">
      <c r="B13" s="42">
        <f t="shared" si="0"/>
        <v>3.3449485018726598E-2</v>
      </c>
      <c r="C13" s="39">
        <v>4.4999999999999998E-2</v>
      </c>
    </row>
    <row r="14" spans="2:3">
      <c r="B14" s="42">
        <f t="shared" si="0"/>
        <v>3.5811985018726594E-2</v>
      </c>
      <c r="C14" s="39">
        <v>0.06</v>
      </c>
    </row>
    <row r="15" spans="2:3">
      <c r="B15" s="42">
        <f t="shared" si="0"/>
        <v>3.8849485018726593E-2</v>
      </c>
      <c r="C15" s="39">
        <v>7.4999999999999997E-2</v>
      </c>
    </row>
    <row r="16" spans="2:3">
      <c r="B16" s="42">
        <f t="shared" si="0"/>
        <v>4.2561985018726593E-2</v>
      </c>
      <c r="C16" s="39">
        <v>0.09</v>
      </c>
    </row>
    <row r="17" spans="2:3">
      <c r="B17" s="42">
        <f t="shared" si="0"/>
        <v>4.6949485018726589E-2</v>
      </c>
      <c r="C17" s="39">
        <v>0.105</v>
      </c>
    </row>
    <row r="18" spans="2:3" ht="15" thickBot="1">
      <c r="B18" s="43">
        <f t="shared" si="0"/>
        <v>5.20119850187266E-2</v>
      </c>
      <c r="C18" s="40">
        <v>0.12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7B46-CDF5-46D9-9124-9F3527420DE3}">
  <dimension ref="B1:H18"/>
  <sheetViews>
    <sheetView tabSelected="1" workbookViewId="0">
      <selection activeCell="F3" sqref="F3"/>
    </sheetView>
  </sheetViews>
  <sheetFormatPr defaultColWidth="8.88671875" defaultRowHeight="14.4"/>
  <cols>
    <col min="1" max="1" width="8.88671875" style="1"/>
    <col min="2" max="3" width="8.88671875" style="1" customWidth="1"/>
    <col min="4" max="6" width="8.88671875" style="1"/>
    <col min="7" max="7" width="8.88671875" style="1" customWidth="1"/>
    <col min="8" max="16384" width="8.88671875" style="1"/>
  </cols>
  <sheetData>
    <row r="1" spans="2:8" ht="15" thickBot="1"/>
    <row r="2" spans="2:8" ht="15.6" thickBot="1">
      <c r="B2" s="32" t="s">
        <v>10</v>
      </c>
      <c r="C2" s="33" t="s">
        <v>11</v>
      </c>
      <c r="E2" s="2" t="s">
        <v>25</v>
      </c>
      <c r="F2" s="12" t="s">
        <v>23</v>
      </c>
      <c r="G2" s="2" t="s">
        <v>24</v>
      </c>
      <c r="H2" s="12" t="s">
        <v>27</v>
      </c>
    </row>
    <row r="3" spans="2:8" ht="15" thickBot="1">
      <c r="B3" s="27">
        <v>3</v>
      </c>
      <c r="C3" s="34">
        <f>(G3-E3)/(B3*H3^2)</f>
        <v>3.8229166666666652</v>
      </c>
      <c r="E3" s="26">
        <v>5.0000000000000001E-3</v>
      </c>
      <c r="F3" s="25">
        <f>(('MVF (2 Assets)'!B3-E3)*'MVF (2 Assets)'!C5^2-('MVF (2 Assets)'!C3-E3)*'MVF (2 Assets)'!E6*'MVF (2 Assets)'!B5*'MVF (2 Assets)'!C5)/(('MVF (2 Assets)'!B3-E3)*('MVF (2 Assets)'!C5^2-'MVF (2 Assets)'!E6*'MVF (2 Assets)'!B5*'MVF (2 Assets)'!C5)+('MVF (2 Assets)'!C3-E3)*('MVF (2 Assets)'!B5^2-'MVF (2 Assets)'!E6*'MVF (2 Assets)'!B5*'MVF (2 Assets)'!C5))</f>
        <v>0.52316076294277924</v>
      </c>
      <c r="G3" s="25">
        <f>F3*'MVF (2 Assets)'!B3+(1-F3)*'MVF (2 Assets)'!C3</f>
        <v>2.9536784741144413E-2</v>
      </c>
      <c r="H3" s="26">
        <f>SQRT(F3^2*'MVF (2 Assets)'!B5^2+(1-F3)^2*'MVF (2 Assets)'!C5^2+2*F3*(1-F3)*'MVF (2 Assets)'!E6*'MVF (2 Assets)'!B5*'MVF (2 Assets)'!C5)</f>
        <v>4.6254158417270728E-2</v>
      </c>
    </row>
    <row r="4" spans="2:8" ht="15" thickBot="1">
      <c r="B4" s="2" t="s">
        <v>12</v>
      </c>
      <c r="C4" s="12" t="s">
        <v>13</v>
      </c>
    </row>
    <row r="5" spans="2:8" ht="15" thickBot="1">
      <c r="B5" s="34">
        <f>C3*G3+(1-C3)*E3</f>
        <v>9.880208333333329E-2</v>
      </c>
      <c r="C5" s="34">
        <f>C3*H3</f>
        <v>0.17682579311602448</v>
      </c>
    </row>
    <row r="6" spans="2:8" ht="15" thickBot="1">
      <c r="B6" s="35" t="s">
        <v>14</v>
      </c>
      <c r="C6" s="36" t="s">
        <v>15</v>
      </c>
    </row>
    <row r="7" spans="2:8" ht="15" thickBot="1">
      <c r="B7" s="34">
        <f>B5-0.5*B3*C5^2</f>
        <v>5.1901041666666661E-2</v>
      </c>
      <c r="C7" s="37" t="str">
        <f>"U', A="&amp;B3</f>
        <v>U', A=3</v>
      </c>
    </row>
    <row r="8" spans="2:8" ht="15" thickBot="1"/>
    <row r="9" spans="2:8" ht="15" thickBot="1">
      <c r="B9" s="2" t="s">
        <v>16</v>
      </c>
      <c r="C9" s="12" t="s">
        <v>17</v>
      </c>
      <c r="D9" s="47" t="s">
        <v>26</v>
      </c>
    </row>
    <row r="10" spans="2:8">
      <c r="B10" s="16">
        <f t="shared" ref="B10:B18" si="0">$B$7+0.5*$B$3*C10^2</f>
        <v>5.1901041666666661E-2</v>
      </c>
      <c r="C10" s="44">
        <v>0</v>
      </c>
      <c r="D10" s="22">
        <f>$E$3+($G$3-$E$3)/$H$3*C10</f>
        <v>5.0000000000000001E-3</v>
      </c>
    </row>
    <row r="11" spans="2:8">
      <c r="B11" s="18">
        <f t="shared" si="0"/>
        <v>5.2238541666666659E-2</v>
      </c>
      <c r="C11" s="45">
        <v>1.4999999999999999E-2</v>
      </c>
      <c r="D11" s="23">
        <f t="shared" ref="D11:D18" si="1">$E$3+($G$3-$E$3)/$H$3*C11</f>
        <v>1.2957160690221101E-2</v>
      </c>
    </row>
    <row r="12" spans="2:8">
      <c r="B12" s="18">
        <f t="shared" si="0"/>
        <v>5.3251041666666658E-2</v>
      </c>
      <c r="C12" s="45">
        <v>0.03</v>
      </c>
      <c r="D12" s="23">
        <f t="shared" si="1"/>
        <v>2.0914321380442205E-2</v>
      </c>
    </row>
    <row r="13" spans="2:8">
      <c r="B13" s="18">
        <f t="shared" si="0"/>
        <v>5.493854166666666E-2</v>
      </c>
      <c r="C13" s="45">
        <v>4.4999999999999998E-2</v>
      </c>
      <c r="D13" s="23">
        <f t="shared" si="1"/>
        <v>2.8871482070663305E-2</v>
      </c>
    </row>
    <row r="14" spans="2:8">
      <c r="B14" s="18">
        <f t="shared" si="0"/>
        <v>5.7301041666666663E-2</v>
      </c>
      <c r="C14" s="45">
        <v>0.06</v>
      </c>
      <c r="D14" s="23">
        <f t="shared" si="1"/>
        <v>3.6828642760884406E-2</v>
      </c>
    </row>
    <row r="15" spans="2:8">
      <c r="B15" s="18">
        <f t="shared" si="0"/>
        <v>6.0338541666666662E-2</v>
      </c>
      <c r="C15" s="45">
        <v>7.4999999999999997E-2</v>
      </c>
      <c r="D15" s="23">
        <f t="shared" si="1"/>
        <v>4.4785803451105506E-2</v>
      </c>
    </row>
    <row r="16" spans="2:8">
      <c r="B16" s="18">
        <f t="shared" si="0"/>
        <v>6.4051041666666655E-2</v>
      </c>
      <c r="C16" s="45">
        <v>0.09</v>
      </c>
      <c r="D16" s="23">
        <f t="shared" si="1"/>
        <v>5.2742964141326606E-2</v>
      </c>
    </row>
    <row r="17" spans="2:4">
      <c r="B17" s="18">
        <f t="shared" si="0"/>
        <v>6.8438541666666658E-2</v>
      </c>
      <c r="C17" s="45">
        <v>0.105</v>
      </c>
      <c r="D17" s="23">
        <f t="shared" si="1"/>
        <v>6.0700124831547714E-2</v>
      </c>
    </row>
    <row r="18" spans="2:4" ht="15" thickBot="1">
      <c r="B18" s="19">
        <f t="shared" si="0"/>
        <v>7.3501041666666656E-2</v>
      </c>
      <c r="C18" s="46">
        <v>0.12</v>
      </c>
      <c r="D18" s="24">
        <f t="shared" si="1"/>
        <v>6.8657285521768821E-2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MVF (2 Assets)</vt:lpstr>
      <vt:lpstr>OP</vt:lpstr>
      <vt:lpstr>MSRP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Chung</dc:creator>
  <cp:lastModifiedBy>Douglas Chung</cp:lastModifiedBy>
  <dcterms:created xsi:type="dcterms:W3CDTF">2020-10-12T14:45:41Z</dcterms:created>
  <dcterms:modified xsi:type="dcterms:W3CDTF">2021-04-12T15:24:17Z</dcterms:modified>
</cp:coreProperties>
</file>