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PUESTAS NELSON\INDICADOR\ESTIMACIÓN\Output\"/>
    </mc:Choice>
  </mc:AlternateContent>
  <xr:revisionPtr revIDLastSave="0" documentId="13_ncr:1_{A2BD6535-BE9E-4680-9964-2A82F880C4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se_indicadores_all" sheetId="1" r:id="rId1"/>
    <sheet name="Base_indicadores_resumen" sheetId="2" r:id="rId2"/>
  </sheets>
  <definedNames>
    <definedName name="_xlnm._FilterDatabase" localSheetId="1" hidden="1">Base_indicadores_resumen!$A$1:$Y$16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D26" i="2"/>
  <c r="Y26" i="2"/>
  <c r="X26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D22" i="2"/>
  <c r="Y25" i="2"/>
  <c r="X25" i="2"/>
  <c r="X22" i="2"/>
  <c r="Y22" i="2"/>
  <c r="Y21" i="2"/>
  <c r="X21" i="2"/>
  <c r="Y4" i="2"/>
  <c r="Y6" i="2"/>
  <c r="Y3" i="2"/>
  <c r="Y2" i="2"/>
  <c r="Y5" i="2"/>
  <c r="Y12" i="2"/>
  <c r="Y11" i="2"/>
  <c r="Y9" i="2"/>
  <c r="Y7" i="2"/>
  <c r="Y8" i="2"/>
  <c r="Y13" i="2"/>
  <c r="Y14" i="2"/>
  <c r="Y15" i="2"/>
  <c r="Y16" i="2"/>
  <c r="Y10" i="2"/>
  <c r="X10" i="2"/>
  <c r="X4" i="2"/>
  <c r="X6" i="2"/>
  <c r="X3" i="2"/>
  <c r="X2" i="2"/>
  <c r="X5" i="2"/>
  <c r="X12" i="2"/>
  <c r="X11" i="2"/>
  <c r="X9" i="2"/>
  <c r="X7" i="2"/>
  <c r="X8" i="2"/>
  <c r="X13" i="2"/>
  <c r="X14" i="2"/>
  <c r="X15" i="2"/>
  <c r="X16" i="2"/>
</calcChain>
</file>

<file path=xl/sharedStrings.xml><?xml version="1.0" encoding="utf-8"?>
<sst xmlns="http://schemas.openxmlformats.org/spreadsheetml/2006/main" count="200" uniqueCount="85">
  <si>
    <t>PMI_1</t>
  </si>
  <si>
    <t>PMI_1_PREVISTAS</t>
  </si>
  <si>
    <t>PRG01_1</t>
  </si>
  <si>
    <t>PMI_2</t>
  </si>
  <si>
    <t>PMI_2_PREVISTAS</t>
  </si>
  <si>
    <t>PMI_3</t>
  </si>
  <si>
    <t>PMI_3_PREVISTAS</t>
  </si>
  <si>
    <t>PRG01_PROM</t>
  </si>
  <si>
    <t>MONTO_PIM</t>
  </si>
  <si>
    <t>MONTO_DEVENGADO</t>
  </si>
  <si>
    <t>MONTO_PROGRAMADO</t>
  </si>
  <si>
    <t>PRG02</t>
  </si>
  <si>
    <t>PRG03</t>
  </si>
  <si>
    <t>id_brecha</t>
  </si>
  <si>
    <t>id_inversion</t>
  </si>
  <si>
    <t>PRG04</t>
  </si>
  <si>
    <t>SPRG</t>
  </si>
  <si>
    <t>id_FORM01_N</t>
  </si>
  <si>
    <t>id_FORM01_D</t>
  </si>
  <si>
    <t>FORM01</t>
  </si>
  <si>
    <t>id_FORM02_N</t>
  </si>
  <si>
    <t>id_FORM02_D</t>
  </si>
  <si>
    <t>FORM02</t>
  </si>
  <si>
    <t>SFOR</t>
  </si>
  <si>
    <t>id_EJEC01_N</t>
  </si>
  <si>
    <t>id_EJEC01_D</t>
  </si>
  <si>
    <t>EJEC01</t>
  </si>
  <si>
    <t>id_EJEC02_N</t>
  </si>
  <si>
    <t>id_EJEC02_D</t>
  </si>
  <si>
    <t>EJEC02</t>
  </si>
  <si>
    <t>id_EJEC03_N</t>
  </si>
  <si>
    <t>id_EJEC03_D</t>
  </si>
  <si>
    <t>EJEC03</t>
  </si>
  <si>
    <t>id_EJEC04_N</t>
  </si>
  <si>
    <t>id_EJEC04_D</t>
  </si>
  <si>
    <t>EJEC04</t>
  </si>
  <si>
    <t>id_EJEC05_N</t>
  </si>
  <si>
    <t>id_EJEC05_D</t>
  </si>
  <si>
    <t>EJEC05</t>
  </si>
  <si>
    <t>id_EJEC06_N</t>
  </si>
  <si>
    <t>id_EJEC06_D</t>
  </si>
  <si>
    <t>EJEC06</t>
  </si>
  <si>
    <t>id_EJEC07_N</t>
  </si>
  <si>
    <t>id_EJEC07_D</t>
  </si>
  <si>
    <t>EJEC07</t>
  </si>
  <si>
    <t>id_EJEC08_N</t>
  </si>
  <si>
    <t>id_EJEC08_D</t>
  </si>
  <si>
    <t>EJEC08</t>
  </si>
  <si>
    <t>id_EJEC09_N</t>
  </si>
  <si>
    <t>id_EJEC09_D</t>
  </si>
  <si>
    <t>EJEC09</t>
  </si>
  <si>
    <t>SEJE</t>
  </si>
  <si>
    <t>GOB01</t>
  </si>
  <si>
    <t>IDGIP</t>
  </si>
  <si>
    <t>Graficos</t>
  </si>
  <si>
    <t>DistLeoncioPrado</t>
  </si>
  <si>
    <t>MUNICIPALIDAD DISTRITAL DE CASTILLO GRANDE</t>
  </si>
  <si>
    <t>MUNICIPALIDAD DISTRITAL DE DANIEL ALOMIA ROBLES</t>
  </si>
  <si>
    <t>MUNICIPALIDAD DISTRITAL DE HERMILIO VALDIZAN</t>
  </si>
  <si>
    <t>MUNICIPALIDAD DISTRITAL DE JOSE CRESPO Y CASTILLO</t>
  </si>
  <si>
    <t>MUNICIPALIDAD DISTRITAL DE LUYANDO</t>
  </si>
  <si>
    <t>MUNICIPALIDAD DISTRITAL DE MARIANO DAMASO BERAUN</t>
  </si>
  <si>
    <t>DistTocache</t>
  </si>
  <si>
    <t>MUNICIPALIDAD DISTRITAL DE NUEVO PROGRESO</t>
  </si>
  <si>
    <t>MUNICIPALIDAD DISTRITAL DE POLVORA</t>
  </si>
  <si>
    <t>MUNICIPALIDAD DISTRITAL DE PUCAYACU</t>
  </si>
  <si>
    <t>MUNICIPALIDAD DISTRITAL DE PUEBLO NUEVO-HUANUCO</t>
  </si>
  <si>
    <t>MUNICIPALIDAD DISTRITAL DE SANTO DOMINGO DE ANDA</t>
  </si>
  <si>
    <t>MUNICIPALIDAD DISTRITAL DE SHUNTE</t>
  </si>
  <si>
    <t>MUNICIPALIDAD DISTRITAL DE UCHIZA</t>
  </si>
  <si>
    <t>ProvLeoncioPrado</t>
  </si>
  <si>
    <t>MUNICIPALIDAD PROVINCIAL DE LEONCIO PRADO</t>
  </si>
  <si>
    <t>ProvTocache</t>
  </si>
  <si>
    <t>MUNICIPALIDAD PROVINCIAL DE TOCACHE</t>
  </si>
  <si>
    <t>id_ambito</t>
  </si>
  <si>
    <t>ENTIDAD</t>
  </si>
  <si>
    <t>Media</t>
  </si>
  <si>
    <t>Desv</t>
  </si>
  <si>
    <t>id</t>
  </si>
  <si>
    <t>Provincia de tocache</t>
  </si>
  <si>
    <t>Provincia de Leoncio Prado</t>
  </si>
  <si>
    <t>Indicadores de la fase de programación multianual</t>
  </si>
  <si>
    <t>PRG01</t>
  </si>
  <si>
    <t>Media y desviacion estandar provincias y distritos</t>
  </si>
  <si>
    <t>Promedio provincial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</si>
</sst>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9" fontId="1" fillId="2" borderId="1" xfId="2" applyFont="1" applyFill="1" applyBorder="1" applyAlignment="1">
      <alignment horizontal="center" vertical="top"/>
    </xf>
    <xf numFmtId="9" fontId="0" fillId="2" borderId="0" xfId="2" applyFont="1" applyFill="1"/>
    <xf numFmtId="9" fontId="1" fillId="3" borderId="1" xfId="2" applyFont="1" applyFill="1" applyBorder="1" applyAlignment="1">
      <alignment horizontal="center" vertical="top"/>
    </xf>
    <xf numFmtId="9" fontId="0" fillId="3" borderId="0" xfId="2" applyFont="1" applyFill="1"/>
    <xf numFmtId="9" fontId="1" fillId="4" borderId="1" xfId="2" applyFont="1" applyFill="1" applyBorder="1" applyAlignment="1">
      <alignment horizontal="center" vertical="top"/>
    </xf>
    <xf numFmtId="9" fontId="0" fillId="4" borderId="0" xfId="2" applyFont="1" applyFill="1"/>
    <xf numFmtId="43" fontId="1" fillId="3" borderId="1" xfId="1" applyFont="1" applyFill="1" applyBorder="1" applyAlignment="1">
      <alignment horizontal="center" vertical="top"/>
    </xf>
    <xf numFmtId="43" fontId="0" fillId="3" borderId="0" xfId="1" applyFont="1" applyFill="1"/>
    <xf numFmtId="9" fontId="1" fillId="5" borderId="1" xfId="2" applyFont="1" applyFill="1" applyBorder="1" applyAlignment="1">
      <alignment horizontal="center" vertical="top"/>
    </xf>
    <xf numFmtId="9" fontId="0" fillId="5" borderId="0" xfId="2" applyFont="1" applyFill="1"/>
    <xf numFmtId="9" fontId="3" fillId="0" borderId="0" xfId="2" applyFont="1"/>
    <xf numFmtId="9" fontId="1" fillId="5" borderId="2" xfId="2" applyFont="1" applyFill="1" applyBorder="1" applyAlignment="1">
      <alignment horizontal="center" vertical="top"/>
    </xf>
    <xf numFmtId="0" fontId="0" fillId="0" borderId="1" xfId="0" applyBorder="1"/>
    <xf numFmtId="9" fontId="0" fillId="0" borderId="1" xfId="2" applyFont="1" applyBorder="1"/>
    <xf numFmtId="9" fontId="0" fillId="6" borderId="1" xfId="2" applyFont="1" applyFill="1" applyBorder="1"/>
    <xf numFmtId="9" fontId="4" fillId="7" borderId="0" xfId="2" applyFont="1" applyFill="1"/>
    <xf numFmtId="9" fontId="0" fillId="7" borderId="0" xfId="2" applyFont="1" applyFill="1"/>
    <xf numFmtId="0" fontId="0" fillId="8" borderId="0" xfId="0" applyFill="1"/>
    <xf numFmtId="0" fontId="0" fillId="9" borderId="0" xfId="0" applyFill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Base_indicadores_resumen!$X$1</c:f>
              <c:strCache>
                <c:ptCount val="1"/>
                <c:pt idx="0">
                  <c:v>Desv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Base_indicadores_resumen!$C$2:$C$11</c:f>
              <c:strCache>
                <c:ptCount val="10"/>
                <c:pt idx="0">
                  <c:v>MUNICIPALIDAD DISTRITAL DE LUYANDO</c:v>
                </c:pt>
                <c:pt idx="1">
                  <c:v>MUNICIPALIDAD DISTRITAL DE JOSE CRESPO Y CASTILLO</c:v>
                </c:pt>
                <c:pt idx="2">
                  <c:v>MUNICIPALIDAD DISTRITAL DE DANIEL ALOMIA ROBLES</c:v>
                </c:pt>
                <c:pt idx="3">
                  <c:v>MUNICIPALIDAD DISTRITAL DE MARIANO DAMASO BERAUN</c:v>
                </c:pt>
                <c:pt idx="4">
                  <c:v>MUNICIPALIDAD DISTRITAL DE HERMILIO VALDIZAN</c:v>
                </c:pt>
                <c:pt idx="5">
                  <c:v>MUNICIPALIDAD DISTRITAL DE PUEBLO NUEVO-HUANUCO</c:v>
                </c:pt>
                <c:pt idx="6">
                  <c:v>MUNICIPALIDAD DISTRITAL DE SANTO DOMINGO DE ANDA</c:v>
                </c:pt>
                <c:pt idx="7">
                  <c:v>MUNICIPALIDAD DISTRITAL DE PUCAYACU</c:v>
                </c:pt>
                <c:pt idx="8">
                  <c:v>MUNICIPALIDAD DISTRITAL DE CASTILLO GRANDE</c:v>
                </c:pt>
                <c:pt idx="9">
                  <c:v>MUNICIPALIDAD DISTRITAL DE POLVORA</c:v>
                </c:pt>
              </c:strCache>
            </c:strRef>
          </c:cat>
          <c:val>
            <c:numRef>
              <c:f>Base_indicadores_resumen!$X$2:$X$11</c:f>
              <c:numCache>
                <c:formatCode>0%</c:formatCode>
                <c:ptCount val="10"/>
                <c:pt idx="0">
                  <c:v>0.33925437968097027</c:v>
                </c:pt>
                <c:pt idx="1">
                  <c:v>0.3324928454664477</c:v>
                </c:pt>
                <c:pt idx="2">
                  <c:v>0.33432606251947067</c:v>
                </c:pt>
                <c:pt idx="3">
                  <c:v>0.32451460659675141</c:v>
                </c:pt>
                <c:pt idx="4">
                  <c:v>0.36457786715642254</c:v>
                </c:pt>
                <c:pt idx="5">
                  <c:v>0.31434854499655768</c:v>
                </c:pt>
                <c:pt idx="6">
                  <c:v>0.32917361141877371</c:v>
                </c:pt>
                <c:pt idx="7">
                  <c:v>0.39681779124040667</c:v>
                </c:pt>
                <c:pt idx="8">
                  <c:v>0.33570584766587552</c:v>
                </c:pt>
                <c:pt idx="9">
                  <c:v>0.36626723048665311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0E8-A5D4-787E0D3C3979}"/>
            </c:ext>
          </c:extLst>
        </c:ser>
        <c:ser>
          <c:idx val="1"/>
          <c:order val="1"/>
          <c:tx>
            <c:strRef>
              <c:f>Base_indicadores_resumen!$Y$1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Base_indicadores_resumen!$C$2:$C$11</c:f>
              <c:strCache>
                <c:ptCount val="10"/>
                <c:pt idx="0">
                  <c:v>MUNICIPALIDAD DISTRITAL DE LUYANDO</c:v>
                </c:pt>
                <c:pt idx="1">
                  <c:v>MUNICIPALIDAD DISTRITAL DE JOSE CRESPO Y CASTILLO</c:v>
                </c:pt>
                <c:pt idx="2">
                  <c:v>MUNICIPALIDAD DISTRITAL DE DANIEL ALOMIA ROBLES</c:v>
                </c:pt>
                <c:pt idx="3">
                  <c:v>MUNICIPALIDAD DISTRITAL DE MARIANO DAMASO BERAUN</c:v>
                </c:pt>
                <c:pt idx="4">
                  <c:v>MUNICIPALIDAD DISTRITAL DE HERMILIO VALDIZAN</c:v>
                </c:pt>
                <c:pt idx="5">
                  <c:v>MUNICIPALIDAD DISTRITAL DE PUEBLO NUEVO-HUANUCO</c:v>
                </c:pt>
                <c:pt idx="6">
                  <c:v>MUNICIPALIDAD DISTRITAL DE SANTO DOMINGO DE ANDA</c:v>
                </c:pt>
                <c:pt idx="7">
                  <c:v>MUNICIPALIDAD DISTRITAL DE PUCAYACU</c:v>
                </c:pt>
                <c:pt idx="8">
                  <c:v>MUNICIPALIDAD DISTRITAL DE CASTILLO GRANDE</c:v>
                </c:pt>
                <c:pt idx="9">
                  <c:v>MUNICIPALIDAD DISTRITAL DE POLVORA</c:v>
                </c:pt>
              </c:strCache>
            </c:strRef>
          </c:cat>
          <c:val>
            <c:numRef>
              <c:f>Base_indicadores_resumen!$Y$2:$Y$11</c:f>
              <c:numCache>
                <c:formatCode>0%</c:formatCode>
                <c:ptCount val="10"/>
                <c:pt idx="0">
                  <c:v>0.46736108989670927</c:v>
                </c:pt>
                <c:pt idx="1">
                  <c:v>0.48495207664912843</c:v>
                </c:pt>
                <c:pt idx="2">
                  <c:v>0.47904932527511057</c:v>
                </c:pt>
                <c:pt idx="3">
                  <c:v>0.5228619258644327</c:v>
                </c:pt>
                <c:pt idx="4">
                  <c:v>0.55377634546043231</c:v>
                </c:pt>
                <c:pt idx="5">
                  <c:v>0.56069137830312554</c:v>
                </c:pt>
                <c:pt idx="6">
                  <c:v>0.56686021233921691</c:v>
                </c:pt>
                <c:pt idx="7">
                  <c:v>0.56528972000843214</c:v>
                </c:pt>
                <c:pt idx="8">
                  <c:v>0.60839577049297655</c:v>
                </c:pt>
                <c:pt idx="9">
                  <c:v>0.48626755463096705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3-40E8-A5D4-787E0D3C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2424655"/>
        <c:axId val="1529890127"/>
      </c:barChart>
      <c:catAx>
        <c:axId val="129242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9890127"/>
        <c:crosses val="autoZero"/>
        <c:auto val="1"/>
        <c:lblAlgn val="ctr"/>
        <c:lblOffset val="100"/>
        <c:noMultiLvlLbl val="0"/>
      </c:catAx>
      <c:valAx>
        <c:axId val="15298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24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Base_indicadores_resumen!$X$24</c:f>
              <c:strCache>
                <c:ptCount val="1"/>
                <c:pt idx="0">
                  <c:v>Desv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Base_indicadores_resumen!$C$12:$C$16</c:f>
              <c:strCache>
                <c:ptCount val="5"/>
                <c:pt idx="0">
                  <c:v>MUNICIPALIDAD DISTRITAL DE NUEVO PROGRESO</c:v>
                </c:pt>
                <c:pt idx="1">
                  <c:v>MUNICIPALIDAD DISTRITAL DE SHUNTE</c:v>
                </c:pt>
                <c:pt idx="2">
                  <c:v>MUNICIPALIDAD DISTRITAL DE UCHIZA</c:v>
                </c:pt>
                <c:pt idx="3">
                  <c:v>MUNICIPALIDAD PROVINCIAL DE LEONCIO PRADO</c:v>
                </c:pt>
                <c:pt idx="4">
                  <c:v>MUNICIPALIDAD PROVINCIAL DE TOCACHE</c:v>
                </c:pt>
              </c:strCache>
            </c:strRef>
          </c:cat>
          <c:val>
            <c:numRef>
              <c:f>Base_indicadores_resumen!$X$12:$X$16</c:f>
              <c:numCache>
                <c:formatCode>0%</c:formatCode>
                <c:ptCount val="5"/>
                <c:pt idx="0">
                  <c:v>0.35139637392930906</c:v>
                </c:pt>
                <c:pt idx="1">
                  <c:v>0.35127234269307528</c:v>
                </c:pt>
                <c:pt idx="2">
                  <c:v>0.30580464880426389</c:v>
                </c:pt>
                <c:pt idx="3">
                  <c:v>0.3179017881184743</c:v>
                </c:pt>
                <c:pt idx="4">
                  <c:v>0.32029378172703998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CB7-AB48-9D04FA225409}"/>
            </c:ext>
          </c:extLst>
        </c:ser>
        <c:ser>
          <c:idx val="1"/>
          <c:order val="1"/>
          <c:tx>
            <c:strRef>
              <c:f>Base_indicadores_resumen!$Y$24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Base_indicadores_resumen!$C$12:$C$16</c:f>
              <c:strCache>
                <c:ptCount val="5"/>
                <c:pt idx="0">
                  <c:v>MUNICIPALIDAD DISTRITAL DE NUEVO PROGRESO</c:v>
                </c:pt>
                <c:pt idx="1">
                  <c:v>MUNICIPALIDAD DISTRITAL DE SHUNTE</c:v>
                </c:pt>
                <c:pt idx="2">
                  <c:v>MUNICIPALIDAD DISTRITAL DE UCHIZA</c:v>
                </c:pt>
                <c:pt idx="3">
                  <c:v>MUNICIPALIDAD PROVINCIAL DE LEONCIO PRADO</c:v>
                </c:pt>
                <c:pt idx="4">
                  <c:v>MUNICIPALIDAD PROVINCIAL DE TOCACHE</c:v>
                </c:pt>
              </c:strCache>
            </c:strRef>
          </c:cat>
          <c:val>
            <c:numRef>
              <c:f>Base_indicadores_resumen!$Y$12:$Y$16</c:f>
              <c:numCache>
                <c:formatCode>0%</c:formatCode>
                <c:ptCount val="5"/>
                <c:pt idx="0">
                  <c:v>0.51576434654027214</c:v>
                </c:pt>
                <c:pt idx="1">
                  <c:v>0.52146138384081242</c:v>
                </c:pt>
                <c:pt idx="2">
                  <c:v>0.54516369454692581</c:v>
                </c:pt>
                <c:pt idx="3">
                  <c:v>0.41984518613482763</c:v>
                </c:pt>
                <c:pt idx="4">
                  <c:v>0.45508914886105678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CB7-AB48-9D04FA22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982271"/>
        <c:axId val="1680983519"/>
      </c:barChart>
      <c:catAx>
        <c:axId val="168098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0983519"/>
        <c:crosses val="autoZero"/>
        <c:auto val="1"/>
        <c:lblAlgn val="ctr"/>
        <c:lblOffset val="100"/>
        <c:noMultiLvlLbl val="0"/>
      </c:catAx>
      <c:valAx>
        <c:axId val="168098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09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Base_indicadores_resumen!$W$1</c:f>
              <c:strCache>
                <c:ptCount val="1"/>
                <c:pt idx="0">
                  <c:v>IDGIP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Base_indicadores_resumen!$C$2:$C$16</c:f>
              <c:strCache>
                <c:ptCount val="15"/>
                <c:pt idx="0">
                  <c:v>MUNICIPALIDAD DISTRITAL DE LUYANDO</c:v>
                </c:pt>
                <c:pt idx="1">
                  <c:v>MUNICIPALIDAD DISTRITAL DE JOSE CRESPO Y CASTILLO</c:v>
                </c:pt>
                <c:pt idx="2">
                  <c:v>MUNICIPALIDAD DISTRITAL DE DANIEL ALOMIA ROBLES</c:v>
                </c:pt>
                <c:pt idx="3">
                  <c:v>MUNICIPALIDAD DISTRITAL DE MARIANO DAMASO BERAUN</c:v>
                </c:pt>
                <c:pt idx="4">
                  <c:v>MUNICIPALIDAD DISTRITAL DE HERMILIO VALDIZAN</c:v>
                </c:pt>
                <c:pt idx="5">
                  <c:v>MUNICIPALIDAD DISTRITAL DE PUEBLO NUEVO-HUANUCO</c:v>
                </c:pt>
                <c:pt idx="6">
                  <c:v>MUNICIPALIDAD DISTRITAL DE SANTO DOMINGO DE ANDA</c:v>
                </c:pt>
                <c:pt idx="7">
                  <c:v>MUNICIPALIDAD DISTRITAL DE PUCAYACU</c:v>
                </c:pt>
                <c:pt idx="8">
                  <c:v>MUNICIPALIDAD DISTRITAL DE CASTILLO GRANDE</c:v>
                </c:pt>
                <c:pt idx="9">
                  <c:v>MUNICIPALIDAD DISTRITAL DE POLVORA</c:v>
                </c:pt>
                <c:pt idx="10">
                  <c:v>MUNICIPALIDAD DISTRITAL DE NUEVO PROGRESO</c:v>
                </c:pt>
                <c:pt idx="11">
                  <c:v>MUNICIPALIDAD DISTRITAL DE SHUNTE</c:v>
                </c:pt>
                <c:pt idx="12">
                  <c:v>MUNICIPALIDAD DISTRITAL DE UCHIZA</c:v>
                </c:pt>
                <c:pt idx="13">
                  <c:v>MUNICIPALIDAD PROVINCIAL DE LEONCIO PRADO</c:v>
                </c:pt>
                <c:pt idx="14">
                  <c:v>MUNICIPALIDAD PROVINCIAL DE TOCACHE</c:v>
                </c:pt>
              </c:strCache>
            </c:strRef>
          </c:cat>
          <c:val>
            <c:numRef>
              <c:f>Base_indicadores_resumen!$W$2:$W$16</c:f>
              <c:numCache>
                <c:formatCode>0%</c:formatCode>
                <c:ptCount val="15"/>
                <c:pt idx="0">
                  <c:v>0.46567257336092938</c:v>
                </c:pt>
                <c:pt idx="1">
                  <c:v>0.47596750274098171</c:v>
                </c:pt>
                <c:pt idx="2">
                  <c:v>0.48886929730913398</c:v>
                </c:pt>
                <c:pt idx="3">
                  <c:v>0.54122748921042996</c:v>
                </c:pt>
                <c:pt idx="4">
                  <c:v>0.5497891729066674</c:v>
                </c:pt>
                <c:pt idx="5">
                  <c:v>0.55736411482336556</c:v>
                </c:pt>
                <c:pt idx="6">
                  <c:v>0.55990667380585701</c:v>
                </c:pt>
                <c:pt idx="7">
                  <c:v>0.57362092500729878</c:v>
                </c:pt>
                <c:pt idx="8">
                  <c:v>0.62654319981154061</c:v>
                </c:pt>
                <c:pt idx="9">
                  <c:v>0.48208663482042158</c:v>
                </c:pt>
                <c:pt idx="10">
                  <c:v>0.52008919501316064</c:v>
                </c:pt>
                <c:pt idx="11">
                  <c:v>0.5333889006303868</c:v>
                </c:pt>
                <c:pt idx="12">
                  <c:v>0.54690347769514591</c:v>
                </c:pt>
                <c:pt idx="13">
                  <c:v>0.44265210221722562</c:v>
                </c:pt>
                <c:pt idx="14">
                  <c:v>0.45852704951890488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48E8-857C-8389EE8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539663"/>
        <c:axId val="1551540079"/>
      </c:barChart>
      <c:catAx>
        <c:axId val="155153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1540079"/>
        <c:crosses val="autoZero"/>
        <c:auto val="1"/>
        <c:lblAlgn val="ctr"/>
        <c:lblOffset val="100"/>
        <c:noMultiLvlLbl val="0"/>
      </c:catAx>
      <c:valAx>
        <c:axId val="155154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15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Base_indicadores_resumen!$C$21</c:f>
              <c:strCache>
                <c:ptCount val="1"/>
                <c:pt idx="0">
                  <c:v>MUNICIPALIDAD PROVINCIAL DE LEONCIO PRADO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58-4EE8-B7E7-8C84B5887FA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58-4EE8-B7E7-8C84B5887F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58-4EE8-B7E7-8C84B5887FA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58-4EE8-B7E7-8C84B5887FA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58-4EE8-B7E7-8C84B5887FA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58-4EE8-B7E7-8C84B5887FA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58-4EE8-B7E7-8C84B5887FA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58-4EE8-B7E7-8C84B5887FA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58-4EE8-B7E7-8C84B5887F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58-4EE8-B7E7-8C84B5887FA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58-4EE8-B7E7-8C84B5887FA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458-4EE8-B7E7-8C84B5887FA4}"/>
              </c:ext>
            </c:extLst>
          </c:dPt>
          <c:dLbls>
            <c:dLbl>
              <c:idx val="2"/>
              <c:layout>
                <c:manualLayout>
                  <c:x val="1.4680480497906412E-3"/>
                  <c:y val="-6.7156510839589692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58-4EE8-B7E7-8C84B5887FA4}"/>
                </c:ext>
              </c:extLst>
            </c:dLbl>
            <c:dLbl>
              <c:idx val="4"/>
              <c:layout>
                <c:manualLayout>
                  <c:x val="0"/>
                  <c:y val="-6.9842771273173232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58-4EE8-B7E7-8C84B5887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(Base_indicadores_resumen!$D$20:$G$20,Base_indicadores_resumen!$I$20:$J$20,Base_indicadores_resumen!$L$20:$T$20,Base_indicadores_resumen!$V$20)</c:f>
              <c:strCache>
                <c:ptCount val="16"/>
                <c:pt idx="0">
                  <c:v>PRG01</c:v>
                </c:pt>
                <c:pt idx="1">
                  <c:v>PRG02</c:v>
                </c:pt>
                <c:pt idx="2">
                  <c:v>PRG03</c:v>
                </c:pt>
                <c:pt idx="3">
                  <c:v>PRG04</c:v>
                </c:pt>
                <c:pt idx="4">
                  <c:v>FORM01</c:v>
                </c:pt>
                <c:pt idx="5">
                  <c:v>FORM02</c:v>
                </c:pt>
                <c:pt idx="6">
                  <c:v>EJEC01</c:v>
                </c:pt>
                <c:pt idx="7">
                  <c:v>EJEC02</c:v>
                </c:pt>
                <c:pt idx="8">
                  <c:v>EJEC03</c:v>
                </c:pt>
                <c:pt idx="9">
                  <c:v>EJEC04</c:v>
                </c:pt>
                <c:pt idx="10">
                  <c:v>EJEC05</c:v>
                </c:pt>
                <c:pt idx="11">
                  <c:v>EJEC06</c:v>
                </c:pt>
                <c:pt idx="12">
                  <c:v>EJEC07</c:v>
                </c:pt>
                <c:pt idx="13">
                  <c:v>EJEC08</c:v>
                </c:pt>
                <c:pt idx="14">
                  <c:v>EJEC09</c:v>
                </c:pt>
                <c:pt idx="15">
                  <c:v>GOB01</c:v>
                </c:pt>
              </c:strCache>
            </c:strRef>
          </c:cat>
          <c:val>
            <c:numRef>
              <c:f>(Base_indicadores_resumen!$D$21:$G$21,Base_indicadores_resumen!$I$21:$J$21,Base_indicadores_resumen!$L$21:$T$21,Base_indicadores_resumen!$V$21)</c:f>
              <c:numCache>
                <c:formatCode>0%</c:formatCode>
                <c:ptCount val="16"/>
                <c:pt idx="0">
                  <c:v>0.29690606613917631</c:v>
                </c:pt>
                <c:pt idx="1">
                  <c:v>0</c:v>
                </c:pt>
                <c:pt idx="2">
                  <c:v>0.56778245136959793</c:v>
                </c:pt>
                <c:pt idx="3">
                  <c:v>0.57189542483660127</c:v>
                </c:pt>
                <c:pt idx="4">
                  <c:v>0.67272727272727273</c:v>
                </c:pt>
                <c:pt idx="5">
                  <c:v>0.1176470588235294</c:v>
                </c:pt>
                <c:pt idx="6">
                  <c:v>0.53921568627450978</c:v>
                </c:pt>
                <c:pt idx="7">
                  <c:v>0.13083834835101771</c:v>
                </c:pt>
                <c:pt idx="8">
                  <c:v>4.5751633986928102E-2</c:v>
                </c:pt>
                <c:pt idx="9">
                  <c:v>0.3290965282213969</c:v>
                </c:pt>
                <c:pt idx="10">
                  <c:v>0.95757575757575752</c:v>
                </c:pt>
                <c:pt idx="11">
                  <c:v>0.23636363636363639</c:v>
                </c:pt>
                <c:pt idx="12" formatCode="_(* #,##0.00_);_(* \(#,##0.00\);_(* &quot;-&quot;??_);_(@_)">
                  <c:v>4.3464052287581698E-2</c:v>
                </c:pt>
                <c:pt idx="13">
                  <c:v>0.23856209150326799</c:v>
                </c:pt>
                <c:pt idx="14">
                  <c:v>0.96969696969696972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8-4EE8-B7E7-8C84B588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120432"/>
        <c:axId val="1696120848"/>
      </c:barChart>
      <c:scatterChart>
        <c:scatterStyle val="lineMarker"/>
        <c:varyColors val="0"/>
        <c:ser>
          <c:idx val="1"/>
          <c:order val="1"/>
          <c:tx>
            <c:strRef>
              <c:f>Base_indicadores_resumen!$C$22</c:f>
              <c:strCache>
                <c:ptCount val="1"/>
                <c:pt idx="0">
                  <c:v>Promedio provincial</c:v>
                </c:pt>
              </c:strCache>
            </c:strRef>
          </c:tx>
          <c:spPr>
            <a:ln w="28575" cap="sq" cmpd="thinThick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6">
                  <a:lumMod val="75000"/>
                </a:schemeClr>
              </a:solidFill>
              <a:ln w="9525" cap="sq">
                <a:noFill/>
                <a:miter lim="800000"/>
                <a:headEnd w="med" len="med"/>
              </a:ln>
              <a:effectLst/>
            </c:spPr>
          </c:marker>
          <c:xVal>
            <c:strRef>
              <c:f>(Base_indicadores_resumen!$D$20:$G$20,Base_indicadores_resumen!$I$20:$J$20,Base_indicadores_resumen!$L$20:$T$20,Base_indicadores_resumen!$V$20)</c:f>
              <c:strCache>
                <c:ptCount val="16"/>
                <c:pt idx="0">
                  <c:v>PRG01</c:v>
                </c:pt>
                <c:pt idx="1">
                  <c:v>PRG02</c:v>
                </c:pt>
                <c:pt idx="2">
                  <c:v>PRG03</c:v>
                </c:pt>
                <c:pt idx="3">
                  <c:v>PRG04</c:v>
                </c:pt>
                <c:pt idx="4">
                  <c:v>FORM01</c:v>
                </c:pt>
                <c:pt idx="5">
                  <c:v>FORM02</c:v>
                </c:pt>
                <c:pt idx="6">
                  <c:v>EJEC01</c:v>
                </c:pt>
                <c:pt idx="7">
                  <c:v>EJEC02</c:v>
                </c:pt>
                <c:pt idx="8">
                  <c:v>EJEC03</c:v>
                </c:pt>
                <c:pt idx="9">
                  <c:v>EJEC04</c:v>
                </c:pt>
                <c:pt idx="10">
                  <c:v>EJEC05</c:v>
                </c:pt>
                <c:pt idx="11">
                  <c:v>EJEC06</c:v>
                </c:pt>
                <c:pt idx="12">
                  <c:v>EJEC07</c:v>
                </c:pt>
                <c:pt idx="13">
                  <c:v>EJEC08</c:v>
                </c:pt>
                <c:pt idx="14">
                  <c:v>EJEC09</c:v>
                </c:pt>
                <c:pt idx="15">
                  <c:v>GOB01</c:v>
                </c:pt>
              </c:strCache>
            </c:strRef>
          </c:xVal>
          <c:yVal>
            <c:numRef>
              <c:f>(Base_indicadores_resumen!$D$22:$G$22,Base_indicadores_resumen!$I$22:$J$22,Base_indicadores_resumen!$L$22:$T$22,Base_indicadores_resumen!$V$22)</c:f>
              <c:numCache>
                <c:formatCode>0%</c:formatCode>
                <c:ptCount val="16"/>
                <c:pt idx="0">
                  <c:v>0.43879113407866582</c:v>
                </c:pt>
                <c:pt idx="1">
                  <c:v>0.423501135671145</c:v>
                </c:pt>
                <c:pt idx="2">
                  <c:v>0.61127066411150388</c:v>
                </c:pt>
                <c:pt idx="3">
                  <c:v>0.68251397890371301</c:v>
                </c:pt>
                <c:pt idx="4">
                  <c:v>0.71896573285925414</c:v>
                </c:pt>
                <c:pt idx="5">
                  <c:v>7.6237171125025371E-2</c:v>
                </c:pt>
                <c:pt idx="6">
                  <c:v>0.66288465288994913</c:v>
                </c:pt>
                <c:pt idx="7">
                  <c:v>0.14877206774329035</c:v>
                </c:pt>
                <c:pt idx="8">
                  <c:v>0.17920667570694376</c:v>
                </c:pt>
                <c:pt idx="9">
                  <c:v>0.74877862870780065</c:v>
                </c:pt>
                <c:pt idx="10">
                  <c:v>0.96734588218303474</c:v>
                </c:pt>
                <c:pt idx="11">
                  <c:v>0.42663491387967156</c:v>
                </c:pt>
                <c:pt idx="12" formatCode="_(* #,##0.00_);_(* \(#,##0.00\);_(* &quot;-&quot;??_);_(@_)">
                  <c:v>2.7936060545828749E-2</c:v>
                </c:pt>
                <c:pt idx="13">
                  <c:v>0.29293910254306987</c:v>
                </c:pt>
                <c:pt idx="14">
                  <c:v>0.96075504773013132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8-4EE8-B7E7-8C84B588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20432"/>
        <c:axId val="1696120848"/>
      </c:scatterChart>
      <c:catAx>
        <c:axId val="16961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6120848"/>
        <c:crosses val="autoZero"/>
        <c:auto val="1"/>
        <c:lblAlgn val="ctr"/>
        <c:lblOffset val="100"/>
        <c:noMultiLvlLbl val="0"/>
      </c:catAx>
      <c:valAx>
        <c:axId val="1696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61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Base_indicadores_resumen!$C$25</c:f>
              <c:strCache>
                <c:ptCount val="1"/>
                <c:pt idx="0">
                  <c:v>MUNICIPALIDAD PROVINCIAL DE TOCACHE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FF-4012-9218-2208A3F2AC8C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FF-4012-9218-2208A3F2AC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FF-4012-9218-2208A3F2AC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FF-4012-9218-2208A3F2AC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FF-4012-9218-2208A3F2AC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FF-4012-9218-2208A3F2AC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F-4012-9218-2208A3F2AC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DFF-4012-9218-2208A3F2AC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DFF-4012-9218-2208A3F2AC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FF-4012-9218-2208A3F2AC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DFF-4012-9218-2208A3F2AC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FF-4012-9218-2208A3F2AC8C}"/>
              </c:ext>
            </c:extLst>
          </c:dPt>
          <c:dLbls>
            <c:dLbl>
              <c:idx val="0"/>
              <c:layout>
                <c:manualLayout>
                  <c:x val="1.4031927385770103E-3"/>
                  <c:y val="-7.30088792338602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FF-4012-9218-2208A3F2AC8C}"/>
                </c:ext>
              </c:extLst>
            </c:dLbl>
            <c:dLbl>
              <c:idx val="4"/>
              <c:layout>
                <c:manualLayout>
                  <c:x val="0"/>
                  <c:y val="-7.84169443622944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FF-4012-9218-2208A3F2AC8C}"/>
                </c:ext>
              </c:extLst>
            </c:dLbl>
            <c:dLbl>
              <c:idx val="6"/>
              <c:layout>
                <c:manualLayout>
                  <c:x val="2.8063854771540335E-3"/>
                  <c:y val="-5.94887164127750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FF-4012-9218-2208A3F2AC8C}"/>
                </c:ext>
              </c:extLst>
            </c:dLbl>
            <c:dLbl>
              <c:idx val="7"/>
              <c:layout>
                <c:manualLayout>
                  <c:x val="-1.4031927385769654E-3"/>
                  <c:y val="-4.86725861559069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FF-4012-9218-2208A3F2AC8C}"/>
                </c:ext>
              </c:extLst>
            </c:dLbl>
            <c:dLbl>
              <c:idx val="8"/>
              <c:layout>
                <c:manualLayout>
                  <c:x val="0"/>
                  <c:y val="-7.03048466696432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FF-4012-9218-2208A3F2AC8C}"/>
                </c:ext>
              </c:extLst>
            </c:dLbl>
            <c:dLbl>
              <c:idx val="9"/>
              <c:layout>
                <c:manualLayout>
                  <c:x val="-1.028996121238812E-16"/>
                  <c:y val="-4.05604884632557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FF-4012-9218-2208A3F2AC8C}"/>
                </c:ext>
              </c:extLst>
            </c:dLbl>
            <c:dLbl>
              <c:idx val="10"/>
              <c:layout>
                <c:manualLayout>
                  <c:x val="-1.028996121238812E-16"/>
                  <c:y val="-6.21927489769921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FF-4012-9218-2208A3F2AC8C}"/>
                </c:ext>
              </c:extLst>
            </c:dLbl>
            <c:dLbl>
              <c:idx val="11"/>
              <c:layout>
                <c:manualLayout>
                  <c:x val="-1.028996121238812E-16"/>
                  <c:y val="-5.9488716412775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FF-4012-9218-2208A3F2AC8C}"/>
                </c:ext>
              </c:extLst>
            </c:dLbl>
            <c:dLbl>
              <c:idx val="12"/>
              <c:layout>
                <c:manualLayout>
                  <c:x val="-1.028996121238812E-16"/>
                  <c:y val="-3.51524233348216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FF-4012-9218-2208A3F2AC8C}"/>
                </c:ext>
              </c:extLst>
            </c:dLbl>
            <c:dLbl>
              <c:idx val="13"/>
              <c:layout>
                <c:manualLayout>
                  <c:x val="0"/>
                  <c:y val="-4.86725861559069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FF-4012-9218-2208A3F2AC8C}"/>
                </c:ext>
              </c:extLst>
            </c:dLbl>
            <c:dLbl>
              <c:idx val="14"/>
              <c:layout>
                <c:manualLayout>
                  <c:x val="-1.028996121238812E-16"/>
                  <c:y val="-2.70403256421704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FF-4012-9218-2208A3F2AC8C}"/>
                </c:ext>
              </c:extLst>
            </c:dLbl>
            <c:dLbl>
              <c:idx val="15"/>
              <c:layout>
                <c:manualLayout>
                  <c:x val="-1.028996121238812E-16"/>
                  <c:y val="-6.76008141054262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FF-4012-9218-2208A3F2A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(Base_indicadores_resumen!$D$24:$G$24,Base_indicadores_resumen!$I$24:$J$24,Base_indicadores_resumen!$L$24:$T$24,Base_indicadores_resumen!$V$24)</c:f>
              <c:strCache>
                <c:ptCount val="16"/>
                <c:pt idx="0">
                  <c:v>PRG01</c:v>
                </c:pt>
                <c:pt idx="1">
                  <c:v>PRG02</c:v>
                </c:pt>
                <c:pt idx="2">
                  <c:v>PRG03</c:v>
                </c:pt>
                <c:pt idx="3">
                  <c:v>PRG04</c:v>
                </c:pt>
                <c:pt idx="4">
                  <c:v>FORM01</c:v>
                </c:pt>
                <c:pt idx="5">
                  <c:v>FORM02</c:v>
                </c:pt>
                <c:pt idx="6">
                  <c:v>EJEC01</c:v>
                </c:pt>
                <c:pt idx="7">
                  <c:v>EJEC02</c:v>
                </c:pt>
                <c:pt idx="8">
                  <c:v>EJEC03</c:v>
                </c:pt>
                <c:pt idx="9">
                  <c:v>EJEC04</c:v>
                </c:pt>
                <c:pt idx="10">
                  <c:v>EJEC05</c:v>
                </c:pt>
                <c:pt idx="11">
                  <c:v>EJEC06</c:v>
                </c:pt>
                <c:pt idx="12">
                  <c:v>EJEC07</c:v>
                </c:pt>
                <c:pt idx="13">
                  <c:v>EJEC08</c:v>
                </c:pt>
                <c:pt idx="14">
                  <c:v>EJEC09</c:v>
                </c:pt>
                <c:pt idx="15">
                  <c:v>GOB01</c:v>
                </c:pt>
              </c:strCache>
            </c:strRef>
          </c:cat>
          <c:val>
            <c:numRef>
              <c:f>(Base_indicadores_resumen!$D$25:$G$25,Base_indicadores_resumen!$I$25:$J$25,Base_indicadores_resumen!$L$25:$T$25,Base_indicadores_resumen!$V$25)</c:f>
              <c:numCache>
                <c:formatCode>0%</c:formatCode>
                <c:ptCount val="16"/>
                <c:pt idx="0">
                  <c:v>0.42505260942760942</c:v>
                </c:pt>
                <c:pt idx="1">
                  <c:v>0</c:v>
                </c:pt>
                <c:pt idx="2">
                  <c:v>0.26123750153414999</c:v>
                </c:pt>
                <c:pt idx="3">
                  <c:v>0.58606557377049184</c:v>
                </c:pt>
                <c:pt idx="4">
                  <c:v>0.6518518518518519</c:v>
                </c:pt>
                <c:pt idx="5">
                  <c:v>0.1721311475409836</c:v>
                </c:pt>
                <c:pt idx="6">
                  <c:v>0.55327868852459017</c:v>
                </c:pt>
                <c:pt idx="7">
                  <c:v>0.1157652237588894</c:v>
                </c:pt>
                <c:pt idx="8">
                  <c:v>0.1352459016393443</c:v>
                </c:pt>
                <c:pt idx="9">
                  <c:v>0.78057019702590114</c:v>
                </c:pt>
                <c:pt idx="10">
                  <c:v>0.93333333333333335</c:v>
                </c:pt>
                <c:pt idx="11">
                  <c:v>0.44444444444444442</c:v>
                </c:pt>
                <c:pt idx="12" formatCode="_(* #,##0.00_);_(* \(#,##0.00\);_(* &quot;-&quot;??_);_(@_)">
                  <c:v>2.7459016393442622E-2</c:v>
                </c:pt>
                <c:pt idx="13">
                  <c:v>0.21721311475409841</c:v>
                </c:pt>
                <c:pt idx="14">
                  <c:v>0.97777777777777775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4012-9218-2208A3F2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407872"/>
        <c:axId val="1663404128"/>
      </c:barChart>
      <c:scatterChart>
        <c:scatterStyle val="lineMarker"/>
        <c:varyColors val="0"/>
        <c:ser>
          <c:idx val="1"/>
          <c:order val="1"/>
          <c:tx>
            <c:strRef>
              <c:f>Base_indicadores_resumen!$C$26</c:f>
              <c:strCache>
                <c:ptCount val="1"/>
                <c:pt idx="0">
                  <c:v>Promedio provincial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tailEnd w="med" len="sm"/>
              </a:ln>
              <a:effectLst/>
            </c:spPr>
          </c:marker>
          <c:xVal>
            <c:strRef>
              <c:f>(Base_indicadores_resumen!$D$24:$G$24,Base_indicadores_resumen!$I$24:$J$24,Base_indicadores_resumen!$L$24:$T$24,Base_indicadores_resumen!$V$24)</c:f>
              <c:strCache>
                <c:ptCount val="16"/>
                <c:pt idx="0">
                  <c:v>PRG01</c:v>
                </c:pt>
                <c:pt idx="1">
                  <c:v>PRG02</c:v>
                </c:pt>
                <c:pt idx="2">
                  <c:v>PRG03</c:v>
                </c:pt>
                <c:pt idx="3">
                  <c:v>PRG04</c:v>
                </c:pt>
                <c:pt idx="4">
                  <c:v>FORM01</c:v>
                </c:pt>
                <c:pt idx="5">
                  <c:v>FORM02</c:v>
                </c:pt>
                <c:pt idx="6">
                  <c:v>EJEC01</c:v>
                </c:pt>
                <c:pt idx="7">
                  <c:v>EJEC02</c:v>
                </c:pt>
                <c:pt idx="8">
                  <c:v>EJEC03</c:v>
                </c:pt>
                <c:pt idx="9">
                  <c:v>EJEC04</c:v>
                </c:pt>
                <c:pt idx="10">
                  <c:v>EJEC05</c:v>
                </c:pt>
                <c:pt idx="11">
                  <c:v>EJEC06</c:v>
                </c:pt>
                <c:pt idx="12">
                  <c:v>EJEC07</c:v>
                </c:pt>
                <c:pt idx="13">
                  <c:v>EJEC08</c:v>
                </c:pt>
                <c:pt idx="14">
                  <c:v>EJEC09</c:v>
                </c:pt>
                <c:pt idx="15">
                  <c:v>GOB01</c:v>
                </c:pt>
              </c:strCache>
            </c:strRef>
          </c:xVal>
          <c:yVal>
            <c:numRef>
              <c:f>(Base_indicadores_resumen!$D$26:$G$26,Base_indicadores_resumen!$I$26:$J$26,Base_indicadores_resumen!$L$26:$T$26,Base_indicadores_resumen!$V$26)</c:f>
              <c:numCache>
                <c:formatCode>0%</c:formatCode>
                <c:ptCount val="16"/>
                <c:pt idx="0">
                  <c:v>0.48880906159695814</c:v>
                </c:pt>
                <c:pt idx="1">
                  <c:v>0.17672616102126334</c:v>
                </c:pt>
                <c:pt idx="2">
                  <c:v>0.52353095542543082</c:v>
                </c:pt>
                <c:pt idx="3">
                  <c:v>0.55866282521358157</c:v>
                </c:pt>
                <c:pt idx="4">
                  <c:v>0.7352770201936023</c:v>
                </c:pt>
                <c:pt idx="5">
                  <c:v>0.11767231724995979</c:v>
                </c:pt>
                <c:pt idx="6">
                  <c:v>0.61331845313828504</c:v>
                </c:pt>
                <c:pt idx="7">
                  <c:v>0.14894753068271729</c:v>
                </c:pt>
                <c:pt idx="8">
                  <c:v>0.16883706804938092</c:v>
                </c:pt>
                <c:pt idx="9">
                  <c:v>0.80781564202878031</c:v>
                </c:pt>
                <c:pt idx="10">
                  <c:v>0.98513994910941471</c:v>
                </c:pt>
                <c:pt idx="11">
                  <c:v>0.49143104819639766</c:v>
                </c:pt>
                <c:pt idx="12" formatCode="_(* #,##0.00_);_(* \(#,##0.00\);_(* &quot;-&quot;??_);_(@_)">
                  <c:v>2.1594237320139618E-2</c:v>
                </c:pt>
                <c:pt idx="13">
                  <c:v>0.25380731588357891</c:v>
                </c:pt>
                <c:pt idx="14">
                  <c:v>0.98441802583461935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F-4012-9218-2208A3F2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07872"/>
        <c:axId val="1663404128"/>
      </c:scatterChart>
      <c:catAx>
        <c:axId val="16634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3404128"/>
        <c:crosses val="autoZero"/>
        <c:auto val="1"/>
        <c:lblAlgn val="ctr"/>
        <c:lblOffset val="100"/>
        <c:noMultiLvlLbl val="0"/>
      </c:catAx>
      <c:valAx>
        <c:axId val="1663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34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10832013085727E-2"/>
          <c:y val="0.13652042961564811"/>
          <c:w val="0.89229956895088092"/>
          <c:h val="0.74111627817495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Base_indicadores_resumen!$C$21</c:f>
              <c:strCache>
                <c:ptCount val="1"/>
                <c:pt idx="0">
                  <c:v>MUNICIPALIDAD PROVINCIAL DE LEONCIO PRADO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06-469D-BF6D-41649E199283}"/>
              </c:ext>
            </c:extLst>
          </c:dPt>
          <c:dLbls>
            <c:dLbl>
              <c:idx val="0"/>
              <c:layout>
                <c:manualLayout>
                  <c:x val="0"/>
                  <c:y val="-2.44328135036718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06-469D-BF6D-41649E199283}"/>
                </c:ext>
              </c:extLst>
            </c:dLbl>
            <c:dLbl>
              <c:idx val="1"/>
              <c:layout>
                <c:manualLayout>
                  <c:x val="3.0803082442631079E-3"/>
                  <c:y val="-3.5291841727526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06-469D-BF6D-41649E199283}"/>
                </c:ext>
              </c:extLst>
            </c:dLbl>
            <c:dLbl>
              <c:idx val="2"/>
              <c:layout>
                <c:manualLayout>
                  <c:x val="-3.0803082442632207E-3"/>
                  <c:y val="-8.9586982846796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06-469D-BF6D-41649E199283}"/>
                </c:ext>
              </c:extLst>
            </c:dLbl>
            <c:dLbl>
              <c:idx val="3"/>
              <c:layout>
                <c:manualLayout>
                  <c:x val="1.540154122131441E-3"/>
                  <c:y val="-2.98623276155989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06-469D-BF6D-41649E199283}"/>
                </c:ext>
              </c:extLst>
            </c:dLbl>
            <c:dLbl>
              <c:idx val="4"/>
              <c:layout>
                <c:manualLayout>
                  <c:x val="1.540154122131441E-3"/>
                  <c:y val="-8.9586982846796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06-469D-BF6D-41649E199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(Base_indicadores_resumen!$H$20,Base_indicadores_resumen!$K$20,Base_indicadores_resumen!$U$20:$W$20)</c:f>
              <c:strCache>
                <c:ptCount val="5"/>
                <c:pt idx="0">
                  <c:v>SPRG</c:v>
                </c:pt>
                <c:pt idx="1">
                  <c:v>SFOR</c:v>
                </c:pt>
                <c:pt idx="2">
                  <c:v>SEJE</c:v>
                </c:pt>
                <c:pt idx="3">
                  <c:v>GOB01</c:v>
                </c:pt>
                <c:pt idx="4">
                  <c:v>IDGIP</c:v>
                </c:pt>
              </c:strCache>
            </c:strRef>
          </c:cat>
          <c:val>
            <c:numRef>
              <c:f>(Base_indicadores_resumen!$H$21,Base_indicadores_resumen!$K$21,Base_indicadores_resumen!$U$21:$W$21)</c:f>
              <c:numCache>
                <c:formatCode>0%</c:formatCode>
                <c:ptCount val="5"/>
                <c:pt idx="0">
                  <c:v>0.35914598558634392</c:v>
                </c:pt>
                <c:pt idx="1">
                  <c:v>0.39518716577540108</c:v>
                </c:pt>
                <c:pt idx="2">
                  <c:v>0.38784052269567387</c:v>
                </c:pt>
                <c:pt idx="3">
                  <c:v>1</c:v>
                </c:pt>
                <c:pt idx="4">
                  <c:v>0.44265210221722562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6-469D-BF6D-41649E19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553504"/>
        <c:axId val="1557559744"/>
      </c:barChart>
      <c:scatterChart>
        <c:scatterStyle val="lineMarker"/>
        <c:varyColors val="0"/>
        <c:ser>
          <c:idx val="1"/>
          <c:order val="1"/>
          <c:tx>
            <c:strRef>
              <c:f>Base_indicadores_resumen!$C$22</c:f>
              <c:strCache>
                <c:ptCount val="1"/>
                <c:pt idx="0">
                  <c:v>Promedio provincial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(Base_indicadores_resumen!$H$20,Base_indicadores_resumen!$K$20,Base_indicadores_resumen!$U$20:$W$20)</c:f>
              <c:strCache>
                <c:ptCount val="5"/>
                <c:pt idx="0">
                  <c:v>SPRG</c:v>
                </c:pt>
                <c:pt idx="1">
                  <c:v>SFOR</c:v>
                </c:pt>
                <c:pt idx="2">
                  <c:v>SEJE</c:v>
                </c:pt>
                <c:pt idx="3">
                  <c:v>GOB01</c:v>
                </c:pt>
                <c:pt idx="4">
                  <c:v>IDGIP</c:v>
                </c:pt>
              </c:strCache>
            </c:strRef>
          </c:xVal>
          <c:yVal>
            <c:numRef>
              <c:f>(Base_indicadores_resumen!$H$22,Base_indicadores_resumen!$K$22,Base_indicadores_resumen!$U$22:$W$22)</c:f>
              <c:numCache>
                <c:formatCode>0%</c:formatCode>
                <c:ptCount val="5"/>
                <c:pt idx="0">
                  <c:v>0.53901922819125692</c:v>
                </c:pt>
                <c:pt idx="1">
                  <c:v>0.39760145199213975</c:v>
                </c:pt>
                <c:pt idx="2">
                  <c:v>0.4905836702144134</c:v>
                </c:pt>
                <c:pt idx="3">
                  <c:v>1</c:v>
                </c:pt>
                <c:pt idx="4">
                  <c:v>0.52816130511934301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6-469D-BF6D-41649E19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53504"/>
        <c:axId val="1557559744"/>
      </c:scatterChart>
      <c:catAx>
        <c:axId val="15575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7559744"/>
        <c:crosses val="autoZero"/>
        <c:auto val="1"/>
        <c:lblAlgn val="ctr"/>
        <c:lblOffset val="100"/>
        <c:noMultiLvlLbl val="0"/>
      </c:catAx>
      <c:valAx>
        <c:axId val="15575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75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Base_indicadores_resumen!$C$25</c:f>
              <c:strCache>
                <c:ptCount val="1"/>
                <c:pt idx="0">
                  <c:v>MUNICIPALIDAD PROVINCIAL DE TOCACHE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9-45AE-8C40-AED154D0CBC8}"/>
              </c:ext>
            </c:extLst>
          </c:dPt>
          <c:dLbls>
            <c:dLbl>
              <c:idx val="1"/>
              <c:layout>
                <c:manualLayout>
                  <c:x val="0"/>
                  <c:y val="-5.23416091498253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39-45AE-8C40-AED154D0CBC8}"/>
                </c:ext>
              </c:extLst>
            </c:dLbl>
            <c:dLbl>
              <c:idx val="2"/>
              <c:layout>
                <c:manualLayout>
                  <c:x val="3.0059043535435276E-3"/>
                  <c:y val="-5.23416091498253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39-45AE-8C40-AED154D0CBC8}"/>
                </c:ext>
              </c:extLst>
            </c:dLbl>
            <c:dLbl>
              <c:idx val="4"/>
              <c:layout>
                <c:manualLayout>
                  <c:x val="0"/>
                  <c:y val="-6.06060737524292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9-45AE-8C40-AED154D0C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(Base_indicadores_resumen!$H$24,Base_indicadores_resumen!$K$24,Base_indicadores_resumen!$U$24:$W$24)</c:f>
              <c:strCache>
                <c:ptCount val="5"/>
                <c:pt idx="0">
                  <c:v>SPRG</c:v>
                </c:pt>
                <c:pt idx="1">
                  <c:v>SFOR</c:v>
                </c:pt>
                <c:pt idx="2">
                  <c:v>SEJE</c:v>
                </c:pt>
                <c:pt idx="3">
                  <c:v>GOB01</c:v>
                </c:pt>
                <c:pt idx="4">
                  <c:v>IDGIP</c:v>
                </c:pt>
              </c:strCache>
            </c:strRef>
          </c:cat>
          <c:val>
            <c:numRef>
              <c:f>(Base_indicadores_resumen!$H$25,Base_indicadores_resumen!$K$25,Base_indicadores_resumen!$U$25:$W$25)</c:f>
              <c:numCache>
                <c:formatCode>0%</c:formatCode>
                <c:ptCount val="5"/>
                <c:pt idx="0">
                  <c:v>0.31808892118306281</c:v>
                </c:pt>
                <c:pt idx="1">
                  <c:v>0.41199149969641768</c:v>
                </c:pt>
                <c:pt idx="2">
                  <c:v>0.46500974418353569</c:v>
                </c:pt>
                <c:pt idx="3">
                  <c:v>1</c:v>
                </c:pt>
                <c:pt idx="4">
                  <c:v>0.45852704951890488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5AE-8C40-AED154D0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82448"/>
        <c:axId val="1809484528"/>
      </c:barChart>
      <c:scatterChart>
        <c:scatterStyle val="lineMarker"/>
        <c:varyColors val="0"/>
        <c:ser>
          <c:idx val="1"/>
          <c:order val="1"/>
          <c:tx>
            <c:strRef>
              <c:f>Base_indicadores_resumen!$C$26</c:f>
              <c:strCache>
                <c:ptCount val="1"/>
                <c:pt idx="0">
                  <c:v>Promedio provincial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(Base_indicadores_resumen!$H$24,Base_indicadores_resumen!$K$24,Base_indicadores_resumen!$U$24:$W$24)</c:f>
              <c:strCache>
                <c:ptCount val="5"/>
                <c:pt idx="0">
                  <c:v>SPRG</c:v>
                </c:pt>
                <c:pt idx="1">
                  <c:v>SFOR</c:v>
                </c:pt>
                <c:pt idx="2">
                  <c:v>SEJE</c:v>
                </c:pt>
                <c:pt idx="3">
                  <c:v>GOB01</c:v>
                </c:pt>
                <c:pt idx="4">
                  <c:v>IDGIP</c:v>
                </c:pt>
              </c:strCache>
            </c:strRef>
          </c:xVal>
          <c:yVal>
            <c:numRef>
              <c:f>(Base_indicadores_resumen!$H$26,Base_indicadores_resumen!$K$26,Base_indicadores_resumen!$U$26:$W$26)</c:f>
              <c:numCache>
                <c:formatCode>0%</c:formatCode>
                <c:ptCount val="5"/>
                <c:pt idx="0">
                  <c:v>0.43693225081430842</c:v>
                </c:pt>
                <c:pt idx="1">
                  <c:v>0.42647466872178103</c:v>
                </c:pt>
                <c:pt idx="2">
                  <c:v>0.49725658558259056</c:v>
                </c:pt>
                <c:pt idx="3">
                  <c:v>1</c:v>
                </c:pt>
                <c:pt idx="4">
                  <c:v>0.50819905153560396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9-45AE-8C40-AED154D0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87776"/>
        <c:axId val="1727680288"/>
      </c:scatterChart>
      <c:catAx>
        <c:axId val="18094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9484528"/>
        <c:crosses val="autoZero"/>
        <c:auto val="1"/>
        <c:lblAlgn val="ctr"/>
        <c:lblOffset val="100"/>
        <c:noMultiLvlLbl val="0"/>
      </c:catAx>
      <c:valAx>
        <c:axId val="1809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9482448"/>
        <c:crosses val="autoZero"/>
        <c:crossBetween val="between"/>
      </c:valAx>
      <c:valAx>
        <c:axId val="1727680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7687776"/>
        <c:crosses val="max"/>
        <c:crossBetween val="midCat"/>
      </c:valAx>
      <c:valAx>
        <c:axId val="172768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76802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3478466</xdr:colOff>
      <xdr:row>60</xdr:row>
      <xdr:rowOff>109377</xdr:rowOff>
    </xdr:from>
    <xdr:to>
      <xdr:col>13</xdr:col>
      <xdr:colOff>476891</xdr:colOff>
      <xdr:row>79</xdr:row>
      <xdr:rowOff>142715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C0342-3C55-40D1-A5BD-0931D4BA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60</xdr:row>
      <xdr:rowOff>42861</xdr:rowOff>
    </xdr:from>
    <xdr:to>
      <xdr:col>27</xdr:col>
      <xdr:colOff>136072</xdr:colOff>
      <xdr:row>79</xdr:row>
      <xdr:rowOff>108856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7804FB-5E9C-4117-AB7E-FD6D8C14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240925</xdr:colOff>
      <xdr:row>27</xdr:row>
      <xdr:rowOff>135591</xdr:rowOff>
    </xdr:from>
    <xdr:to>
      <xdr:col>23</xdr:col>
      <xdr:colOff>358587</xdr:colOff>
      <xdr:row>51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A1C4B1-2721-40D3-8815-2A70B182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2162735</xdr:colOff>
      <xdr:row>83</xdr:row>
      <xdr:rowOff>96370</xdr:rowOff>
    </xdr:from>
    <xdr:to>
      <xdr:col>14</xdr:col>
      <xdr:colOff>426946</xdr:colOff>
      <xdr:row>108</xdr:row>
      <xdr:rowOff>61632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EC371F-D13A-4CCA-AF90-A9CCA983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389657</xdr:colOff>
      <xdr:row>83</xdr:row>
      <xdr:rowOff>187038</xdr:rowOff>
    </xdr:from>
    <xdr:to>
      <xdr:col>30</xdr:col>
      <xdr:colOff>363681</xdr:colOff>
      <xdr:row>108</xdr:row>
      <xdr:rowOff>121227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B908DC-E487-4CCC-8471-5225BC957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2476501</xdr:colOff>
      <xdr:row>111</xdr:row>
      <xdr:rowOff>97971</xdr:rowOff>
    </xdr:from>
    <xdr:to>
      <xdr:col>14</xdr:col>
      <xdr:colOff>285750</xdr:colOff>
      <xdr:row>136</xdr:row>
      <xdr:rowOff>13606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379510-F152-4455-8EC9-1BDE4692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598714</xdr:colOff>
      <xdr:row>111</xdr:row>
      <xdr:rowOff>152400</xdr:rowOff>
    </xdr:from>
    <xdr:to>
      <xdr:col>28</xdr:col>
      <xdr:colOff>476250</xdr:colOff>
      <xdr:row>135</xdr:row>
      <xdr:rowOff>190499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6DDD44-E481-4FDD-B959-F86AB816D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8"/>
  <sheetViews>
    <sheetView zoomScale="130" zoomScaleNormal="130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 x14ac:dyDescent="0.25"/>
  <cols>
    <col min="1" max="1" width="13.5703125" customWidth="1"/>
    <col min="5" max="5" width="9.140625" style="2"/>
    <col min="12" max="12" width="14" style="2" customWidth="1"/>
    <col min="13" max="13" width="16.140625" style="23" bestFit="1" customWidth="1"/>
    <col min="14" max="14" width="15" style="23" bestFit="1" customWidth="1"/>
    <col min="15" max="15" width="15" style="23" customWidth="1"/>
    <col min="18" max="18" width="14" customWidth="1"/>
    <col min="19" max="19" width="12.42578125" customWidth="1"/>
    <col min="23" max="23" width="12.7109375" customWidth="1"/>
    <col min="32" max="33" width="14.7109375" style="23" customWidth="1"/>
    <col min="35" max="35" width="11.7109375" customWidth="1"/>
    <col min="36" max="36" width="13.42578125" customWidth="1"/>
    <col min="38" max="38" width="12" style="23" customWidth="1"/>
    <col min="39" max="39" width="12.85546875" style="23" customWidth="1"/>
    <col min="41" max="41" width="15.42578125" customWidth="1"/>
    <col min="42" max="42" width="12.7109375" customWidth="1"/>
    <col min="47" max="47" width="16.85546875" customWidth="1"/>
    <col min="48" max="48" width="14" customWidth="1"/>
    <col min="50" max="50" width="13.28515625" customWidth="1"/>
    <col min="51" max="51" width="13.42578125" customWidth="1"/>
    <col min="52" max="52" width="9.140625" style="2"/>
    <col min="58" max="58" width="9" style="2" customWidth="1"/>
  </cols>
  <sheetData>
    <row r="1" spans="1:58" ht="20.25" customHeight="1" x14ac:dyDescent="0.25">
      <c r="A1" s="1" t="s">
        <v>74</v>
      </c>
      <c r="B1" s="1" t="s">
        <v>75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3" t="s">
        <v>2</v>
      </c>
      <c r="I1" s="1" t="s">
        <v>5</v>
      </c>
      <c r="J1" s="1" t="s">
        <v>6</v>
      </c>
      <c r="K1" s="3" t="s">
        <v>2</v>
      </c>
      <c r="L1" s="5" t="s">
        <v>7</v>
      </c>
      <c r="M1" s="22" t="s">
        <v>8</v>
      </c>
      <c r="N1" s="22" t="s">
        <v>9</v>
      </c>
      <c r="O1" s="22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5" t="s">
        <v>15</v>
      </c>
      <c r="U1" s="7" t="s">
        <v>16</v>
      </c>
      <c r="V1" s="1" t="s">
        <v>17</v>
      </c>
      <c r="W1" s="1" t="s">
        <v>18</v>
      </c>
      <c r="X1" s="5" t="s">
        <v>19</v>
      </c>
      <c r="Y1" s="1" t="s">
        <v>20</v>
      </c>
      <c r="Z1" s="1" t="s">
        <v>21</v>
      </c>
      <c r="AA1" s="5" t="s">
        <v>22</v>
      </c>
      <c r="AB1" s="7" t="s">
        <v>23</v>
      </c>
      <c r="AC1" s="1" t="s">
        <v>24</v>
      </c>
      <c r="AD1" s="1" t="s">
        <v>25</v>
      </c>
      <c r="AE1" s="5" t="s">
        <v>26</v>
      </c>
      <c r="AF1" s="22" t="s">
        <v>27</v>
      </c>
      <c r="AG1" s="22" t="s">
        <v>28</v>
      </c>
      <c r="AH1" s="5" t="s">
        <v>29</v>
      </c>
      <c r="AI1" s="1" t="s">
        <v>30</v>
      </c>
      <c r="AJ1" s="1" t="s">
        <v>31</v>
      </c>
      <c r="AK1" s="5" t="s">
        <v>32</v>
      </c>
      <c r="AL1" s="22" t="s">
        <v>33</v>
      </c>
      <c r="AM1" s="22" t="s">
        <v>34</v>
      </c>
      <c r="AN1" s="5" t="s">
        <v>35</v>
      </c>
      <c r="AO1" s="1" t="s">
        <v>36</v>
      </c>
      <c r="AP1" s="1" t="s">
        <v>37</v>
      </c>
      <c r="AQ1" s="5" t="s">
        <v>38</v>
      </c>
      <c r="AR1" s="1" t="s">
        <v>39</v>
      </c>
      <c r="AS1" s="1" t="s">
        <v>40</v>
      </c>
      <c r="AT1" s="5" t="s">
        <v>41</v>
      </c>
      <c r="AU1" s="1" t="s">
        <v>42</v>
      </c>
      <c r="AV1" s="1" t="s">
        <v>43</v>
      </c>
      <c r="AW1" s="9" t="s">
        <v>44</v>
      </c>
      <c r="AX1" s="1" t="s">
        <v>45</v>
      </c>
      <c r="AY1" s="1" t="s">
        <v>46</v>
      </c>
      <c r="AZ1" s="5" t="s">
        <v>47</v>
      </c>
      <c r="BA1" s="1" t="s">
        <v>48</v>
      </c>
      <c r="BB1" s="1" t="s">
        <v>49</v>
      </c>
      <c r="BC1" s="5" t="s">
        <v>50</v>
      </c>
      <c r="BD1" s="7" t="s">
        <v>51</v>
      </c>
      <c r="BE1" s="7" t="s">
        <v>52</v>
      </c>
      <c r="BF1" s="11" t="s">
        <v>53</v>
      </c>
    </row>
    <row r="2" spans="1:58" x14ac:dyDescent="0.25">
      <c r="A2" t="s">
        <v>55</v>
      </c>
      <c r="B2" t="s">
        <v>56</v>
      </c>
      <c r="C2">
        <v>32</v>
      </c>
      <c r="D2">
        <v>29</v>
      </c>
      <c r="E2" s="4">
        <v>0.90625</v>
      </c>
      <c r="F2">
        <v>42</v>
      </c>
      <c r="G2">
        <v>13</v>
      </c>
      <c r="H2" s="4">
        <v>0.30952380952380948</v>
      </c>
      <c r="I2">
        <v>48</v>
      </c>
      <c r="J2">
        <v>30</v>
      </c>
      <c r="K2" s="4">
        <v>0.625</v>
      </c>
      <c r="L2" s="6">
        <v>0.61359126984126988</v>
      </c>
      <c r="M2" s="23">
        <v>8988195</v>
      </c>
      <c r="N2" s="23">
        <v>5878372.8899999997</v>
      </c>
      <c r="O2" s="23">
        <v>10157799.73</v>
      </c>
      <c r="P2" s="6">
        <v>0.88485648850255483</v>
      </c>
      <c r="Q2" s="6">
        <v>0.57870533444746297</v>
      </c>
      <c r="R2">
        <v>64</v>
      </c>
      <c r="S2">
        <v>71</v>
      </c>
      <c r="T2" s="6">
        <v>0.90140845070422537</v>
      </c>
      <c r="U2" s="8">
        <v>0.74464038587387826</v>
      </c>
      <c r="V2">
        <v>37</v>
      </c>
      <c r="W2">
        <v>48</v>
      </c>
      <c r="X2" s="6">
        <v>0.77083333333333337</v>
      </c>
      <c r="Y2">
        <v>13</v>
      </c>
      <c r="Z2">
        <v>71</v>
      </c>
      <c r="AA2" s="6">
        <v>0.18309859154929581</v>
      </c>
      <c r="AB2" s="8">
        <v>0.47696596244131462</v>
      </c>
      <c r="AC2">
        <v>48</v>
      </c>
      <c r="AD2">
        <v>71</v>
      </c>
      <c r="AE2" s="6">
        <v>0.676056338028169</v>
      </c>
      <c r="AF2" s="23">
        <v>7950480.3700000001</v>
      </c>
      <c r="AG2" s="23">
        <v>206470833.47</v>
      </c>
      <c r="AH2" s="6">
        <v>3.850655434659829E-2</v>
      </c>
      <c r="AI2">
        <v>23</v>
      </c>
      <c r="AJ2">
        <v>71</v>
      </c>
      <c r="AK2" s="6">
        <v>0.323943661971831</v>
      </c>
      <c r="AL2" s="23">
        <v>2836866.72</v>
      </c>
      <c r="AM2" s="23">
        <v>3387735</v>
      </c>
      <c r="AN2" s="6">
        <v>0.83739333802673455</v>
      </c>
      <c r="AO2">
        <v>48</v>
      </c>
      <c r="AP2">
        <v>48</v>
      </c>
      <c r="AQ2" s="6">
        <v>1</v>
      </c>
      <c r="AR2">
        <v>22</v>
      </c>
      <c r="AS2">
        <v>48</v>
      </c>
      <c r="AT2" s="6">
        <v>0.45833333333333331</v>
      </c>
      <c r="AU2">
        <v>1.2</v>
      </c>
      <c r="AV2">
        <v>71</v>
      </c>
      <c r="AW2" s="10">
        <v>1.690140845070422E-2</v>
      </c>
      <c r="AX2">
        <v>32</v>
      </c>
      <c r="AY2">
        <v>71</v>
      </c>
      <c r="AZ2" s="6">
        <v>0.45070422535211269</v>
      </c>
      <c r="BA2">
        <v>48</v>
      </c>
      <c r="BB2">
        <v>48</v>
      </c>
      <c r="BC2" s="6">
        <v>1</v>
      </c>
      <c r="BD2" s="8">
        <v>0.53353765105660922</v>
      </c>
      <c r="BE2" s="8">
        <v>1</v>
      </c>
      <c r="BF2" s="12">
        <v>0.62654319981154061</v>
      </c>
    </row>
    <row r="3" spans="1:58" x14ac:dyDescent="0.25">
      <c r="A3" t="s">
        <v>55</v>
      </c>
      <c r="B3" t="s">
        <v>57</v>
      </c>
      <c r="C3">
        <v>19</v>
      </c>
      <c r="D3">
        <v>11</v>
      </c>
      <c r="E3" s="4">
        <v>0.57894736842105265</v>
      </c>
      <c r="F3">
        <v>32</v>
      </c>
      <c r="G3">
        <v>8</v>
      </c>
      <c r="H3" s="4">
        <v>0.25</v>
      </c>
      <c r="I3">
        <v>40</v>
      </c>
      <c r="J3">
        <v>19</v>
      </c>
      <c r="K3" s="4">
        <v>0.47499999999999998</v>
      </c>
      <c r="L3" s="6">
        <v>0.43464912280701762</v>
      </c>
      <c r="M3" s="23">
        <v>7318761</v>
      </c>
      <c r="N3" s="23">
        <v>6666929.8399999999</v>
      </c>
      <c r="O3" s="23">
        <v>15834530.460000001</v>
      </c>
      <c r="P3" s="6">
        <v>0.462202590628633</v>
      </c>
      <c r="Q3" s="6">
        <v>0.42103741925543647</v>
      </c>
      <c r="R3">
        <v>68</v>
      </c>
      <c r="S3">
        <v>114</v>
      </c>
      <c r="T3" s="6">
        <v>0.59649122807017541</v>
      </c>
      <c r="U3" s="8">
        <v>0.47859509019031571</v>
      </c>
      <c r="V3">
        <v>49</v>
      </c>
      <c r="W3">
        <v>69</v>
      </c>
      <c r="X3" s="6">
        <v>0.71014492753623193</v>
      </c>
      <c r="Y3">
        <v>4</v>
      </c>
      <c r="Z3">
        <v>114</v>
      </c>
      <c r="AA3" s="6">
        <v>3.5087719298245612E-2</v>
      </c>
      <c r="AB3" s="8">
        <v>0.37261632341723883</v>
      </c>
      <c r="AC3">
        <v>69</v>
      </c>
      <c r="AD3">
        <v>114</v>
      </c>
      <c r="AE3" s="6">
        <v>0.60526315789473684</v>
      </c>
      <c r="AF3" s="23">
        <v>30064432.75</v>
      </c>
      <c r="AG3" s="23">
        <v>311144477.67000002</v>
      </c>
      <c r="AH3" s="6">
        <v>9.6625313665011758E-2</v>
      </c>
      <c r="AI3">
        <v>4</v>
      </c>
      <c r="AJ3">
        <v>114</v>
      </c>
      <c r="AK3" s="6">
        <v>3.5087719298245612E-2</v>
      </c>
      <c r="AL3" s="23">
        <v>7831849.7300000004</v>
      </c>
      <c r="AM3" s="23">
        <v>9712852</v>
      </c>
      <c r="AN3" s="6">
        <v>0.80633883127221551</v>
      </c>
      <c r="AO3">
        <v>67</v>
      </c>
      <c r="AP3">
        <v>69</v>
      </c>
      <c r="AQ3" s="6">
        <v>0.97101449275362317</v>
      </c>
      <c r="AR3">
        <v>28</v>
      </c>
      <c r="AS3">
        <v>69</v>
      </c>
      <c r="AT3" s="6">
        <v>0.40579710144927539</v>
      </c>
      <c r="AU3">
        <v>4</v>
      </c>
      <c r="AV3">
        <v>114</v>
      </c>
      <c r="AW3" s="10">
        <v>3.5087719298245612E-2</v>
      </c>
      <c r="AX3">
        <v>9</v>
      </c>
      <c r="AY3">
        <v>114</v>
      </c>
      <c r="AZ3" s="6">
        <v>7.8947368421052627E-2</v>
      </c>
      <c r="BA3">
        <v>67</v>
      </c>
      <c r="BB3">
        <v>69</v>
      </c>
      <c r="BC3" s="6">
        <v>0.97101449275362317</v>
      </c>
      <c r="BD3" s="8">
        <v>0.44501957742289222</v>
      </c>
      <c r="BE3" s="8">
        <v>1</v>
      </c>
      <c r="BF3" s="12">
        <v>0.48886929730913398</v>
      </c>
    </row>
    <row r="4" spans="1:58" x14ac:dyDescent="0.25">
      <c r="A4" t="s">
        <v>55</v>
      </c>
      <c r="B4" t="s">
        <v>58</v>
      </c>
      <c r="C4">
        <v>7</v>
      </c>
      <c r="D4">
        <v>5</v>
      </c>
      <c r="E4" s="4">
        <v>0.7142857142857143</v>
      </c>
      <c r="F4">
        <v>19</v>
      </c>
      <c r="G4">
        <v>4</v>
      </c>
      <c r="H4" s="4">
        <v>0.2105263157894737</v>
      </c>
      <c r="I4">
        <v>22</v>
      </c>
      <c r="J4">
        <v>9</v>
      </c>
      <c r="K4" s="4">
        <v>0.40909090909090912</v>
      </c>
      <c r="L4" s="6">
        <v>0.44463431305536572</v>
      </c>
      <c r="M4" s="23">
        <v>10079690</v>
      </c>
      <c r="N4" s="23">
        <v>8010629.1200000001</v>
      </c>
      <c r="O4" s="23">
        <v>9915567.1500000004</v>
      </c>
      <c r="P4" s="6">
        <v>0</v>
      </c>
      <c r="Q4" s="6">
        <v>0.80788410776886321</v>
      </c>
      <c r="R4">
        <v>58</v>
      </c>
      <c r="S4">
        <v>71</v>
      </c>
      <c r="T4" s="6">
        <v>0.81690140845070425</v>
      </c>
      <c r="U4" s="8">
        <v>0.51735495731873327</v>
      </c>
      <c r="V4">
        <v>48</v>
      </c>
      <c r="W4">
        <v>60</v>
      </c>
      <c r="X4" s="6">
        <v>0.8</v>
      </c>
      <c r="Y4">
        <v>5</v>
      </c>
      <c r="Z4">
        <v>71</v>
      </c>
      <c r="AA4" s="6">
        <v>7.0422535211267609E-2</v>
      </c>
      <c r="AB4" s="8">
        <v>0.43521126760563378</v>
      </c>
      <c r="AC4">
        <v>60</v>
      </c>
      <c r="AD4">
        <v>71</v>
      </c>
      <c r="AE4" s="6">
        <v>0.84507042253521125</v>
      </c>
      <c r="AF4" s="23">
        <v>34663929.909999996</v>
      </c>
      <c r="AG4" s="23">
        <v>130847119.09999999</v>
      </c>
      <c r="AH4" s="6">
        <v>0.26491932071892288</v>
      </c>
      <c r="AI4">
        <v>10</v>
      </c>
      <c r="AJ4">
        <v>71</v>
      </c>
      <c r="AK4" s="6">
        <v>0.14084507042253519</v>
      </c>
      <c r="AL4" s="23">
        <v>5034779.3499999996</v>
      </c>
      <c r="AM4" s="23">
        <v>5250325</v>
      </c>
      <c r="AN4" s="6">
        <v>0.9589462271383199</v>
      </c>
      <c r="AO4">
        <v>52</v>
      </c>
      <c r="AP4">
        <v>60</v>
      </c>
      <c r="AQ4" s="6">
        <v>0.8666666666666667</v>
      </c>
      <c r="AR4">
        <v>28</v>
      </c>
      <c r="AS4">
        <v>60</v>
      </c>
      <c r="AT4" s="6">
        <v>0.46666666666666667</v>
      </c>
      <c r="AU4">
        <v>1.8</v>
      </c>
      <c r="AV4">
        <v>71</v>
      </c>
      <c r="AW4" s="10">
        <v>2.5352112676056339E-2</v>
      </c>
      <c r="AX4">
        <v>25</v>
      </c>
      <c r="AY4">
        <v>71</v>
      </c>
      <c r="AZ4" s="6">
        <v>0.352112676056338</v>
      </c>
      <c r="BA4">
        <v>60</v>
      </c>
      <c r="BB4">
        <v>60</v>
      </c>
      <c r="BC4" s="6">
        <v>1</v>
      </c>
      <c r="BD4" s="8">
        <v>0.5467310180978574</v>
      </c>
      <c r="BE4" s="8">
        <v>1</v>
      </c>
      <c r="BF4" s="12">
        <v>0.5497891729066674</v>
      </c>
    </row>
    <row r="5" spans="1:58" x14ac:dyDescent="0.25">
      <c r="A5" t="s">
        <v>55</v>
      </c>
      <c r="B5" t="s">
        <v>59</v>
      </c>
      <c r="C5">
        <v>52</v>
      </c>
      <c r="D5">
        <v>33</v>
      </c>
      <c r="E5" s="4">
        <v>0.63461538461538458</v>
      </c>
      <c r="F5">
        <v>73</v>
      </c>
      <c r="G5">
        <v>10</v>
      </c>
      <c r="H5" s="4">
        <v>0.13698630136986301</v>
      </c>
      <c r="I5">
        <v>73</v>
      </c>
      <c r="J5">
        <v>24</v>
      </c>
      <c r="K5" s="4">
        <v>0.32876712328767121</v>
      </c>
      <c r="L5" s="6">
        <v>0.36678960309097303</v>
      </c>
      <c r="M5" s="23">
        <v>71074080</v>
      </c>
      <c r="N5" s="23">
        <v>65124302.809999987</v>
      </c>
      <c r="O5" s="23">
        <v>156929424.84999999</v>
      </c>
      <c r="P5" s="6">
        <v>0.45290473770572798</v>
      </c>
      <c r="Q5" s="6">
        <v>0.41499102461025811</v>
      </c>
      <c r="R5">
        <v>125</v>
      </c>
      <c r="S5">
        <v>282</v>
      </c>
      <c r="T5" s="6">
        <v>0.4432624113475177</v>
      </c>
      <c r="U5" s="8">
        <v>0.4194869441886192</v>
      </c>
      <c r="V5">
        <v>120</v>
      </c>
      <c r="W5">
        <v>191</v>
      </c>
      <c r="X5" s="6">
        <v>0.62827225130890052</v>
      </c>
      <c r="Y5">
        <v>18</v>
      </c>
      <c r="Z5">
        <v>282</v>
      </c>
      <c r="AA5" s="6">
        <v>6.3829787234042548E-2</v>
      </c>
      <c r="AB5" s="8">
        <v>0.34605101927147153</v>
      </c>
      <c r="AC5">
        <v>191</v>
      </c>
      <c r="AD5">
        <v>282</v>
      </c>
      <c r="AE5" s="6">
        <v>0.67730496453900713</v>
      </c>
      <c r="AF5" s="23">
        <v>162666395.97999999</v>
      </c>
      <c r="AG5" s="23">
        <v>699584736.80999994</v>
      </c>
      <c r="AH5" s="6">
        <v>0.2325185033649162</v>
      </c>
      <c r="AI5">
        <v>21</v>
      </c>
      <c r="AJ5">
        <v>282</v>
      </c>
      <c r="AK5" s="6">
        <v>7.4468085106382975E-2</v>
      </c>
      <c r="AL5" s="23">
        <v>24103379.32</v>
      </c>
      <c r="AM5" s="23">
        <v>24610706</v>
      </c>
      <c r="AN5" s="6">
        <v>0.97938593553553466</v>
      </c>
      <c r="AO5">
        <v>186</v>
      </c>
      <c r="AP5">
        <v>191</v>
      </c>
      <c r="AQ5" s="6">
        <v>0.97382198952879584</v>
      </c>
      <c r="AR5">
        <v>57</v>
      </c>
      <c r="AS5">
        <v>191</v>
      </c>
      <c r="AT5" s="6">
        <v>0.29842931937172767</v>
      </c>
      <c r="AU5">
        <v>8.6</v>
      </c>
      <c r="AV5">
        <v>282</v>
      </c>
      <c r="AW5" s="10">
        <v>3.0496453900709219E-2</v>
      </c>
      <c r="AX5">
        <v>42</v>
      </c>
      <c r="AY5">
        <v>282</v>
      </c>
      <c r="AZ5" s="6">
        <v>0.14893617021276601</v>
      </c>
      <c r="BA5">
        <v>186</v>
      </c>
      <c r="BB5">
        <v>191</v>
      </c>
      <c r="BC5" s="6">
        <v>0.97382198952879584</v>
      </c>
      <c r="BD5" s="8">
        <v>0.48768704567651511</v>
      </c>
      <c r="BE5" s="8">
        <v>1</v>
      </c>
      <c r="BF5" s="12">
        <v>0.47596750274098171</v>
      </c>
    </row>
    <row r="6" spans="1:58" x14ac:dyDescent="0.25">
      <c r="A6" t="s">
        <v>55</v>
      </c>
      <c r="B6" t="s">
        <v>60</v>
      </c>
      <c r="C6">
        <v>34</v>
      </c>
      <c r="D6">
        <v>13</v>
      </c>
      <c r="E6" s="4">
        <v>0.38235294117647062</v>
      </c>
      <c r="F6">
        <v>51</v>
      </c>
      <c r="G6">
        <v>13</v>
      </c>
      <c r="H6" s="4">
        <v>0.25490196078431371</v>
      </c>
      <c r="I6">
        <v>56</v>
      </c>
      <c r="J6">
        <v>29</v>
      </c>
      <c r="K6" s="4">
        <v>0.5178571428571429</v>
      </c>
      <c r="L6" s="6">
        <v>0.38503734827264241</v>
      </c>
      <c r="M6" s="23">
        <v>38153269</v>
      </c>
      <c r="N6" s="23">
        <v>24090353.219999999</v>
      </c>
      <c r="O6" s="23">
        <v>26456034.789999999</v>
      </c>
      <c r="P6" s="6">
        <v>0</v>
      </c>
      <c r="Q6" s="6">
        <v>0.9105806448782644</v>
      </c>
      <c r="R6">
        <v>67</v>
      </c>
      <c r="S6">
        <v>155</v>
      </c>
      <c r="T6" s="6">
        <v>0.43225806451612903</v>
      </c>
      <c r="U6" s="8">
        <v>0.43196901441675889</v>
      </c>
      <c r="V6">
        <v>49</v>
      </c>
      <c r="W6">
        <v>87</v>
      </c>
      <c r="X6" s="6">
        <v>0.56321839080459768</v>
      </c>
      <c r="Y6">
        <v>16</v>
      </c>
      <c r="Z6">
        <v>155</v>
      </c>
      <c r="AA6" s="6">
        <v>0.1032258064516129</v>
      </c>
      <c r="AB6" s="8">
        <v>0.33322209862810531</v>
      </c>
      <c r="AC6">
        <v>87</v>
      </c>
      <c r="AD6">
        <v>155</v>
      </c>
      <c r="AE6" s="6">
        <v>0.56129032258064515</v>
      </c>
      <c r="AF6" s="23">
        <v>110892509.88</v>
      </c>
      <c r="AG6" s="23">
        <v>384741275.51999998</v>
      </c>
      <c r="AH6" s="6">
        <v>0.28822618454472387</v>
      </c>
      <c r="AI6">
        <v>19</v>
      </c>
      <c r="AJ6">
        <v>155</v>
      </c>
      <c r="AK6" s="6">
        <v>0.1225806451612903</v>
      </c>
      <c r="AL6" s="23">
        <v>9665945.9299999997</v>
      </c>
      <c r="AM6" s="23">
        <v>14637166</v>
      </c>
      <c r="AN6" s="6">
        <v>0.660370042260913</v>
      </c>
      <c r="AO6">
        <v>85</v>
      </c>
      <c r="AP6">
        <v>87</v>
      </c>
      <c r="AQ6" s="6">
        <v>0.97701149425287359</v>
      </c>
      <c r="AR6">
        <v>30</v>
      </c>
      <c r="AS6">
        <v>87</v>
      </c>
      <c r="AT6" s="6">
        <v>0.34482758620689657</v>
      </c>
      <c r="AU6">
        <v>1.8</v>
      </c>
      <c r="AV6">
        <v>155</v>
      </c>
      <c r="AW6" s="10">
        <v>1.1612903225806451E-2</v>
      </c>
      <c r="AX6">
        <v>20</v>
      </c>
      <c r="AY6">
        <v>155</v>
      </c>
      <c r="AZ6" s="6">
        <v>0.1290322580645161</v>
      </c>
      <c r="BA6">
        <v>86</v>
      </c>
      <c r="BB6">
        <v>87</v>
      </c>
      <c r="BC6" s="6">
        <v>0.9885057471264368</v>
      </c>
      <c r="BD6" s="8">
        <v>0.45371746482490027</v>
      </c>
      <c r="BE6" s="8">
        <v>1</v>
      </c>
      <c r="BF6" s="12">
        <v>0.46567257336092938</v>
      </c>
    </row>
    <row r="7" spans="1:58" x14ac:dyDescent="0.25">
      <c r="A7" t="s">
        <v>55</v>
      </c>
      <c r="B7" t="s">
        <v>61</v>
      </c>
      <c r="C7">
        <v>36</v>
      </c>
      <c r="D7">
        <v>24</v>
      </c>
      <c r="E7" s="4">
        <v>0.66666666666666663</v>
      </c>
      <c r="F7">
        <v>47</v>
      </c>
      <c r="G7">
        <v>21</v>
      </c>
      <c r="H7" s="4">
        <v>0.44680851063829791</v>
      </c>
      <c r="I7">
        <v>56</v>
      </c>
      <c r="J7">
        <v>34</v>
      </c>
      <c r="K7" s="4">
        <v>0.6071428571428571</v>
      </c>
      <c r="L7" s="6">
        <v>0.57353934481594049</v>
      </c>
      <c r="M7" s="23">
        <v>28104931</v>
      </c>
      <c r="N7" s="23">
        <v>17245214.870000001</v>
      </c>
      <c r="O7" s="23">
        <v>31472240.129999999</v>
      </c>
      <c r="P7" s="6">
        <v>0.89300700820497958</v>
      </c>
      <c r="Q7" s="6">
        <v>0.54795002830324424</v>
      </c>
      <c r="R7">
        <v>62</v>
      </c>
      <c r="S7">
        <v>127</v>
      </c>
      <c r="T7" s="6">
        <v>0.48818897637795278</v>
      </c>
      <c r="U7" s="8">
        <v>0.62567133942552933</v>
      </c>
      <c r="V7">
        <v>76</v>
      </c>
      <c r="W7">
        <v>100</v>
      </c>
      <c r="X7" s="6">
        <v>0.76</v>
      </c>
      <c r="Y7">
        <v>3</v>
      </c>
      <c r="Z7">
        <v>127</v>
      </c>
      <c r="AA7" s="6">
        <v>2.3622047244094491E-2</v>
      </c>
      <c r="AB7" s="8">
        <v>0.39181102362204723</v>
      </c>
      <c r="AC7">
        <v>100</v>
      </c>
      <c r="AD7">
        <v>127</v>
      </c>
      <c r="AE7" s="6">
        <v>0.78740157480314965</v>
      </c>
      <c r="AF7" s="23">
        <v>53404932.789999999</v>
      </c>
      <c r="AG7" s="23">
        <v>227837031.59</v>
      </c>
      <c r="AH7" s="6">
        <v>0.2343997041100144</v>
      </c>
      <c r="AI7">
        <v>18</v>
      </c>
      <c r="AJ7">
        <v>127</v>
      </c>
      <c r="AK7" s="6">
        <v>0.1417322834645669</v>
      </c>
      <c r="AL7" s="23">
        <v>5127851.67</v>
      </c>
      <c r="AM7" s="23">
        <v>10979183</v>
      </c>
      <c r="AN7" s="6">
        <v>0.46705220871170472</v>
      </c>
      <c r="AO7">
        <v>98</v>
      </c>
      <c r="AP7">
        <v>100</v>
      </c>
      <c r="AQ7" s="6">
        <v>0.98</v>
      </c>
      <c r="AR7">
        <v>35</v>
      </c>
      <c r="AS7">
        <v>100</v>
      </c>
      <c r="AT7" s="6">
        <v>0.35</v>
      </c>
      <c r="AU7">
        <v>1.8</v>
      </c>
      <c r="AV7">
        <v>127</v>
      </c>
      <c r="AW7" s="10">
        <v>1.4173228346456689E-2</v>
      </c>
      <c r="AX7">
        <v>26</v>
      </c>
      <c r="AY7">
        <v>127</v>
      </c>
      <c r="AZ7" s="6">
        <v>0.20472440944881889</v>
      </c>
      <c r="BA7">
        <v>90</v>
      </c>
      <c r="BB7">
        <v>100</v>
      </c>
      <c r="BC7" s="6">
        <v>0.9</v>
      </c>
      <c r="BD7" s="8">
        <v>0.45327593432052349</v>
      </c>
      <c r="BE7" s="8">
        <v>1</v>
      </c>
      <c r="BF7" s="12">
        <v>0.54122748921042996</v>
      </c>
    </row>
    <row r="8" spans="1:58" x14ac:dyDescent="0.25">
      <c r="A8" t="s">
        <v>62</v>
      </c>
      <c r="B8" t="s">
        <v>63</v>
      </c>
      <c r="C8">
        <v>39</v>
      </c>
      <c r="D8">
        <v>16</v>
      </c>
      <c r="E8" s="4">
        <v>0.41025641025641019</v>
      </c>
      <c r="F8">
        <v>50</v>
      </c>
      <c r="G8">
        <v>12</v>
      </c>
      <c r="H8" s="4">
        <v>0.24</v>
      </c>
      <c r="I8">
        <v>49</v>
      </c>
      <c r="J8">
        <v>24</v>
      </c>
      <c r="K8" s="4">
        <v>0.48979591836734693</v>
      </c>
      <c r="L8" s="6">
        <v>0.38001744287458572</v>
      </c>
      <c r="M8" s="23">
        <v>7323332</v>
      </c>
      <c r="N8" s="23">
        <v>4646775.63</v>
      </c>
      <c r="O8" s="23">
        <v>6845996.4100000001</v>
      </c>
      <c r="P8" s="6">
        <v>0</v>
      </c>
      <c r="Q8" s="6">
        <v>0.67875811667274888</v>
      </c>
      <c r="R8">
        <v>87</v>
      </c>
      <c r="S8">
        <v>170</v>
      </c>
      <c r="T8" s="6">
        <v>0.5117647058823529</v>
      </c>
      <c r="U8" s="8">
        <v>0.39263506635742179</v>
      </c>
      <c r="V8">
        <v>103</v>
      </c>
      <c r="W8">
        <v>122</v>
      </c>
      <c r="X8" s="6">
        <v>0.84426229508196726</v>
      </c>
      <c r="Y8">
        <v>21</v>
      </c>
      <c r="Z8">
        <v>170</v>
      </c>
      <c r="AA8" s="6">
        <v>0.1235294117647059</v>
      </c>
      <c r="AB8" s="8">
        <v>0.48389585342333657</v>
      </c>
      <c r="AC8">
        <v>122</v>
      </c>
      <c r="AD8">
        <v>170</v>
      </c>
      <c r="AE8" s="6">
        <v>0.71764705882352942</v>
      </c>
      <c r="AF8" s="23">
        <v>97995570.5</v>
      </c>
      <c r="AG8" s="23">
        <v>540368586.66999996</v>
      </c>
      <c r="AH8" s="6">
        <v>0.18134949535814771</v>
      </c>
      <c r="AI8">
        <v>19</v>
      </c>
      <c r="AJ8">
        <v>170</v>
      </c>
      <c r="AK8" s="6">
        <v>0.1117647058823529</v>
      </c>
      <c r="AL8" s="23">
        <v>1618264.65</v>
      </c>
      <c r="AM8" s="23">
        <v>1819315</v>
      </c>
      <c r="AN8" s="6">
        <v>0.88949118212074318</v>
      </c>
      <c r="AO8">
        <v>122</v>
      </c>
      <c r="AP8">
        <v>122</v>
      </c>
      <c r="AQ8" s="6">
        <v>1</v>
      </c>
      <c r="AR8">
        <v>62</v>
      </c>
      <c r="AS8">
        <v>122</v>
      </c>
      <c r="AT8" s="6">
        <v>0.50819672131147542</v>
      </c>
      <c r="AU8">
        <v>5.5</v>
      </c>
      <c r="AV8">
        <v>170</v>
      </c>
      <c r="AW8" s="10">
        <v>3.2352941176470591E-2</v>
      </c>
      <c r="AX8">
        <v>52</v>
      </c>
      <c r="AY8">
        <v>170</v>
      </c>
      <c r="AZ8" s="6">
        <v>0.30588235294117649</v>
      </c>
      <c r="BA8">
        <v>118</v>
      </c>
      <c r="BB8">
        <v>122</v>
      </c>
      <c r="BC8" s="6">
        <v>0.96721311475409832</v>
      </c>
      <c r="BD8" s="8">
        <v>0.52376639692977711</v>
      </c>
      <c r="BE8" s="8">
        <v>1</v>
      </c>
      <c r="BF8" s="12">
        <v>0.52008919501316064</v>
      </c>
    </row>
    <row r="9" spans="1:58" x14ac:dyDescent="0.25">
      <c r="A9" t="s">
        <v>62</v>
      </c>
      <c r="B9" t="s">
        <v>64</v>
      </c>
      <c r="C9">
        <v>54</v>
      </c>
      <c r="D9">
        <v>25</v>
      </c>
      <c r="E9" s="4">
        <v>0.46296296296296302</v>
      </c>
      <c r="F9">
        <v>47</v>
      </c>
      <c r="G9">
        <v>20</v>
      </c>
      <c r="H9" s="4">
        <v>0.42553191489361702</v>
      </c>
      <c r="I9">
        <v>56</v>
      </c>
      <c r="J9">
        <v>29</v>
      </c>
      <c r="K9" s="4">
        <v>0.5178571428571429</v>
      </c>
      <c r="L9" s="6">
        <v>0.46878400690457428</v>
      </c>
      <c r="M9" s="23">
        <v>5662633</v>
      </c>
      <c r="N9" s="23">
        <v>3562376.87</v>
      </c>
      <c r="O9" s="23">
        <v>47535874.450000003</v>
      </c>
      <c r="P9" s="6">
        <v>0.1191233582114108</v>
      </c>
      <c r="Q9" s="6">
        <v>7.4940808625431732E-2</v>
      </c>
      <c r="R9">
        <v>105</v>
      </c>
      <c r="S9">
        <v>184</v>
      </c>
      <c r="T9" s="6">
        <v>0.57065217391304346</v>
      </c>
      <c r="U9" s="8">
        <v>0.30837508691361498</v>
      </c>
      <c r="V9">
        <v>99</v>
      </c>
      <c r="W9">
        <v>123</v>
      </c>
      <c r="X9" s="6">
        <v>0.80487804878048785</v>
      </c>
      <c r="Y9">
        <v>17</v>
      </c>
      <c r="Z9">
        <v>184</v>
      </c>
      <c r="AA9" s="6">
        <v>9.2391304347826081E-2</v>
      </c>
      <c r="AB9" s="8">
        <v>0.44863467656415701</v>
      </c>
      <c r="AC9">
        <v>123</v>
      </c>
      <c r="AD9">
        <v>184</v>
      </c>
      <c r="AE9" s="6">
        <v>0.66847826086956519</v>
      </c>
      <c r="AF9" s="23">
        <v>30078562.140000001</v>
      </c>
      <c r="AG9" s="23">
        <v>342282086.79000002</v>
      </c>
      <c r="AH9" s="6">
        <v>8.7876530209581402E-2</v>
      </c>
      <c r="AI9">
        <v>31</v>
      </c>
      <c r="AJ9">
        <v>184</v>
      </c>
      <c r="AK9" s="6">
        <v>0.16847826086956519</v>
      </c>
      <c r="AL9" s="23">
        <v>1876651.7</v>
      </c>
      <c r="AM9" s="23">
        <v>1957585</v>
      </c>
      <c r="AN9" s="6">
        <v>0.95865655897445068</v>
      </c>
      <c r="AO9">
        <v>123</v>
      </c>
      <c r="AP9">
        <v>123</v>
      </c>
      <c r="AQ9" s="6">
        <v>1</v>
      </c>
      <c r="AR9">
        <v>62</v>
      </c>
      <c r="AS9">
        <v>123</v>
      </c>
      <c r="AT9" s="6">
        <v>0.50406504065040647</v>
      </c>
      <c r="AU9">
        <v>1.2</v>
      </c>
      <c r="AV9">
        <v>184</v>
      </c>
      <c r="AW9" s="10">
        <v>6.5217391304347823E-3</v>
      </c>
      <c r="AX9">
        <v>47</v>
      </c>
      <c r="AY9">
        <v>184</v>
      </c>
      <c r="AZ9" s="6">
        <v>0.25543478260869568</v>
      </c>
      <c r="BA9">
        <v>123</v>
      </c>
      <c r="BB9">
        <v>123</v>
      </c>
      <c r="BC9" s="6">
        <v>1</v>
      </c>
      <c r="BD9" s="8">
        <v>0.51661235259029992</v>
      </c>
      <c r="BE9" s="8">
        <v>1</v>
      </c>
      <c r="BF9" s="12">
        <v>0.48208663482042158</v>
      </c>
    </row>
    <row r="10" spans="1:58" x14ac:dyDescent="0.25">
      <c r="A10" t="s">
        <v>55</v>
      </c>
      <c r="B10" t="s">
        <v>65</v>
      </c>
      <c r="C10">
        <v>9</v>
      </c>
      <c r="D10">
        <v>0</v>
      </c>
      <c r="E10" s="4">
        <v>0</v>
      </c>
      <c r="F10">
        <v>15</v>
      </c>
      <c r="G10">
        <v>3</v>
      </c>
      <c r="H10" s="4">
        <v>0.2</v>
      </c>
      <c r="I10">
        <v>16</v>
      </c>
      <c r="J10">
        <v>10</v>
      </c>
      <c r="K10" s="4">
        <v>0.625</v>
      </c>
      <c r="L10" s="6">
        <v>0.27500000000000002</v>
      </c>
      <c r="M10" s="23">
        <v>2087654</v>
      </c>
      <c r="N10" s="23">
        <v>2055634.1</v>
      </c>
      <c r="O10" s="23">
        <v>2058647.7</v>
      </c>
      <c r="P10" s="6">
        <v>0</v>
      </c>
      <c r="Q10" s="6">
        <v>0.99853612640958433</v>
      </c>
      <c r="R10">
        <v>35</v>
      </c>
      <c r="S10">
        <v>37</v>
      </c>
      <c r="T10" s="6">
        <v>0.94594594594594594</v>
      </c>
      <c r="U10" s="8">
        <v>0.55487051808888255</v>
      </c>
      <c r="V10">
        <v>15</v>
      </c>
      <c r="W10">
        <v>18</v>
      </c>
      <c r="X10" s="6">
        <v>0.83333333333333337</v>
      </c>
      <c r="Y10">
        <v>5</v>
      </c>
      <c r="Z10">
        <v>37</v>
      </c>
      <c r="AA10" s="6">
        <v>0.13513513513513509</v>
      </c>
      <c r="AB10" s="8">
        <v>0.48423423423423428</v>
      </c>
      <c r="AC10">
        <v>18</v>
      </c>
      <c r="AD10">
        <v>37</v>
      </c>
      <c r="AE10" s="6">
        <v>0.48648648648648651</v>
      </c>
      <c r="AF10" s="23">
        <v>3093382.59</v>
      </c>
      <c r="AG10" s="23">
        <v>52403237.710000001</v>
      </c>
      <c r="AH10" s="6">
        <v>5.903037150335648E-2</v>
      </c>
      <c r="AI10">
        <v>12</v>
      </c>
      <c r="AJ10">
        <v>37</v>
      </c>
      <c r="AK10" s="6">
        <v>0.32432432432432429</v>
      </c>
      <c r="AL10" s="23">
        <v>864389.84</v>
      </c>
      <c r="AM10" s="23">
        <v>865380</v>
      </c>
      <c r="AN10" s="6">
        <v>0.99885580900875914</v>
      </c>
      <c r="AO10">
        <v>18</v>
      </c>
      <c r="AP10">
        <v>18</v>
      </c>
      <c r="AQ10" s="6">
        <v>1</v>
      </c>
      <c r="AR10">
        <v>10</v>
      </c>
      <c r="AS10">
        <v>18</v>
      </c>
      <c r="AT10" s="6">
        <v>0.55555555555555558</v>
      </c>
      <c r="AU10">
        <v>0</v>
      </c>
      <c r="AV10">
        <v>37</v>
      </c>
      <c r="AW10" s="10">
        <v>0</v>
      </c>
      <c r="AX10">
        <v>16</v>
      </c>
      <c r="AY10">
        <v>37</v>
      </c>
      <c r="AZ10" s="6">
        <v>0.43243243243243251</v>
      </c>
      <c r="BA10">
        <v>18</v>
      </c>
      <c r="BB10">
        <v>18</v>
      </c>
      <c r="BC10" s="6">
        <v>1</v>
      </c>
      <c r="BD10" s="8">
        <v>0.53963166436787935</v>
      </c>
      <c r="BE10" s="8">
        <v>1</v>
      </c>
      <c r="BF10" s="12">
        <v>0.57362092500729878</v>
      </c>
    </row>
    <row r="11" spans="1:58" x14ac:dyDescent="0.25">
      <c r="A11" t="s">
        <v>55</v>
      </c>
      <c r="B11" t="s">
        <v>66</v>
      </c>
      <c r="C11">
        <v>13</v>
      </c>
      <c r="D11">
        <v>10</v>
      </c>
      <c r="E11" s="4">
        <v>0.76923076923076927</v>
      </c>
      <c r="F11">
        <v>15</v>
      </c>
      <c r="G11">
        <v>2</v>
      </c>
      <c r="H11" s="4">
        <v>0.1333333333333333</v>
      </c>
      <c r="I11">
        <v>14</v>
      </c>
      <c r="J11">
        <v>5</v>
      </c>
      <c r="K11" s="4">
        <v>0.35714285714285721</v>
      </c>
      <c r="L11" s="6">
        <v>0.41990231990231991</v>
      </c>
      <c r="M11" s="23">
        <v>4591628</v>
      </c>
      <c r="N11" s="23">
        <v>3703347.59</v>
      </c>
      <c r="O11" s="23">
        <v>7193053.4900000002</v>
      </c>
      <c r="P11" s="6">
        <v>0.63834197901953871</v>
      </c>
      <c r="Q11" s="6">
        <v>0.5148505561857013</v>
      </c>
      <c r="R11">
        <v>29</v>
      </c>
      <c r="S11">
        <v>33</v>
      </c>
      <c r="T11" s="6">
        <v>0.87878787878787878</v>
      </c>
      <c r="U11" s="8">
        <v>0.61297068347385963</v>
      </c>
      <c r="V11">
        <v>14</v>
      </c>
      <c r="W11">
        <v>19</v>
      </c>
      <c r="X11" s="6">
        <v>0.73684210526315785</v>
      </c>
      <c r="Y11">
        <v>1</v>
      </c>
      <c r="Z11">
        <v>33</v>
      </c>
      <c r="AA11" s="6">
        <v>3.03030303030303E-2</v>
      </c>
      <c r="AB11" s="8">
        <v>0.38357256778309412</v>
      </c>
      <c r="AC11">
        <v>19</v>
      </c>
      <c r="AD11">
        <v>33</v>
      </c>
      <c r="AE11" s="6">
        <v>0.5757575757575758</v>
      </c>
      <c r="AF11" s="23">
        <v>5384491.5899999999</v>
      </c>
      <c r="AG11" s="23">
        <v>52560432.57</v>
      </c>
      <c r="AH11" s="6">
        <v>0.10244382183934531</v>
      </c>
      <c r="AI11">
        <v>11</v>
      </c>
      <c r="AJ11">
        <v>33</v>
      </c>
      <c r="AK11" s="6">
        <v>0.33333333333333331</v>
      </c>
      <c r="AL11" s="23">
        <v>1557610.25</v>
      </c>
      <c r="AM11" s="23">
        <v>1842011</v>
      </c>
      <c r="AN11" s="6">
        <v>0.84560312071969168</v>
      </c>
      <c r="AO11">
        <v>18</v>
      </c>
      <c r="AP11">
        <v>19</v>
      </c>
      <c r="AQ11" s="6">
        <v>0.94736842105263153</v>
      </c>
      <c r="AR11">
        <v>11</v>
      </c>
      <c r="AS11">
        <v>19</v>
      </c>
      <c r="AT11" s="6">
        <v>0.57894736842105265</v>
      </c>
      <c r="AU11">
        <v>0.9</v>
      </c>
      <c r="AV11">
        <v>33</v>
      </c>
      <c r="AW11" s="10">
        <v>2.7272727272727271E-2</v>
      </c>
      <c r="AX11">
        <v>13</v>
      </c>
      <c r="AY11">
        <v>33</v>
      </c>
      <c r="AZ11" s="6">
        <v>0.39393939393939392</v>
      </c>
      <c r="BA11">
        <v>18</v>
      </c>
      <c r="BB11">
        <v>19</v>
      </c>
      <c r="BC11" s="6">
        <v>0.94736842105263153</v>
      </c>
      <c r="BD11" s="8">
        <v>0.5280037981542649</v>
      </c>
      <c r="BE11" s="8">
        <v>1</v>
      </c>
      <c r="BF11" s="12">
        <v>0.55736411482336556</v>
      </c>
    </row>
    <row r="12" spans="1:58" x14ac:dyDescent="0.25">
      <c r="A12" t="s">
        <v>55</v>
      </c>
      <c r="B12" t="s">
        <v>67</v>
      </c>
      <c r="C12">
        <v>8</v>
      </c>
      <c r="D12">
        <v>7</v>
      </c>
      <c r="E12" s="4">
        <v>0.875</v>
      </c>
      <c r="F12">
        <v>9</v>
      </c>
      <c r="G12">
        <v>2</v>
      </c>
      <c r="H12" s="4">
        <v>0.22222222222222221</v>
      </c>
      <c r="I12">
        <v>11</v>
      </c>
      <c r="J12">
        <v>7</v>
      </c>
      <c r="K12" s="4">
        <v>0.63636363636363635</v>
      </c>
      <c r="L12" s="6">
        <v>0.57786195286195285</v>
      </c>
      <c r="M12" s="23">
        <v>1915540</v>
      </c>
      <c r="N12" s="23">
        <v>742707.89</v>
      </c>
      <c r="O12" s="23">
        <v>2119667</v>
      </c>
      <c r="P12" s="6">
        <v>0.90369855265001531</v>
      </c>
      <c r="Q12" s="6">
        <v>0.35038894788662561</v>
      </c>
      <c r="R12">
        <v>12</v>
      </c>
      <c r="S12">
        <v>16</v>
      </c>
      <c r="T12" s="6">
        <v>0.75</v>
      </c>
      <c r="U12" s="8">
        <v>0.64548736334964851</v>
      </c>
      <c r="V12">
        <v>10</v>
      </c>
      <c r="W12">
        <v>14</v>
      </c>
      <c r="X12" s="6">
        <v>0.7142857142857143</v>
      </c>
      <c r="Y12">
        <v>0</v>
      </c>
      <c r="Z12">
        <v>16</v>
      </c>
      <c r="AA12" s="6">
        <v>0</v>
      </c>
      <c r="AB12" s="8">
        <v>0.35714285714285721</v>
      </c>
      <c r="AC12">
        <v>14</v>
      </c>
      <c r="AD12">
        <v>16</v>
      </c>
      <c r="AE12" s="6">
        <v>0.875</v>
      </c>
      <c r="AF12" s="23">
        <v>3122706.02</v>
      </c>
      <c r="AG12" s="23">
        <v>77655001.549999997</v>
      </c>
      <c r="AH12" s="6">
        <v>4.0212554988996722E-2</v>
      </c>
      <c r="AI12">
        <v>4</v>
      </c>
      <c r="AJ12">
        <v>16</v>
      </c>
      <c r="AK12" s="6">
        <v>0.25</v>
      </c>
      <c r="AL12" s="23">
        <v>1597304.93</v>
      </c>
      <c r="AM12" s="23">
        <v>2641290</v>
      </c>
      <c r="AN12" s="6">
        <v>0.60474424618273648</v>
      </c>
      <c r="AO12">
        <v>14</v>
      </c>
      <c r="AP12">
        <v>14</v>
      </c>
      <c r="AQ12" s="6">
        <v>1</v>
      </c>
      <c r="AR12">
        <v>8</v>
      </c>
      <c r="AS12">
        <v>14</v>
      </c>
      <c r="AT12" s="6">
        <v>0.5714285714285714</v>
      </c>
      <c r="AU12">
        <v>1.2</v>
      </c>
      <c r="AV12">
        <v>16</v>
      </c>
      <c r="AW12" s="10">
        <v>7.4999999999999997E-2</v>
      </c>
      <c r="AX12">
        <v>8</v>
      </c>
      <c r="AY12">
        <v>16</v>
      </c>
      <c r="AZ12" s="6">
        <v>0.5</v>
      </c>
      <c r="BA12">
        <v>12</v>
      </c>
      <c r="BB12">
        <v>14</v>
      </c>
      <c r="BC12" s="6">
        <v>0.8571428571428571</v>
      </c>
      <c r="BD12" s="8">
        <v>0.53039202552701792</v>
      </c>
      <c r="BE12" s="8">
        <v>1</v>
      </c>
      <c r="BF12" s="12">
        <v>0.55990667380585701</v>
      </c>
    </row>
    <row r="13" spans="1:58" x14ac:dyDescent="0.25">
      <c r="A13" t="s">
        <v>62</v>
      </c>
      <c r="B13" t="s">
        <v>68</v>
      </c>
      <c r="C13">
        <v>25</v>
      </c>
      <c r="D13">
        <v>19</v>
      </c>
      <c r="E13" s="4">
        <v>0.76</v>
      </c>
      <c r="F13">
        <v>29</v>
      </c>
      <c r="G13">
        <v>13</v>
      </c>
      <c r="H13" s="4">
        <v>0.44827586206896552</v>
      </c>
      <c r="I13">
        <v>26</v>
      </c>
      <c r="J13">
        <v>17</v>
      </c>
      <c r="K13" s="4">
        <v>0.65384615384615385</v>
      </c>
      <c r="L13" s="6">
        <v>0.62070733863837313</v>
      </c>
      <c r="M13" s="23">
        <v>17027355</v>
      </c>
      <c r="N13" s="23">
        <v>15196437.26</v>
      </c>
      <c r="O13" s="23">
        <v>16263931.01</v>
      </c>
      <c r="P13" s="6">
        <v>0</v>
      </c>
      <c r="Q13" s="6">
        <v>0.93436434590483419</v>
      </c>
      <c r="R13">
        <v>46</v>
      </c>
      <c r="S13">
        <v>79</v>
      </c>
      <c r="T13" s="6">
        <v>0.58227848101265822</v>
      </c>
      <c r="U13" s="8">
        <v>0.53433754138896639</v>
      </c>
      <c r="V13">
        <v>26</v>
      </c>
      <c r="W13">
        <v>34</v>
      </c>
      <c r="X13" s="6">
        <v>0.76470588235294112</v>
      </c>
      <c r="Y13">
        <v>7</v>
      </c>
      <c r="Z13">
        <v>79</v>
      </c>
      <c r="AA13" s="6">
        <v>8.8607594936708861E-2</v>
      </c>
      <c r="AB13" s="8">
        <v>0.42665673864482501</v>
      </c>
      <c r="AC13">
        <v>34</v>
      </c>
      <c r="AD13">
        <v>79</v>
      </c>
      <c r="AE13" s="6">
        <v>0.43037974683544311</v>
      </c>
      <c r="AF13" s="23">
        <v>32622121.329999998</v>
      </c>
      <c r="AG13" s="23">
        <v>205096869.36000001</v>
      </c>
      <c r="AH13" s="6">
        <v>0.1590571393497939</v>
      </c>
      <c r="AI13">
        <v>20</v>
      </c>
      <c r="AJ13">
        <v>79</v>
      </c>
      <c r="AK13" s="6">
        <v>0.25316455696202528</v>
      </c>
      <c r="AL13" s="23">
        <v>4398693.09</v>
      </c>
      <c r="AM13" s="23">
        <v>6528377</v>
      </c>
      <c r="AN13" s="6">
        <v>0.67378049551978991</v>
      </c>
      <c r="AO13">
        <v>34</v>
      </c>
      <c r="AP13">
        <v>34</v>
      </c>
      <c r="AQ13" s="6">
        <v>1</v>
      </c>
      <c r="AR13">
        <v>20</v>
      </c>
      <c r="AS13">
        <v>34</v>
      </c>
      <c r="AT13" s="6">
        <v>0.58823529411764708</v>
      </c>
      <c r="AU13">
        <v>0.6</v>
      </c>
      <c r="AV13">
        <v>79</v>
      </c>
      <c r="AW13" s="10">
        <v>7.5949367088607592E-3</v>
      </c>
      <c r="AX13">
        <v>19</v>
      </c>
      <c r="AY13">
        <v>79</v>
      </c>
      <c r="AZ13" s="6">
        <v>0.24050632911392411</v>
      </c>
      <c r="BA13">
        <v>34</v>
      </c>
      <c r="BB13">
        <v>34</v>
      </c>
      <c r="BC13" s="6">
        <v>1</v>
      </c>
      <c r="BD13" s="8">
        <v>0.48363538873416478</v>
      </c>
      <c r="BE13" s="8">
        <v>1</v>
      </c>
      <c r="BF13" s="12">
        <v>0.5333889006303868</v>
      </c>
    </row>
    <row r="14" spans="1:58" x14ac:dyDescent="0.25">
      <c r="A14" t="s">
        <v>62</v>
      </c>
      <c r="B14" t="s">
        <v>69</v>
      </c>
      <c r="C14">
        <v>42</v>
      </c>
      <c r="D14">
        <v>35</v>
      </c>
      <c r="E14" s="4">
        <v>0.83333333333333337</v>
      </c>
      <c r="F14">
        <v>54</v>
      </c>
      <c r="G14">
        <v>21</v>
      </c>
      <c r="H14" s="4">
        <v>0.3888888888888889</v>
      </c>
      <c r="I14">
        <v>61</v>
      </c>
      <c r="J14">
        <v>26</v>
      </c>
      <c r="K14" s="4">
        <v>0.42622950819672129</v>
      </c>
      <c r="L14" s="6">
        <v>0.54948391013964792</v>
      </c>
      <c r="M14" s="23">
        <v>17552926</v>
      </c>
      <c r="N14" s="23">
        <v>15345263.710000001</v>
      </c>
      <c r="O14" s="23">
        <v>22959784.199999999</v>
      </c>
      <c r="P14" s="6">
        <v>0.76450744689490591</v>
      </c>
      <c r="Q14" s="6">
        <v>0.66835400438998904</v>
      </c>
      <c r="R14">
        <v>102</v>
      </c>
      <c r="S14">
        <v>188</v>
      </c>
      <c r="T14" s="6">
        <v>0.54255319148936165</v>
      </c>
      <c r="U14" s="8">
        <v>0.63122463822847608</v>
      </c>
      <c r="V14">
        <v>80</v>
      </c>
      <c r="W14">
        <v>131</v>
      </c>
      <c r="X14" s="6">
        <v>0.61068702290076338</v>
      </c>
      <c r="Y14">
        <v>21</v>
      </c>
      <c r="Z14">
        <v>188</v>
      </c>
      <c r="AA14" s="6">
        <v>0.1117021276595745</v>
      </c>
      <c r="AB14" s="8">
        <v>0.36119457528016891</v>
      </c>
      <c r="AC14">
        <v>131</v>
      </c>
      <c r="AD14">
        <v>188</v>
      </c>
      <c r="AE14" s="6">
        <v>0.69680851063829785</v>
      </c>
      <c r="AF14" s="23">
        <v>98363185.959999993</v>
      </c>
      <c r="AG14" s="23">
        <v>490126794.22000003</v>
      </c>
      <c r="AH14" s="6">
        <v>0.20068926473717399</v>
      </c>
      <c r="AI14">
        <v>33</v>
      </c>
      <c r="AJ14">
        <v>188</v>
      </c>
      <c r="AK14" s="6">
        <v>0.175531914893617</v>
      </c>
      <c r="AL14" s="23">
        <v>4038818.65</v>
      </c>
      <c r="AM14" s="23">
        <v>5483206</v>
      </c>
      <c r="AN14" s="6">
        <v>0.73657977650301676</v>
      </c>
      <c r="AO14">
        <v>130</v>
      </c>
      <c r="AP14">
        <v>131</v>
      </c>
      <c r="AQ14" s="6">
        <v>0.99236641221374045</v>
      </c>
      <c r="AR14">
        <v>54</v>
      </c>
      <c r="AS14">
        <v>131</v>
      </c>
      <c r="AT14" s="6">
        <v>0.41221374045801529</v>
      </c>
      <c r="AU14">
        <v>6.3999999999999986</v>
      </c>
      <c r="AV14">
        <v>188</v>
      </c>
      <c r="AW14" s="10">
        <v>3.4042553191489362E-2</v>
      </c>
      <c r="AX14">
        <v>47</v>
      </c>
      <c r="AY14">
        <v>188</v>
      </c>
      <c r="AZ14" s="6">
        <v>0.25</v>
      </c>
      <c r="BA14">
        <v>128</v>
      </c>
      <c r="BB14">
        <v>131</v>
      </c>
      <c r="BC14" s="6">
        <v>0.97709923664122134</v>
      </c>
      <c r="BD14" s="8">
        <v>0.49725904547517469</v>
      </c>
      <c r="BE14" s="8">
        <v>1</v>
      </c>
      <c r="BF14" s="12">
        <v>0.54690347769514591</v>
      </c>
    </row>
    <row r="15" spans="1:58" x14ac:dyDescent="0.25">
      <c r="A15" t="s">
        <v>70</v>
      </c>
      <c r="B15" t="s">
        <v>71</v>
      </c>
      <c r="C15">
        <v>53</v>
      </c>
      <c r="D15">
        <v>29</v>
      </c>
      <c r="E15" s="4">
        <v>0.54716981132075471</v>
      </c>
      <c r="F15">
        <v>100</v>
      </c>
      <c r="G15">
        <v>15</v>
      </c>
      <c r="H15" s="4">
        <v>0.15</v>
      </c>
      <c r="I15">
        <v>93</v>
      </c>
      <c r="J15">
        <v>18</v>
      </c>
      <c r="K15" s="4">
        <v>0.19354838709677419</v>
      </c>
      <c r="L15" s="6">
        <v>0.29690606613917631</v>
      </c>
      <c r="M15" s="23">
        <v>82065960</v>
      </c>
      <c r="N15" s="23">
        <v>40744022.259999998</v>
      </c>
      <c r="O15" s="23">
        <v>71759918.189999998</v>
      </c>
      <c r="P15" s="6">
        <v>0</v>
      </c>
      <c r="Q15" s="6">
        <v>0.56778245136959793</v>
      </c>
      <c r="R15">
        <v>175</v>
      </c>
      <c r="S15">
        <v>306</v>
      </c>
      <c r="T15" s="6">
        <v>0.57189542483660127</v>
      </c>
      <c r="U15" s="8">
        <v>0.35914598558634392</v>
      </c>
      <c r="V15">
        <v>111</v>
      </c>
      <c r="W15">
        <v>165</v>
      </c>
      <c r="X15" s="6">
        <v>0.67272727272727273</v>
      </c>
      <c r="Y15">
        <v>36</v>
      </c>
      <c r="Z15">
        <v>306</v>
      </c>
      <c r="AA15" s="6">
        <v>0.1176470588235294</v>
      </c>
      <c r="AB15" s="8">
        <v>0.39518716577540108</v>
      </c>
      <c r="AC15">
        <v>165</v>
      </c>
      <c r="AD15">
        <v>306</v>
      </c>
      <c r="AE15" s="6">
        <v>0.53921568627450978</v>
      </c>
      <c r="AF15" s="23">
        <v>106946440.08</v>
      </c>
      <c r="AG15" s="23">
        <v>817393687.91999996</v>
      </c>
      <c r="AH15" s="6">
        <v>0.13083834835101771</v>
      </c>
      <c r="AI15">
        <v>14</v>
      </c>
      <c r="AJ15">
        <v>306</v>
      </c>
      <c r="AK15" s="6">
        <v>4.5751633986928102E-2</v>
      </c>
      <c r="AL15" s="23">
        <v>9483248.1899999995</v>
      </c>
      <c r="AM15" s="23">
        <v>28816008</v>
      </c>
      <c r="AN15" s="6">
        <v>0.3290965282213969</v>
      </c>
      <c r="AO15">
        <v>158</v>
      </c>
      <c r="AP15">
        <v>165</v>
      </c>
      <c r="AQ15" s="6">
        <v>0.95757575757575752</v>
      </c>
      <c r="AR15">
        <v>39</v>
      </c>
      <c r="AS15">
        <v>165</v>
      </c>
      <c r="AT15" s="6">
        <v>0.23636363636363639</v>
      </c>
      <c r="AU15">
        <v>13.3</v>
      </c>
      <c r="AV15">
        <v>306</v>
      </c>
      <c r="AW15" s="10">
        <v>4.3464052287581698E-2</v>
      </c>
      <c r="AX15">
        <v>73</v>
      </c>
      <c r="AY15">
        <v>306</v>
      </c>
      <c r="AZ15" s="6">
        <v>0.23856209150326799</v>
      </c>
      <c r="BA15">
        <v>160</v>
      </c>
      <c r="BB15">
        <v>165</v>
      </c>
      <c r="BC15" s="6">
        <v>0.96969696969696972</v>
      </c>
      <c r="BD15" s="8">
        <v>0.38784052269567387</v>
      </c>
      <c r="BE15" s="8">
        <v>1</v>
      </c>
      <c r="BF15" s="12">
        <v>0.44265210221722562</v>
      </c>
    </row>
    <row r="16" spans="1:58" x14ac:dyDescent="0.25">
      <c r="A16" t="s">
        <v>72</v>
      </c>
      <c r="B16" t="s">
        <v>73</v>
      </c>
      <c r="C16">
        <v>64</v>
      </c>
      <c r="D16">
        <v>35</v>
      </c>
      <c r="E16" s="4">
        <v>0.546875</v>
      </c>
      <c r="F16">
        <v>88</v>
      </c>
      <c r="G16">
        <v>24</v>
      </c>
      <c r="H16" s="4">
        <v>0.27272727272727271</v>
      </c>
      <c r="I16">
        <v>90</v>
      </c>
      <c r="J16">
        <v>41</v>
      </c>
      <c r="K16" s="4">
        <v>0.45555555555555549</v>
      </c>
      <c r="L16" s="6">
        <v>0.42505260942760942</v>
      </c>
      <c r="M16" s="23">
        <v>229754174</v>
      </c>
      <c r="N16" s="23">
        <v>56089499.450000003</v>
      </c>
      <c r="O16" s="23">
        <v>214706920.41</v>
      </c>
      <c r="P16" s="6">
        <v>0</v>
      </c>
      <c r="Q16" s="6">
        <v>0.26123750153414999</v>
      </c>
      <c r="R16">
        <v>143</v>
      </c>
      <c r="S16">
        <v>244</v>
      </c>
      <c r="T16" s="6">
        <v>0.58606557377049184</v>
      </c>
      <c r="U16" s="8">
        <v>0.31808892118306281</v>
      </c>
      <c r="V16">
        <v>88</v>
      </c>
      <c r="W16">
        <v>135</v>
      </c>
      <c r="X16" s="6">
        <v>0.6518518518518519</v>
      </c>
      <c r="Y16">
        <v>42</v>
      </c>
      <c r="Z16">
        <v>244</v>
      </c>
      <c r="AA16" s="6">
        <v>0.1721311475409836</v>
      </c>
      <c r="AB16" s="8">
        <v>0.41199149969641768</v>
      </c>
      <c r="AC16">
        <v>135</v>
      </c>
      <c r="AD16">
        <v>244</v>
      </c>
      <c r="AE16" s="6">
        <v>0.55327868852459017</v>
      </c>
      <c r="AF16" s="23">
        <v>122127653.04000001</v>
      </c>
      <c r="AG16" s="23">
        <v>1054959763.17</v>
      </c>
      <c r="AH16" s="6">
        <v>0.1157652237588894</v>
      </c>
      <c r="AI16">
        <v>33</v>
      </c>
      <c r="AJ16">
        <v>244</v>
      </c>
      <c r="AK16" s="6">
        <v>0.1352459016393443</v>
      </c>
      <c r="AL16" s="23">
        <v>19503528.329999998</v>
      </c>
      <c r="AM16" s="23">
        <v>24986258</v>
      </c>
      <c r="AN16" s="6">
        <v>0.78057019702590114</v>
      </c>
      <c r="AO16">
        <v>126</v>
      </c>
      <c r="AP16">
        <v>135</v>
      </c>
      <c r="AQ16" s="6">
        <v>0.93333333333333335</v>
      </c>
      <c r="AR16">
        <v>60</v>
      </c>
      <c r="AS16">
        <v>135</v>
      </c>
      <c r="AT16" s="6">
        <v>0.44444444444444442</v>
      </c>
      <c r="AU16">
        <v>6.7</v>
      </c>
      <c r="AV16">
        <v>244</v>
      </c>
      <c r="AW16" s="10">
        <v>2.7459016393442622E-2</v>
      </c>
      <c r="AX16">
        <v>53</v>
      </c>
      <c r="AY16">
        <v>244</v>
      </c>
      <c r="AZ16" s="6">
        <v>0.21721311475409841</v>
      </c>
      <c r="BA16">
        <v>132</v>
      </c>
      <c r="BB16">
        <v>135</v>
      </c>
      <c r="BC16" s="6">
        <v>0.97777777777777775</v>
      </c>
      <c r="BD16" s="8">
        <v>0.46500974418353569</v>
      </c>
      <c r="BE16" s="8">
        <v>1</v>
      </c>
      <c r="BF16" s="12">
        <v>0.45852704951890488</v>
      </c>
    </row>
    <row r="18" spans="15:16" x14ac:dyDescent="0.25">
      <c r="O18" s="2"/>
      <c r="P1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tabSelected="1" topLeftCell="C37" zoomScale="70" zoomScaleNormal="70" workbookViewId="0">
      <selection activeCell="F13" sqref="F13"/>
    </sheetView>
  </sheetViews>
  <sheetFormatPr baseColWidth="10" defaultColWidth="9.140625" defaultRowHeight="15" x14ac:dyDescent="0.25"/>
  <cols>
    <col min="1" max="2" width="28.7109375" customWidth="1"/>
    <col min="3" max="3" width="55.5703125" customWidth="1"/>
    <col min="4" max="23" width="9.140625" style="2"/>
  </cols>
  <sheetData>
    <row r="1" spans="1:25" x14ac:dyDescent="0.25">
      <c r="A1" s="1" t="s">
        <v>74</v>
      </c>
      <c r="B1" s="1" t="s">
        <v>78</v>
      </c>
      <c r="C1" s="1" t="s">
        <v>75</v>
      </c>
      <c r="D1" s="5" t="s">
        <v>82</v>
      </c>
      <c r="E1" s="5" t="s">
        <v>11</v>
      </c>
      <c r="F1" s="5" t="s">
        <v>12</v>
      </c>
      <c r="G1" s="5" t="s">
        <v>15</v>
      </c>
      <c r="H1" s="7" t="s">
        <v>16</v>
      </c>
      <c r="I1" s="5" t="s">
        <v>19</v>
      </c>
      <c r="J1" s="5" t="s">
        <v>22</v>
      </c>
      <c r="K1" s="7" t="s">
        <v>23</v>
      </c>
      <c r="L1" s="5" t="s">
        <v>26</v>
      </c>
      <c r="M1" s="5" t="s">
        <v>29</v>
      </c>
      <c r="N1" s="5" t="s">
        <v>32</v>
      </c>
      <c r="O1" s="5" t="s">
        <v>35</v>
      </c>
      <c r="P1" s="5" t="s">
        <v>38</v>
      </c>
      <c r="Q1" s="5" t="s">
        <v>41</v>
      </c>
      <c r="R1" s="5" t="s">
        <v>44</v>
      </c>
      <c r="S1" s="5" t="s">
        <v>47</v>
      </c>
      <c r="T1" s="5" t="s">
        <v>50</v>
      </c>
      <c r="U1" s="7" t="s">
        <v>51</v>
      </c>
      <c r="V1" s="7" t="s">
        <v>52</v>
      </c>
      <c r="W1" s="14" t="s">
        <v>53</v>
      </c>
      <c r="X1" s="15" t="s">
        <v>77</v>
      </c>
      <c r="Y1" s="15" t="s">
        <v>76</v>
      </c>
    </row>
    <row r="2" spans="1:25" x14ac:dyDescent="0.25">
      <c r="A2" s="20" t="s">
        <v>55</v>
      </c>
      <c r="B2" s="20">
        <v>1</v>
      </c>
      <c r="C2" s="20" t="s">
        <v>60</v>
      </c>
      <c r="D2" s="6">
        <v>0.38503734827264241</v>
      </c>
      <c r="E2" s="6">
        <v>0</v>
      </c>
      <c r="F2" s="6">
        <v>0.9105806448782644</v>
      </c>
      <c r="G2" s="6">
        <v>0.43225806451612903</v>
      </c>
      <c r="H2" s="8">
        <v>0.43196901441675889</v>
      </c>
      <c r="I2" s="6">
        <v>0.56321839080459768</v>
      </c>
      <c r="J2" s="6">
        <v>0.1032258064516129</v>
      </c>
      <c r="K2" s="8">
        <v>0.33322209862810531</v>
      </c>
      <c r="L2" s="6">
        <v>0.56129032258064515</v>
      </c>
      <c r="M2" s="6">
        <v>0.28822618454472387</v>
      </c>
      <c r="N2" s="6">
        <v>0.1225806451612903</v>
      </c>
      <c r="O2" s="6">
        <v>0.660370042260913</v>
      </c>
      <c r="P2" s="6">
        <v>0.97701149425287359</v>
      </c>
      <c r="Q2" s="6">
        <v>0.34482758620689657</v>
      </c>
      <c r="R2" s="10">
        <v>1.1612903225806451E-2</v>
      </c>
      <c r="S2" s="6">
        <v>0.1290322580645161</v>
      </c>
      <c r="T2" s="6">
        <v>0.9885057471264368</v>
      </c>
      <c r="U2" s="8">
        <v>0.45371746482490027</v>
      </c>
      <c r="V2" s="8">
        <v>1</v>
      </c>
      <c r="W2" s="12">
        <v>0.46567257336092938</v>
      </c>
      <c r="X2" s="17">
        <f t="shared" ref="X2:X9" si="0">+STDEVA(D2,E2,F2,G2,I2,J2,L2:T2)</f>
        <v>0.33925437968097027</v>
      </c>
      <c r="Y2" s="17">
        <f t="shared" ref="Y2:Y16" si="1">+AVERAGE(D2:G2,I2:J2,L2:T2,V2)</f>
        <v>0.46736108989670927</v>
      </c>
    </row>
    <row r="3" spans="1:25" x14ac:dyDescent="0.25">
      <c r="A3" s="20" t="s">
        <v>55</v>
      </c>
      <c r="B3" s="20">
        <v>1</v>
      </c>
      <c r="C3" s="20" t="s">
        <v>59</v>
      </c>
      <c r="D3" s="6">
        <v>0.36678960309097303</v>
      </c>
      <c r="E3" s="6">
        <v>0.45290473770572798</v>
      </c>
      <c r="F3" s="6">
        <v>0.41499102461025811</v>
      </c>
      <c r="G3" s="6">
        <v>0.4432624113475177</v>
      </c>
      <c r="H3" s="8">
        <v>0.4194869441886192</v>
      </c>
      <c r="I3" s="6">
        <v>0.62827225130890052</v>
      </c>
      <c r="J3" s="6">
        <v>6.3829787234042548E-2</v>
      </c>
      <c r="K3" s="8">
        <v>0.34605101927147153</v>
      </c>
      <c r="L3" s="6">
        <v>0.67730496453900713</v>
      </c>
      <c r="M3" s="6">
        <v>0.2325185033649162</v>
      </c>
      <c r="N3" s="6">
        <v>7.4468085106382975E-2</v>
      </c>
      <c r="O3" s="6">
        <v>0.97938593553553466</v>
      </c>
      <c r="P3" s="6">
        <v>0.97382198952879584</v>
      </c>
      <c r="Q3" s="6">
        <v>0.29842931937172767</v>
      </c>
      <c r="R3" s="10">
        <v>3.0496453900709219E-2</v>
      </c>
      <c r="S3" s="6">
        <v>0.14893617021276601</v>
      </c>
      <c r="T3" s="6">
        <v>0.97382198952879584</v>
      </c>
      <c r="U3" s="8">
        <v>0.48768704567651511</v>
      </c>
      <c r="V3" s="8">
        <v>1</v>
      </c>
      <c r="W3" s="12">
        <v>0.47596750274098171</v>
      </c>
      <c r="X3" s="17">
        <f t="shared" si="0"/>
        <v>0.3324928454664477</v>
      </c>
      <c r="Y3" s="17">
        <f t="shared" si="1"/>
        <v>0.48495207664912843</v>
      </c>
    </row>
    <row r="4" spans="1:25" x14ac:dyDescent="0.25">
      <c r="A4" s="20" t="s">
        <v>55</v>
      </c>
      <c r="B4" s="20">
        <v>1</v>
      </c>
      <c r="C4" s="20" t="s">
        <v>57</v>
      </c>
      <c r="D4" s="6">
        <v>0.43464912280701762</v>
      </c>
      <c r="E4" s="6">
        <v>0.462202590628633</v>
      </c>
      <c r="F4" s="6">
        <v>0.42103741925543647</v>
      </c>
      <c r="G4" s="6">
        <v>0.59649122807017541</v>
      </c>
      <c r="H4" s="8">
        <v>0.47859509019031571</v>
      </c>
      <c r="I4" s="6">
        <v>0.71014492753623193</v>
      </c>
      <c r="J4" s="6">
        <v>3.5087719298245612E-2</v>
      </c>
      <c r="K4" s="8">
        <v>0.37261632341723883</v>
      </c>
      <c r="L4" s="6">
        <v>0.60526315789473684</v>
      </c>
      <c r="M4" s="6">
        <v>9.6625313665011758E-2</v>
      </c>
      <c r="N4" s="6">
        <v>3.5087719298245612E-2</v>
      </c>
      <c r="O4" s="6">
        <v>0.80633883127221551</v>
      </c>
      <c r="P4" s="6">
        <v>0.97101449275362317</v>
      </c>
      <c r="Q4" s="6">
        <v>0.40579710144927539</v>
      </c>
      <c r="R4" s="10">
        <v>3.5087719298245612E-2</v>
      </c>
      <c r="S4" s="6">
        <v>7.8947368421052627E-2</v>
      </c>
      <c r="T4" s="6">
        <v>0.97101449275362317</v>
      </c>
      <c r="U4" s="8">
        <v>0.44501957742289222</v>
      </c>
      <c r="V4" s="8">
        <v>1</v>
      </c>
      <c r="W4" s="12">
        <v>0.48886929730913398</v>
      </c>
      <c r="X4" s="17">
        <f t="shared" si="0"/>
        <v>0.33432606251947067</v>
      </c>
      <c r="Y4" s="17">
        <f t="shared" si="1"/>
        <v>0.47904932527511057</v>
      </c>
    </row>
    <row r="5" spans="1:25" x14ac:dyDescent="0.25">
      <c r="A5" s="20" t="s">
        <v>55</v>
      </c>
      <c r="B5" s="20">
        <v>1</v>
      </c>
      <c r="C5" s="20" t="s">
        <v>61</v>
      </c>
      <c r="D5" s="6">
        <v>0.57353934481594049</v>
      </c>
      <c r="E5" s="6">
        <v>0.89300700820497958</v>
      </c>
      <c r="F5" s="6">
        <v>0.54795002830324424</v>
      </c>
      <c r="G5" s="6">
        <v>0.48818897637795278</v>
      </c>
      <c r="H5" s="8">
        <v>0.62567133942552933</v>
      </c>
      <c r="I5" s="6">
        <v>0.76</v>
      </c>
      <c r="J5" s="6">
        <v>2.3622047244094491E-2</v>
      </c>
      <c r="K5" s="8">
        <v>0.39181102362204723</v>
      </c>
      <c r="L5" s="6">
        <v>0.78740157480314965</v>
      </c>
      <c r="M5" s="6">
        <v>0.2343997041100144</v>
      </c>
      <c r="N5" s="6">
        <v>0.1417322834645669</v>
      </c>
      <c r="O5" s="6">
        <v>0.46705220871170472</v>
      </c>
      <c r="P5" s="6">
        <v>0.98</v>
      </c>
      <c r="Q5" s="6">
        <v>0.35</v>
      </c>
      <c r="R5" s="10">
        <v>1.4173228346456689E-2</v>
      </c>
      <c r="S5" s="6">
        <v>0.20472440944881889</v>
      </c>
      <c r="T5" s="6">
        <v>0.9</v>
      </c>
      <c r="U5" s="8">
        <v>0.45327593432052349</v>
      </c>
      <c r="V5" s="8">
        <v>1</v>
      </c>
      <c r="W5" s="12">
        <v>0.54122748921042996</v>
      </c>
      <c r="X5" s="17">
        <f t="shared" si="0"/>
        <v>0.32451460659675141</v>
      </c>
      <c r="Y5" s="17">
        <f t="shared" si="1"/>
        <v>0.5228619258644327</v>
      </c>
    </row>
    <row r="6" spans="1:25" x14ac:dyDescent="0.25">
      <c r="A6" s="20" t="s">
        <v>55</v>
      </c>
      <c r="B6" s="20">
        <v>1</v>
      </c>
      <c r="C6" s="20" t="s">
        <v>58</v>
      </c>
      <c r="D6" s="6">
        <v>0.44463431305536572</v>
      </c>
      <c r="E6" s="6">
        <v>0</v>
      </c>
      <c r="F6" s="6">
        <v>0.80788410776886321</v>
      </c>
      <c r="G6" s="6">
        <v>0.81690140845070425</v>
      </c>
      <c r="H6" s="8">
        <v>0.51735495731873327</v>
      </c>
      <c r="I6" s="6">
        <v>0.8</v>
      </c>
      <c r="J6" s="6">
        <v>7.0422535211267609E-2</v>
      </c>
      <c r="K6" s="8">
        <v>0.43521126760563378</v>
      </c>
      <c r="L6" s="6">
        <v>0.84507042253521125</v>
      </c>
      <c r="M6" s="6">
        <v>0.26491932071892288</v>
      </c>
      <c r="N6" s="6">
        <v>0.14084507042253519</v>
      </c>
      <c r="O6" s="6">
        <v>0.9589462271383199</v>
      </c>
      <c r="P6" s="6">
        <v>0.8666666666666667</v>
      </c>
      <c r="Q6" s="6">
        <v>0.46666666666666667</v>
      </c>
      <c r="R6" s="10">
        <v>2.5352112676056339E-2</v>
      </c>
      <c r="S6" s="6">
        <v>0.352112676056338</v>
      </c>
      <c r="T6" s="6">
        <v>1</v>
      </c>
      <c r="U6" s="8">
        <v>0.5467310180978574</v>
      </c>
      <c r="V6" s="8">
        <v>1</v>
      </c>
      <c r="W6" s="12">
        <v>0.5497891729066674</v>
      </c>
      <c r="X6" s="17">
        <f t="shared" si="0"/>
        <v>0.36457786715642254</v>
      </c>
      <c r="Y6" s="17">
        <f t="shared" si="1"/>
        <v>0.55377634546043231</v>
      </c>
    </row>
    <row r="7" spans="1:25" x14ac:dyDescent="0.25">
      <c r="A7" s="20" t="s">
        <v>55</v>
      </c>
      <c r="B7" s="20">
        <v>1</v>
      </c>
      <c r="C7" s="20" t="s">
        <v>66</v>
      </c>
      <c r="D7" s="6">
        <v>0.41990231990231991</v>
      </c>
      <c r="E7" s="6">
        <v>0.63834197901953871</v>
      </c>
      <c r="F7" s="6">
        <v>0.5148505561857013</v>
      </c>
      <c r="G7" s="6">
        <v>0.87878787878787878</v>
      </c>
      <c r="H7" s="8">
        <v>0.61297068347385963</v>
      </c>
      <c r="I7" s="6">
        <v>0.73684210526315785</v>
      </c>
      <c r="J7" s="6">
        <v>3.03030303030303E-2</v>
      </c>
      <c r="K7" s="8">
        <v>0.38357256778309412</v>
      </c>
      <c r="L7" s="6">
        <v>0.5757575757575758</v>
      </c>
      <c r="M7" s="6">
        <v>0.10244382183934531</v>
      </c>
      <c r="N7" s="6">
        <v>0.33333333333333331</v>
      </c>
      <c r="O7" s="6">
        <v>0.84560312071969168</v>
      </c>
      <c r="P7" s="6">
        <v>0.94736842105263153</v>
      </c>
      <c r="Q7" s="6">
        <v>0.57894736842105265</v>
      </c>
      <c r="R7" s="10">
        <v>2.7272727272727271E-2</v>
      </c>
      <c r="S7" s="6">
        <v>0.39393939393939392</v>
      </c>
      <c r="T7" s="6">
        <v>0.94736842105263153</v>
      </c>
      <c r="U7" s="8">
        <v>0.5280037981542649</v>
      </c>
      <c r="V7" s="8">
        <v>1</v>
      </c>
      <c r="W7" s="12">
        <v>0.55736411482336556</v>
      </c>
      <c r="X7" s="17">
        <f t="shared" si="0"/>
        <v>0.31434854499655768</v>
      </c>
      <c r="Y7" s="17">
        <f t="shared" si="1"/>
        <v>0.56069137830312554</v>
      </c>
    </row>
    <row r="8" spans="1:25" x14ac:dyDescent="0.25">
      <c r="A8" s="20" t="s">
        <v>55</v>
      </c>
      <c r="B8" s="20">
        <v>1</v>
      </c>
      <c r="C8" s="20" t="s">
        <v>67</v>
      </c>
      <c r="D8" s="6">
        <v>0.57786195286195285</v>
      </c>
      <c r="E8" s="6">
        <v>0.90369855265001531</v>
      </c>
      <c r="F8" s="6">
        <v>0.35038894788662561</v>
      </c>
      <c r="G8" s="6">
        <v>0.75</v>
      </c>
      <c r="H8" s="8">
        <v>0.64548736334964851</v>
      </c>
      <c r="I8" s="6">
        <v>0.7142857142857143</v>
      </c>
      <c r="J8" s="6">
        <v>0</v>
      </c>
      <c r="K8" s="8">
        <v>0.35714285714285721</v>
      </c>
      <c r="L8" s="6">
        <v>0.875</v>
      </c>
      <c r="M8" s="6">
        <v>4.0212554988996722E-2</v>
      </c>
      <c r="N8" s="6">
        <v>0.25</v>
      </c>
      <c r="O8" s="6">
        <v>0.60474424618273648</v>
      </c>
      <c r="P8" s="6">
        <v>1</v>
      </c>
      <c r="Q8" s="6">
        <v>0.5714285714285714</v>
      </c>
      <c r="R8" s="10">
        <v>7.4999999999999997E-2</v>
      </c>
      <c r="S8" s="6">
        <v>0.5</v>
      </c>
      <c r="T8" s="6">
        <v>0.8571428571428571</v>
      </c>
      <c r="U8" s="8">
        <v>0.53039202552701792</v>
      </c>
      <c r="V8" s="8">
        <v>1</v>
      </c>
      <c r="W8" s="12">
        <v>0.55990667380585701</v>
      </c>
      <c r="X8" s="17">
        <f t="shared" si="0"/>
        <v>0.32917361141877371</v>
      </c>
      <c r="Y8" s="17">
        <f t="shared" si="1"/>
        <v>0.56686021233921691</v>
      </c>
    </row>
    <row r="9" spans="1:25" x14ac:dyDescent="0.25">
      <c r="A9" s="20" t="s">
        <v>55</v>
      </c>
      <c r="B9" s="20">
        <v>1</v>
      </c>
      <c r="C9" s="20" t="s">
        <v>65</v>
      </c>
      <c r="D9" s="6">
        <v>0.27500000000000002</v>
      </c>
      <c r="E9" s="6">
        <v>0</v>
      </c>
      <c r="F9" s="6">
        <v>0.99853612640958433</v>
      </c>
      <c r="G9" s="6">
        <v>0.94594594594594594</v>
      </c>
      <c r="H9" s="8">
        <v>0.55487051808888255</v>
      </c>
      <c r="I9" s="6">
        <v>0.83333333333333337</v>
      </c>
      <c r="J9" s="6">
        <v>0.13513513513513509</v>
      </c>
      <c r="K9" s="8">
        <v>0.48423423423423428</v>
      </c>
      <c r="L9" s="6">
        <v>0.48648648648648651</v>
      </c>
      <c r="M9" s="6">
        <v>5.903037150335648E-2</v>
      </c>
      <c r="N9" s="6">
        <v>0.32432432432432429</v>
      </c>
      <c r="O9" s="6">
        <v>0.99885580900875914</v>
      </c>
      <c r="P9" s="6">
        <v>1</v>
      </c>
      <c r="Q9" s="6">
        <v>0.55555555555555558</v>
      </c>
      <c r="R9" s="10">
        <v>0</v>
      </c>
      <c r="S9" s="6">
        <v>0.43243243243243251</v>
      </c>
      <c r="T9" s="6">
        <v>1</v>
      </c>
      <c r="U9" s="8">
        <v>0.53963166436787935</v>
      </c>
      <c r="V9" s="8">
        <v>1</v>
      </c>
      <c r="W9" s="12">
        <v>0.57362092500729878</v>
      </c>
      <c r="X9" s="17">
        <f t="shared" si="0"/>
        <v>0.39681779124040667</v>
      </c>
      <c r="Y9" s="17">
        <f t="shared" si="1"/>
        <v>0.56528972000843214</v>
      </c>
    </row>
    <row r="10" spans="1:25" x14ac:dyDescent="0.25">
      <c r="A10" s="20" t="s">
        <v>55</v>
      </c>
      <c r="B10" s="20">
        <v>1</v>
      </c>
      <c r="C10" s="20" t="s">
        <v>56</v>
      </c>
      <c r="D10" s="6">
        <v>0.61359126984126988</v>
      </c>
      <c r="E10" s="6">
        <v>0.88485648850255483</v>
      </c>
      <c r="F10" s="6">
        <v>0.57870533444746297</v>
      </c>
      <c r="G10" s="6">
        <v>0.90140845070422537</v>
      </c>
      <c r="H10" s="8">
        <v>0.74464038587387826</v>
      </c>
      <c r="I10" s="6">
        <v>0.77083333333333337</v>
      </c>
      <c r="J10" s="6">
        <v>0.18309859154929581</v>
      </c>
      <c r="K10" s="8">
        <v>0.47696596244131462</v>
      </c>
      <c r="L10" s="6">
        <v>0.676056338028169</v>
      </c>
      <c r="M10" s="6">
        <v>3.850655434659829E-2</v>
      </c>
      <c r="N10" s="6">
        <v>0.323943661971831</v>
      </c>
      <c r="O10" s="6">
        <v>0.83739333802673455</v>
      </c>
      <c r="P10" s="6">
        <v>1</v>
      </c>
      <c r="Q10" s="6">
        <v>0.45833333333333331</v>
      </c>
      <c r="R10" s="10">
        <v>1.690140845070422E-2</v>
      </c>
      <c r="S10" s="6">
        <v>0.45070422535211269</v>
      </c>
      <c r="T10" s="6">
        <v>1</v>
      </c>
      <c r="U10" s="8">
        <v>0.53353765105660922</v>
      </c>
      <c r="V10" s="8">
        <v>1</v>
      </c>
      <c r="W10" s="12">
        <v>0.62654319981154061</v>
      </c>
      <c r="X10" s="17">
        <f>+STDEVA(D10,E10,F10,G10,I10,J10,L10:T10,V10)</f>
        <v>0.33570584766587552</v>
      </c>
      <c r="Y10" s="17">
        <f t="shared" si="1"/>
        <v>0.60839577049297655</v>
      </c>
    </row>
    <row r="11" spans="1:25" x14ac:dyDescent="0.25">
      <c r="A11" t="s">
        <v>62</v>
      </c>
      <c r="B11">
        <v>2</v>
      </c>
      <c r="C11" t="s">
        <v>64</v>
      </c>
      <c r="D11" s="6">
        <v>0.46878400690457428</v>
      </c>
      <c r="E11" s="6">
        <v>0.1191233582114108</v>
      </c>
      <c r="F11" s="6">
        <v>7.4940808625431732E-2</v>
      </c>
      <c r="G11" s="6">
        <v>0.57065217391304346</v>
      </c>
      <c r="H11" s="8">
        <v>0.30837508691361498</v>
      </c>
      <c r="I11" s="6">
        <v>0.80487804878048785</v>
      </c>
      <c r="J11" s="6">
        <v>9.2391304347826081E-2</v>
      </c>
      <c r="K11" s="8">
        <v>0.44863467656415701</v>
      </c>
      <c r="L11" s="6">
        <v>0.66847826086956519</v>
      </c>
      <c r="M11" s="6">
        <v>8.7876530209581402E-2</v>
      </c>
      <c r="N11" s="6">
        <v>0.16847826086956519</v>
      </c>
      <c r="O11" s="6">
        <v>0.95865655897445068</v>
      </c>
      <c r="P11" s="6">
        <v>1</v>
      </c>
      <c r="Q11" s="6">
        <v>0.50406504065040647</v>
      </c>
      <c r="R11" s="10">
        <v>6.5217391304347823E-3</v>
      </c>
      <c r="S11" s="6">
        <v>0.25543478260869568</v>
      </c>
      <c r="T11" s="6">
        <v>1</v>
      </c>
      <c r="U11" s="8">
        <v>0.51661235259029992</v>
      </c>
      <c r="V11" s="8">
        <v>1</v>
      </c>
      <c r="W11" s="12">
        <v>0.48208663482042158</v>
      </c>
      <c r="X11" s="16">
        <f t="shared" ref="X11:X16" si="2">+STDEVA(D11,E11,F11,G11,I11,J11,L11:T11)</f>
        <v>0.36626723048665311</v>
      </c>
      <c r="Y11" s="16">
        <f t="shared" si="1"/>
        <v>0.48626755463096705</v>
      </c>
    </row>
    <row r="12" spans="1:25" x14ac:dyDescent="0.25">
      <c r="A12" t="s">
        <v>62</v>
      </c>
      <c r="B12">
        <v>2</v>
      </c>
      <c r="C12" t="s">
        <v>63</v>
      </c>
      <c r="D12" s="6">
        <v>0.38001744287458572</v>
      </c>
      <c r="E12" s="6">
        <v>0</v>
      </c>
      <c r="F12" s="6">
        <v>0.67875811667274888</v>
      </c>
      <c r="G12" s="6">
        <v>0.5117647058823529</v>
      </c>
      <c r="H12" s="8">
        <v>0.39263506635742179</v>
      </c>
      <c r="I12" s="6">
        <v>0.84426229508196726</v>
      </c>
      <c r="J12" s="6">
        <v>0.1235294117647059</v>
      </c>
      <c r="K12" s="8">
        <v>0.48389585342333657</v>
      </c>
      <c r="L12" s="6">
        <v>0.71764705882352942</v>
      </c>
      <c r="M12" s="6">
        <v>0.18134949535814771</v>
      </c>
      <c r="N12" s="6">
        <v>0.1117647058823529</v>
      </c>
      <c r="O12" s="6">
        <v>0.88949118212074318</v>
      </c>
      <c r="P12" s="6">
        <v>1</v>
      </c>
      <c r="Q12" s="6">
        <v>0.50819672131147542</v>
      </c>
      <c r="R12" s="10">
        <v>3.2352941176470591E-2</v>
      </c>
      <c r="S12" s="6">
        <v>0.30588235294117649</v>
      </c>
      <c r="T12" s="6">
        <v>0.96721311475409832</v>
      </c>
      <c r="U12" s="8">
        <v>0.52376639692977711</v>
      </c>
      <c r="V12" s="8">
        <v>1</v>
      </c>
      <c r="W12" s="12">
        <v>0.52008919501316064</v>
      </c>
      <c r="X12" s="16">
        <f t="shared" si="2"/>
        <v>0.35139637392930906</v>
      </c>
      <c r="Y12" s="16">
        <f t="shared" si="1"/>
        <v>0.51576434654027214</v>
      </c>
    </row>
    <row r="13" spans="1:25" x14ac:dyDescent="0.25">
      <c r="A13" t="s">
        <v>62</v>
      </c>
      <c r="B13">
        <v>2</v>
      </c>
      <c r="C13" t="s">
        <v>68</v>
      </c>
      <c r="D13" s="6">
        <v>0.62070733863837313</v>
      </c>
      <c r="E13" s="6">
        <v>0</v>
      </c>
      <c r="F13" s="6">
        <v>0.93436434590483419</v>
      </c>
      <c r="G13" s="6">
        <v>0.58227848101265822</v>
      </c>
      <c r="H13" s="8">
        <v>0.53433754138896639</v>
      </c>
      <c r="I13" s="6">
        <v>0.76470588235294112</v>
      </c>
      <c r="J13" s="6">
        <v>8.8607594936708861E-2</v>
      </c>
      <c r="K13" s="8">
        <v>0.42665673864482501</v>
      </c>
      <c r="L13" s="6">
        <v>0.43037974683544311</v>
      </c>
      <c r="M13" s="6">
        <v>0.1590571393497939</v>
      </c>
      <c r="N13" s="6">
        <v>0.25316455696202528</v>
      </c>
      <c r="O13" s="6">
        <v>0.67378049551978991</v>
      </c>
      <c r="P13" s="6">
        <v>1</v>
      </c>
      <c r="Q13" s="6">
        <v>0.58823529411764708</v>
      </c>
      <c r="R13" s="10">
        <v>7.5949367088607592E-3</v>
      </c>
      <c r="S13" s="6">
        <v>0.24050632911392411</v>
      </c>
      <c r="T13" s="6">
        <v>1</v>
      </c>
      <c r="U13" s="8">
        <v>0.48363538873416478</v>
      </c>
      <c r="V13" s="8">
        <v>1</v>
      </c>
      <c r="W13" s="12">
        <v>0.5333889006303868</v>
      </c>
      <c r="X13" s="16">
        <f t="shared" si="2"/>
        <v>0.35127234269307528</v>
      </c>
      <c r="Y13" s="16">
        <f t="shared" si="1"/>
        <v>0.52146138384081242</v>
      </c>
    </row>
    <row r="14" spans="1:25" x14ac:dyDescent="0.25">
      <c r="A14" t="s">
        <v>62</v>
      </c>
      <c r="B14">
        <v>2</v>
      </c>
      <c r="C14" t="s">
        <v>69</v>
      </c>
      <c r="D14" s="6">
        <v>0.54948391013964792</v>
      </c>
      <c r="E14" s="6">
        <v>0.76450744689490591</v>
      </c>
      <c r="F14" s="6">
        <v>0.66835400438998904</v>
      </c>
      <c r="G14" s="6">
        <v>0.54255319148936165</v>
      </c>
      <c r="H14" s="8">
        <v>0.63122463822847608</v>
      </c>
      <c r="I14" s="6">
        <v>0.61068702290076338</v>
      </c>
      <c r="J14" s="6">
        <v>0.1117021276595745</v>
      </c>
      <c r="K14" s="8">
        <v>0.36119457528016891</v>
      </c>
      <c r="L14" s="6">
        <v>0.69680851063829785</v>
      </c>
      <c r="M14" s="6">
        <v>0.20068926473717399</v>
      </c>
      <c r="N14" s="6">
        <v>0.175531914893617</v>
      </c>
      <c r="O14" s="6">
        <v>0.73657977650301676</v>
      </c>
      <c r="P14" s="6">
        <v>0.99236641221374045</v>
      </c>
      <c r="Q14" s="6">
        <v>0.41221374045801529</v>
      </c>
      <c r="R14" s="10">
        <v>3.4042553191489362E-2</v>
      </c>
      <c r="S14" s="6">
        <v>0.25</v>
      </c>
      <c r="T14" s="6">
        <v>0.97709923664122134</v>
      </c>
      <c r="U14" s="8">
        <v>0.49725904547517469</v>
      </c>
      <c r="V14" s="8">
        <v>1</v>
      </c>
      <c r="W14" s="12">
        <v>0.54690347769514591</v>
      </c>
      <c r="X14" s="16">
        <f t="shared" si="2"/>
        <v>0.30580464880426389</v>
      </c>
      <c r="Y14" s="16">
        <f t="shared" si="1"/>
        <v>0.54516369454692581</v>
      </c>
    </row>
    <row r="15" spans="1:25" x14ac:dyDescent="0.25">
      <c r="A15" s="21" t="s">
        <v>70</v>
      </c>
      <c r="B15" s="21">
        <v>1</v>
      </c>
      <c r="C15" s="21" t="s">
        <v>71</v>
      </c>
      <c r="D15" s="6">
        <v>0.29690606613917631</v>
      </c>
      <c r="E15" s="6">
        <v>0</v>
      </c>
      <c r="F15" s="6">
        <v>0.56778245136959793</v>
      </c>
      <c r="G15" s="6">
        <v>0.57189542483660127</v>
      </c>
      <c r="H15" s="8">
        <v>0.35914598558634392</v>
      </c>
      <c r="I15" s="6">
        <v>0.67272727272727273</v>
      </c>
      <c r="J15" s="6">
        <v>0.1176470588235294</v>
      </c>
      <c r="K15" s="8">
        <v>0.39518716577540108</v>
      </c>
      <c r="L15" s="6">
        <v>0.53921568627450978</v>
      </c>
      <c r="M15" s="6">
        <v>0.13083834835101771</v>
      </c>
      <c r="N15" s="6">
        <v>4.5751633986928102E-2</v>
      </c>
      <c r="O15" s="6">
        <v>0.3290965282213969</v>
      </c>
      <c r="P15" s="6">
        <v>0.95757575757575752</v>
      </c>
      <c r="Q15" s="6">
        <v>0.23636363636363639</v>
      </c>
      <c r="R15" s="10">
        <v>4.3464052287581698E-2</v>
      </c>
      <c r="S15" s="6">
        <v>0.23856209150326799</v>
      </c>
      <c r="T15" s="6">
        <v>0.96969696969696972</v>
      </c>
      <c r="U15" s="8">
        <v>0.38784052269567387</v>
      </c>
      <c r="V15" s="8">
        <v>1</v>
      </c>
      <c r="W15" s="12">
        <v>0.44265210221722562</v>
      </c>
      <c r="X15" s="17">
        <f t="shared" si="2"/>
        <v>0.3179017881184743</v>
      </c>
      <c r="Y15" s="17">
        <f t="shared" si="1"/>
        <v>0.41984518613482763</v>
      </c>
    </row>
    <row r="16" spans="1:25" x14ac:dyDescent="0.25">
      <c r="A16" s="21" t="s">
        <v>72</v>
      </c>
      <c r="B16" s="21">
        <v>2</v>
      </c>
      <c r="C16" s="21" t="s">
        <v>73</v>
      </c>
      <c r="D16" s="6">
        <v>0.42505260942760942</v>
      </c>
      <c r="E16" s="6">
        <v>0</v>
      </c>
      <c r="F16" s="6">
        <v>0.26123750153414999</v>
      </c>
      <c r="G16" s="6">
        <v>0.58606557377049184</v>
      </c>
      <c r="H16" s="8">
        <v>0.31808892118306281</v>
      </c>
      <c r="I16" s="6">
        <v>0.6518518518518519</v>
      </c>
      <c r="J16" s="6">
        <v>0.1721311475409836</v>
      </c>
      <c r="K16" s="8">
        <v>0.41199149969641768</v>
      </c>
      <c r="L16" s="6">
        <v>0.55327868852459017</v>
      </c>
      <c r="M16" s="6">
        <v>0.1157652237588894</v>
      </c>
      <c r="N16" s="6">
        <v>0.1352459016393443</v>
      </c>
      <c r="O16" s="6">
        <v>0.78057019702590114</v>
      </c>
      <c r="P16" s="6">
        <v>0.93333333333333335</v>
      </c>
      <c r="Q16" s="6">
        <v>0.44444444444444442</v>
      </c>
      <c r="R16" s="10">
        <v>2.7459016393442622E-2</v>
      </c>
      <c r="S16" s="6">
        <v>0.21721311475409841</v>
      </c>
      <c r="T16" s="6">
        <v>0.97777777777777775</v>
      </c>
      <c r="U16" s="8">
        <v>0.46500974418353569</v>
      </c>
      <c r="V16" s="8">
        <v>1</v>
      </c>
      <c r="W16" s="12">
        <v>0.45852704951890488</v>
      </c>
      <c r="X16" s="16">
        <f t="shared" si="2"/>
        <v>0.32029378172703998</v>
      </c>
      <c r="Y16" s="16">
        <f t="shared" si="1"/>
        <v>0.45508914886105678</v>
      </c>
    </row>
    <row r="20" spans="3:25" x14ac:dyDescent="0.25">
      <c r="C20" s="1" t="s">
        <v>75</v>
      </c>
      <c r="D20" s="5" t="s">
        <v>82</v>
      </c>
      <c r="E20" s="5" t="s">
        <v>11</v>
      </c>
      <c r="F20" s="5" t="s">
        <v>12</v>
      </c>
      <c r="G20" s="5" t="s">
        <v>15</v>
      </c>
      <c r="H20" s="7" t="s">
        <v>16</v>
      </c>
      <c r="I20" s="5" t="s">
        <v>19</v>
      </c>
      <c r="J20" s="5" t="s">
        <v>22</v>
      </c>
      <c r="K20" s="7" t="s">
        <v>23</v>
      </c>
      <c r="L20" s="5" t="s">
        <v>26</v>
      </c>
      <c r="M20" s="5" t="s">
        <v>29</v>
      </c>
      <c r="N20" s="5" t="s">
        <v>32</v>
      </c>
      <c r="O20" s="5" t="s">
        <v>35</v>
      </c>
      <c r="P20" s="5" t="s">
        <v>38</v>
      </c>
      <c r="Q20" s="5" t="s">
        <v>41</v>
      </c>
      <c r="R20" s="5" t="s">
        <v>44</v>
      </c>
      <c r="S20" s="5" t="s">
        <v>47</v>
      </c>
      <c r="T20" s="5" t="s">
        <v>50</v>
      </c>
      <c r="U20" s="7" t="s">
        <v>51</v>
      </c>
      <c r="V20" s="7" t="s">
        <v>52</v>
      </c>
      <c r="W20" s="14" t="s">
        <v>53</v>
      </c>
      <c r="X20" s="15" t="s">
        <v>77</v>
      </c>
      <c r="Y20" s="15" t="s">
        <v>76</v>
      </c>
    </row>
    <row r="21" spans="3:25" x14ac:dyDescent="0.25">
      <c r="C21" s="21" t="s">
        <v>71</v>
      </c>
      <c r="D21" s="6">
        <v>0.29690606613917631</v>
      </c>
      <c r="E21" s="6">
        <v>0</v>
      </c>
      <c r="F21" s="6">
        <v>0.56778245136959793</v>
      </c>
      <c r="G21" s="6">
        <v>0.57189542483660127</v>
      </c>
      <c r="H21" s="8">
        <v>0.35914598558634392</v>
      </c>
      <c r="I21" s="6">
        <v>0.67272727272727273</v>
      </c>
      <c r="J21" s="6">
        <v>0.1176470588235294</v>
      </c>
      <c r="K21" s="8">
        <v>0.39518716577540108</v>
      </c>
      <c r="L21" s="6">
        <v>0.53921568627450978</v>
      </c>
      <c r="M21" s="6">
        <v>0.13083834835101771</v>
      </c>
      <c r="N21" s="6">
        <v>4.5751633986928102E-2</v>
      </c>
      <c r="O21" s="6">
        <v>0.3290965282213969</v>
      </c>
      <c r="P21" s="6">
        <v>0.95757575757575752</v>
      </c>
      <c r="Q21" s="6">
        <v>0.23636363636363639</v>
      </c>
      <c r="R21" s="10">
        <v>4.3464052287581698E-2</v>
      </c>
      <c r="S21" s="6">
        <v>0.23856209150326799</v>
      </c>
      <c r="T21" s="6">
        <v>0.96969696969696972</v>
      </c>
      <c r="U21" s="8">
        <v>0.38784052269567387</v>
      </c>
      <c r="V21" s="8">
        <v>1</v>
      </c>
      <c r="W21" s="12">
        <v>0.44265210221722562</v>
      </c>
      <c r="X21" s="17">
        <f>+STDEVA(D21,E21,F21,G21,I21,J21,L21:T21)</f>
        <v>0.3179017881184743</v>
      </c>
      <c r="Y21" s="17">
        <f>+AVERAGE(D21:G21,I21:J21,L21:T21,V21)</f>
        <v>0.41984518613482763</v>
      </c>
    </row>
    <row r="22" spans="3:25" x14ac:dyDescent="0.25">
      <c r="C22" s="21" t="s">
        <v>84</v>
      </c>
      <c r="D22" s="6">
        <f>+AVERAGE(D2:D10,D15)</f>
        <v>0.43879113407866582</v>
      </c>
      <c r="E22" s="6">
        <f t="shared" ref="E22:W22" si="3">+AVERAGE(E2:E10,E15)</f>
        <v>0.423501135671145</v>
      </c>
      <c r="F22" s="6">
        <f t="shared" si="3"/>
        <v>0.61127066411150388</v>
      </c>
      <c r="G22" s="6">
        <f t="shared" si="3"/>
        <v>0.68251397890371301</v>
      </c>
      <c r="H22" s="8">
        <f t="shared" si="3"/>
        <v>0.53901922819125692</v>
      </c>
      <c r="I22" s="6">
        <f t="shared" si="3"/>
        <v>0.71896573285925414</v>
      </c>
      <c r="J22" s="6">
        <f t="shared" si="3"/>
        <v>7.6237171125025371E-2</v>
      </c>
      <c r="K22" s="8">
        <f t="shared" si="3"/>
        <v>0.39760145199213975</v>
      </c>
      <c r="L22" s="6">
        <f t="shared" si="3"/>
        <v>0.66288465288994913</v>
      </c>
      <c r="M22" s="6">
        <f t="shared" si="3"/>
        <v>0.14877206774329035</v>
      </c>
      <c r="N22" s="6">
        <f t="shared" si="3"/>
        <v>0.17920667570694376</v>
      </c>
      <c r="O22" s="6">
        <f t="shared" si="3"/>
        <v>0.74877862870780065</v>
      </c>
      <c r="P22" s="6">
        <f t="shared" si="3"/>
        <v>0.96734588218303474</v>
      </c>
      <c r="Q22" s="6">
        <f t="shared" si="3"/>
        <v>0.42663491387967156</v>
      </c>
      <c r="R22" s="10">
        <f t="shared" si="3"/>
        <v>2.7936060545828749E-2</v>
      </c>
      <c r="S22" s="6">
        <f t="shared" si="3"/>
        <v>0.29293910254306987</v>
      </c>
      <c r="T22" s="6">
        <f t="shared" si="3"/>
        <v>0.96075504773013132</v>
      </c>
      <c r="U22" s="8">
        <f t="shared" si="3"/>
        <v>0.4905836702144134</v>
      </c>
      <c r="V22" s="8">
        <f t="shared" si="3"/>
        <v>1</v>
      </c>
      <c r="W22" s="12">
        <f t="shared" si="3"/>
        <v>0.52816130511934301</v>
      </c>
      <c r="X22" s="2">
        <f t="shared" ref="E22:Y22" si="4">+AVERAGE(X2:X10)</f>
        <v>0.34124572852685292</v>
      </c>
      <c r="Y22" s="2">
        <f t="shared" si="4"/>
        <v>0.53435976047661837</v>
      </c>
    </row>
    <row r="24" spans="3:25" x14ac:dyDescent="0.25">
      <c r="C24" s="1" t="s">
        <v>75</v>
      </c>
      <c r="D24" s="5" t="s">
        <v>82</v>
      </c>
      <c r="E24" s="5" t="s">
        <v>11</v>
      </c>
      <c r="F24" s="5" t="s">
        <v>12</v>
      </c>
      <c r="G24" s="5" t="s">
        <v>15</v>
      </c>
      <c r="H24" s="7" t="s">
        <v>16</v>
      </c>
      <c r="I24" s="5" t="s">
        <v>19</v>
      </c>
      <c r="J24" s="5" t="s">
        <v>22</v>
      </c>
      <c r="K24" s="7" t="s">
        <v>23</v>
      </c>
      <c r="L24" s="5" t="s">
        <v>26</v>
      </c>
      <c r="M24" s="5" t="s">
        <v>29</v>
      </c>
      <c r="N24" s="5" t="s">
        <v>32</v>
      </c>
      <c r="O24" s="5" t="s">
        <v>35</v>
      </c>
      <c r="P24" s="5" t="s">
        <v>38</v>
      </c>
      <c r="Q24" s="5" t="s">
        <v>41</v>
      </c>
      <c r="R24" s="5" t="s">
        <v>44</v>
      </c>
      <c r="S24" s="5" t="s">
        <v>47</v>
      </c>
      <c r="T24" s="5" t="s">
        <v>50</v>
      </c>
      <c r="U24" s="7" t="s">
        <v>51</v>
      </c>
      <c r="V24" s="7" t="s">
        <v>52</v>
      </c>
      <c r="W24" s="14" t="s">
        <v>53</v>
      </c>
      <c r="X24" s="15" t="s">
        <v>77</v>
      </c>
      <c r="Y24" s="15" t="s">
        <v>76</v>
      </c>
    </row>
    <row r="25" spans="3:25" x14ac:dyDescent="0.25">
      <c r="C25" s="21" t="s">
        <v>73</v>
      </c>
      <c r="D25" s="6">
        <v>0.42505260942760942</v>
      </c>
      <c r="E25" s="6">
        <v>0</v>
      </c>
      <c r="F25" s="6">
        <v>0.26123750153414999</v>
      </c>
      <c r="G25" s="6">
        <v>0.58606557377049184</v>
      </c>
      <c r="H25" s="8">
        <v>0.31808892118306281</v>
      </c>
      <c r="I25" s="6">
        <v>0.6518518518518519</v>
      </c>
      <c r="J25" s="6">
        <v>0.1721311475409836</v>
      </c>
      <c r="K25" s="8">
        <v>0.41199149969641768</v>
      </c>
      <c r="L25" s="6">
        <v>0.55327868852459017</v>
      </c>
      <c r="M25" s="6">
        <v>0.1157652237588894</v>
      </c>
      <c r="N25" s="6">
        <v>0.1352459016393443</v>
      </c>
      <c r="O25" s="6">
        <v>0.78057019702590114</v>
      </c>
      <c r="P25" s="6">
        <v>0.93333333333333335</v>
      </c>
      <c r="Q25" s="6">
        <v>0.44444444444444442</v>
      </c>
      <c r="R25" s="10">
        <v>2.7459016393442622E-2</v>
      </c>
      <c r="S25" s="6">
        <v>0.21721311475409841</v>
      </c>
      <c r="T25" s="6">
        <v>0.97777777777777775</v>
      </c>
      <c r="U25" s="8">
        <v>0.46500974418353569</v>
      </c>
      <c r="V25" s="8">
        <v>1</v>
      </c>
      <c r="W25" s="12">
        <v>0.45852704951890488</v>
      </c>
      <c r="X25" s="16">
        <f t="shared" ref="X25" si="5">+STDEVA(D25,E25,F25,G25,I25,J25,L25:T25)</f>
        <v>0.32029378172703998</v>
      </c>
      <c r="Y25" s="16">
        <f t="shared" ref="Y25" si="6">+AVERAGE(D25:G25,I25:J25,L25:T25,V25)</f>
        <v>0.45508914886105678</v>
      </c>
    </row>
    <row r="26" spans="3:25" x14ac:dyDescent="0.25">
      <c r="C26" s="21" t="s">
        <v>84</v>
      </c>
      <c r="D26" s="6">
        <f>+AVERAGE(D11:D14,D16)</f>
        <v>0.48880906159695814</v>
      </c>
      <c r="E26" s="6">
        <f t="shared" ref="E26:W26" si="7">+AVERAGE(E11:E14,E16)</f>
        <v>0.17672616102126334</v>
      </c>
      <c r="F26" s="6">
        <f t="shared" si="7"/>
        <v>0.52353095542543082</v>
      </c>
      <c r="G26" s="6">
        <f t="shared" si="7"/>
        <v>0.55866282521358157</v>
      </c>
      <c r="H26" s="8">
        <f t="shared" si="7"/>
        <v>0.43693225081430842</v>
      </c>
      <c r="I26" s="6">
        <f t="shared" si="7"/>
        <v>0.7352770201936023</v>
      </c>
      <c r="J26" s="6">
        <f t="shared" si="7"/>
        <v>0.11767231724995979</v>
      </c>
      <c r="K26" s="8">
        <f t="shared" si="7"/>
        <v>0.42647466872178103</v>
      </c>
      <c r="L26" s="6">
        <f t="shared" si="7"/>
        <v>0.61331845313828504</v>
      </c>
      <c r="M26" s="6">
        <f t="shared" si="7"/>
        <v>0.14894753068271729</v>
      </c>
      <c r="N26" s="6">
        <f t="shared" si="7"/>
        <v>0.16883706804938092</v>
      </c>
      <c r="O26" s="6">
        <f t="shared" si="7"/>
        <v>0.80781564202878031</v>
      </c>
      <c r="P26" s="6">
        <f t="shared" si="7"/>
        <v>0.98513994910941471</v>
      </c>
      <c r="Q26" s="6">
        <f t="shared" si="7"/>
        <v>0.49143104819639766</v>
      </c>
      <c r="R26" s="10">
        <f t="shared" si="7"/>
        <v>2.1594237320139618E-2</v>
      </c>
      <c r="S26" s="6">
        <f t="shared" si="7"/>
        <v>0.25380731588357891</v>
      </c>
      <c r="T26" s="6">
        <f t="shared" si="7"/>
        <v>0.98441802583461935</v>
      </c>
      <c r="U26" s="8">
        <f t="shared" si="7"/>
        <v>0.49725658558259056</v>
      </c>
      <c r="V26" s="8">
        <f t="shared" si="7"/>
        <v>1</v>
      </c>
      <c r="W26" s="12">
        <f t="shared" si="7"/>
        <v>0.50819905153560396</v>
      </c>
      <c r="X26" s="16">
        <f t="shared" ref="X26:Y26" si="8">+AVERAGE(X6:X14)</f>
        <v>0.34615158426570414</v>
      </c>
      <c r="Y26" s="16">
        <f t="shared" si="8"/>
        <v>0.54707448957368454</v>
      </c>
    </row>
    <row r="55" spans="4:24" x14ac:dyDescent="0.25">
      <c r="D55" s="13" t="s">
        <v>54</v>
      </c>
    </row>
    <row r="57" spans="4:24" ht="15.75" x14ac:dyDescent="0.25">
      <c r="D57" s="18" t="s">
        <v>80</v>
      </c>
      <c r="E57" s="19"/>
      <c r="F57" s="19"/>
      <c r="G57" s="19"/>
      <c r="H57" s="19"/>
      <c r="I57" s="19"/>
      <c r="J57" s="19"/>
      <c r="K57" s="19"/>
      <c r="L57" s="19"/>
      <c r="P57" s="18" t="s">
        <v>79</v>
      </c>
      <c r="Q57" s="19"/>
      <c r="R57" s="19"/>
      <c r="S57" s="19"/>
      <c r="T57" s="19"/>
      <c r="U57" s="19"/>
      <c r="V57" s="19"/>
      <c r="W57" s="19"/>
      <c r="X57" s="19"/>
    </row>
    <row r="58" spans="4:24" x14ac:dyDescent="0.25">
      <c r="D58" s="13"/>
      <c r="Q58" s="13"/>
    </row>
    <row r="60" spans="4:24" x14ac:dyDescent="0.25">
      <c r="D60" s="13" t="s">
        <v>83</v>
      </c>
      <c r="Q60" s="13" t="s">
        <v>83</v>
      </c>
    </row>
    <row r="82" spans="4:17" x14ac:dyDescent="0.25">
      <c r="D82" s="13" t="s">
        <v>81</v>
      </c>
      <c r="Q82" s="13" t="s">
        <v>81</v>
      </c>
    </row>
  </sheetData>
  <autoFilter ref="A1:Y16" xr:uid="{00000000-0001-0000-0100-000000000000}">
    <sortState xmlns:xlrd2="http://schemas.microsoft.com/office/spreadsheetml/2017/richdata2" ref="A2:Y16">
      <sortCondition ref="A1:A16"/>
    </sortState>
  </autoFilter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Base_indicadores_all</vt:lpstr>
      <vt:lpstr>Base_indicadores_resumen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llan santillan</cp:lastModifiedBy>
  <dcterms:created xsi:type="dcterms:W3CDTF">2023-02-26T05:31:58Z</dcterms:created>
  <dcterms:modified xsi:type="dcterms:W3CDTF">2023-02-26T16:10:08Z</dcterms:modified>
</cp:coreProperties>
</file>