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\misc\results\"/>
    </mc:Choice>
  </mc:AlternateContent>
  <xr:revisionPtr revIDLastSave="0" documentId="13_ncr:1_{FA93CDB8-DBEE-4CC0-BA73-2A632CAED5F1}" xr6:coauthVersionLast="34" xr6:coauthVersionMax="34" xr10:uidLastSave="{00000000-0000-0000-0000-000000000000}"/>
  <bookViews>
    <workbookView xWindow="0" yWindow="0" windowWidth="22530" windowHeight="12150" xr2:uid="{0FE613AB-0F46-4554-8E7F-E05ABC8F4538}"/>
  </bookViews>
  <sheets>
    <sheet name="Sheet1" sheetId="1" r:id="rId1"/>
  </sheets>
  <definedNames>
    <definedName name="floor">Sheet1!$B$11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10" i="1"/>
  <c r="B6" i="1"/>
  <c r="B12" i="1" s="1"/>
  <c r="B5" i="1"/>
  <c r="B11" i="1" s="1"/>
  <c r="B13" i="1" l="1"/>
  <c r="B20" i="1"/>
  <c r="B15" i="1"/>
  <c r="B16" i="1" l="1"/>
  <c r="B18" i="1" s="1"/>
  <c r="B19" i="1"/>
  <c r="B21" i="1"/>
  <c r="B22" i="1"/>
  <c r="B23" i="1" l="1"/>
  <c r="B25" i="1" s="1"/>
</calcChain>
</file>

<file path=xl/sharedStrings.xml><?xml version="1.0" encoding="utf-8"?>
<sst xmlns="http://schemas.openxmlformats.org/spreadsheetml/2006/main" count="23" uniqueCount="23">
  <si>
    <t>spmv_params.m</t>
  </si>
  <si>
    <t>spmv_params.n</t>
  </si>
  <si>
    <t>spmv_params.r</t>
  </si>
  <si>
    <t>spmv_params.c</t>
  </si>
  <si>
    <t>scale</t>
  </si>
  <si>
    <t>nnz_per_row</t>
  </si>
  <si>
    <t>nnzb_per_row</t>
  </si>
  <si>
    <t>num_block_rows</t>
  </si>
  <si>
    <t>num_block_columns</t>
  </si>
  <si>
    <t>dimax</t>
  </si>
  <si>
    <t>sizeof_x</t>
  </si>
  <si>
    <t>sizeof_yy0</t>
  </si>
  <si>
    <t>nnzb</t>
  </si>
  <si>
    <t>nnz</t>
  </si>
  <si>
    <t>sizeof_A-&gt;values</t>
  </si>
  <si>
    <t>sizeof_A-&gt;colind</t>
  </si>
  <si>
    <t>sizeof_A-&gt;rowptr</t>
  </si>
  <si>
    <t>total</t>
  </si>
  <si>
    <t>cache</t>
  </si>
  <si>
    <t>C:M ratio, 1:</t>
  </si>
  <si>
    <t>Scale</t>
  </si>
  <si>
    <t>C:M @34</t>
  </si>
  <si>
    <t>C:M @41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</si>
</sst>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3BD3-CBD7-49B6-B9E2-73EB739CA7CB}">
  <dimension ref="A1:G25"/>
  <sheetViews>
    <sheetView tabSelected="1" workbookViewId="0"/>
  </sheetViews>
  <sheetFormatPr defaultRowHeight="15" x14ac:dyDescent="0.25"/>
  <cols>
    <col min="1" max="1" width="24.85546875" customWidth="1"/>
    <col min="2" max="2" width="16.28515625" customWidth="1"/>
  </cols>
  <sheetData>
    <row r="1" spans="1:7" x14ac:dyDescent="0.25">
      <c r="A1" t="s">
        <v>18</v>
      </c>
      <c r="B1">
        <f>POWER(2,20)</f>
        <v>1048576</v>
      </c>
      <c r="E1" t="s">
        <v>20</v>
      </c>
      <c r="F1" t="s">
        <v>21</v>
      </c>
      <c r="G1" t="s">
        <v>22</v>
      </c>
    </row>
    <row r="2" spans="1:7" x14ac:dyDescent="0.25">
      <c r="A2" t="s">
        <v>4</v>
      </c>
      <c r="B2">
        <v>21</v>
      </c>
      <c r="E2">
        <v>10</v>
      </c>
      <c r="F2">
        <v>0.42</v>
      </c>
      <c r="G2">
        <v>0.5</v>
      </c>
    </row>
    <row r="3" spans="1:7" x14ac:dyDescent="0.25">
      <c r="A3" t="s">
        <v>5</v>
      </c>
      <c r="B3">
        <v>34</v>
      </c>
      <c r="E3">
        <v>11</v>
      </c>
      <c r="F3">
        <v>0.84</v>
      </c>
      <c r="G3">
        <v>1</v>
      </c>
    </row>
    <row r="4" spans="1:7" x14ac:dyDescent="0.25">
      <c r="E4">
        <v>12</v>
      </c>
      <c r="F4">
        <v>1.67</v>
      </c>
      <c r="G4">
        <v>2</v>
      </c>
    </row>
    <row r="5" spans="1:7" x14ac:dyDescent="0.25">
      <c r="A5" t="s">
        <v>0</v>
      </c>
      <c r="B5">
        <f>POWER(2,$B$2)</f>
        <v>2097152</v>
      </c>
      <c r="E5">
        <v>13</v>
      </c>
      <c r="F5">
        <v>3.34</v>
      </c>
      <c r="G5">
        <v>4</v>
      </c>
    </row>
    <row r="6" spans="1:7" x14ac:dyDescent="0.25">
      <c r="A6" t="s">
        <v>1</v>
      </c>
      <c r="B6">
        <f>POWER(2,$B$2)</f>
        <v>2097152</v>
      </c>
      <c r="E6">
        <v>14</v>
      </c>
      <c r="F6">
        <v>6.69</v>
      </c>
      <c r="G6">
        <v>8</v>
      </c>
    </row>
    <row r="7" spans="1:7" x14ac:dyDescent="0.25">
      <c r="A7" t="s">
        <v>2</v>
      </c>
      <c r="B7">
        <v>1</v>
      </c>
      <c r="E7">
        <v>15</v>
      </c>
      <c r="F7">
        <v>13.38</v>
      </c>
      <c r="G7">
        <v>16</v>
      </c>
    </row>
    <row r="8" spans="1:7" x14ac:dyDescent="0.25">
      <c r="A8" t="s">
        <v>3</v>
      </c>
      <c r="B8">
        <v>1</v>
      </c>
      <c r="E8">
        <v>16</v>
      </c>
      <c r="F8">
        <v>26.75</v>
      </c>
      <c r="G8">
        <v>32</v>
      </c>
    </row>
    <row r="9" spans="1:7" x14ac:dyDescent="0.25">
      <c r="E9">
        <v>17</v>
      </c>
      <c r="F9">
        <v>53.5</v>
      </c>
      <c r="G9">
        <v>64</v>
      </c>
    </row>
    <row r="10" spans="1:7" x14ac:dyDescent="0.25">
      <c r="A10" t="s">
        <v>6</v>
      </c>
      <c r="B10">
        <f>FLOOR($B$3/$B$8+0.5,1)</f>
        <v>34</v>
      </c>
      <c r="E10">
        <v>18</v>
      </c>
      <c r="F10">
        <v>107</v>
      </c>
      <c r="G10">
        <v>128</v>
      </c>
    </row>
    <row r="11" spans="1:7" x14ac:dyDescent="0.25">
      <c r="A11" t="s">
        <v>7</v>
      </c>
      <c r="B11">
        <f>FLOOR($B$5/$B$7+0.5,1)</f>
        <v>2097152</v>
      </c>
      <c r="E11">
        <v>19</v>
      </c>
      <c r="F11">
        <v>214</v>
      </c>
      <c r="G11">
        <v>256</v>
      </c>
    </row>
    <row r="12" spans="1:7" x14ac:dyDescent="0.25">
      <c r="A12" t="s">
        <v>8</v>
      </c>
      <c r="B12">
        <f>FLOOR($B$6/$B$8+0.5,1)</f>
        <v>2097152</v>
      </c>
      <c r="E12">
        <v>20</v>
      </c>
      <c r="F12">
        <v>428</v>
      </c>
      <c r="G12">
        <v>512</v>
      </c>
    </row>
    <row r="13" spans="1:7" x14ac:dyDescent="0.25">
      <c r="A13" t="s">
        <v>9</v>
      </c>
      <c r="B13">
        <f>MAX($B$11*$B$7,$B$12*$B$8)</f>
        <v>2097152</v>
      </c>
      <c r="E13">
        <v>21</v>
      </c>
      <c r="F13">
        <v>856</v>
      </c>
      <c r="G13">
        <v>1024</v>
      </c>
    </row>
    <row r="14" spans="1:7" x14ac:dyDescent="0.25">
      <c r="E14">
        <v>22</v>
      </c>
      <c r="F14">
        <v>1712</v>
      </c>
      <c r="G14">
        <v>2048</v>
      </c>
    </row>
    <row r="15" spans="1:7" x14ac:dyDescent="0.25">
      <c r="A15" t="s">
        <v>12</v>
      </c>
      <c r="B15">
        <f>$B$10*$B$11</f>
        <v>71303168</v>
      </c>
      <c r="E15">
        <v>23</v>
      </c>
      <c r="F15">
        <v>3424</v>
      </c>
      <c r="G15">
        <v>4096</v>
      </c>
    </row>
    <row r="16" spans="1:7" x14ac:dyDescent="0.25">
      <c r="A16" t="s">
        <v>13</v>
      </c>
      <c r="B16">
        <f>$B$15*$B$7*$B$8</f>
        <v>71303168</v>
      </c>
      <c r="E16">
        <v>24</v>
      </c>
      <c r="F16">
        <v>6848</v>
      </c>
      <c r="G16">
        <v>8192</v>
      </c>
    </row>
    <row r="17" spans="1:7" x14ac:dyDescent="0.25">
      <c r="E17">
        <v>25</v>
      </c>
      <c r="F17">
        <v>13696</v>
      </c>
      <c r="G17">
        <v>16384</v>
      </c>
    </row>
    <row r="18" spans="1:7" x14ac:dyDescent="0.25">
      <c r="A18" t="s">
        <v>14</v>
      </c>
      <c r="B18">
        <f>$B$16*8</f>
        <v>570425344</v>
      </c>
      <c r="E18">
        <v>26</v>
      </c>
      <c r="F18">
        <v>27392</v>
      </c>
      <c r="G18">
        <v>32768</v>
      </c>
    </row>
    <row r="19" spans="1:7" x14ac:dyDescent="0.25">
      <c r="A19" t="s">
        <v>15</v>
      </c>
      <c r="B19">
        <f>$B$15*4</f>
        <v>285212672</v>
      </c>
    </row>
    <row r="20" spans="1:7" x14ac:dyDescent="0.25">
      <c r="A20" t="s">
        <v>16</v>
      </c>
      <c r="B20">
        <f>($B$11+1)*4</f>
        <v>8388612</v>
      </c>
    </row>
    <row r="21" spans="1:7" x14ac:dyDescent="0.25">
      <c r="A21" t="s">
        <v>10</v>
      </c>
      <c r="B21">
        <f>$B$13*8</f>
        <v>16777216</v>
      </c>
    </row>
    <row r="22" spans="1:7" x14ac:dyDescent="0.25">
      <c r="A22" t="s">
        <v>11</v>
      </c>
      <c r="B22">
        <f>$B$13*8</f>
        <v>16777216</v>
      </c>
    </row>
    <row r="23" spans="1:7" x14ac:dyDescent="0.25">
      <c r="A23" t="s">
        <v>17</v>
      </c>
      <c r="B23">
        <f>SUM($B18:$B22)</f>
        <v>897581060</v>
      </c>
    </row>
    <row r="25" spans="1:7" x14ac:dyDescent="0.25">
      <c r="A25" t="s">
        <v>19</v>
      </c>
      <c r="B25" s="1">
        <f>ROUND($B$23/$B$1,2)</f>
        <v>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2018-08-29T17:51:41Z</dcterms:created>
  <dcterms:modified xsi:type="dcterms:W3CDTF">2018-08-29T21:24:11Z</dcterms:modified>
</cp:coreProperties>
</file>