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379" documentId="13_ncr:40009_{386061FE-3CDD-48D5-AA75-D7117555D095}" xr6:coauthVersionLast="47" xr6:coauthVersionMax="47" xr10:uidLastSave="{D9F5B8A6-0474-4728-840A-CCDAE17549F4}"/>
  <bookViews>
    <workbookView xWindow="-120" yWindow="-120" windowWidth="38640" windowHeight="2124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8" i="1"/>
  <c r="A9" i="1"/>
  <c r="A10" i="1"/>
  <c r="A11" i="1"/>
  <c r="A12" i="1"/>
  <c r="A13" i="1"/>
  <c r="A14" i="1"/>
  <c r="A15" i="1"/>
  <c r="C5" i="1"/>
  <c r="D5" i="1"/>
  <c r="E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C6" i="1"/>
  <c r="D6" i="1"/>
  <c r="E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C7" i="1"/>
  <c r="D7" i="1"/>
  <c r="E7" i="1"/>
  <c r="F7" i="1"/>
  <c r="A7" i="1" s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C8" i="1"/>
  <c r="D8" i="1"/>
  <c r="E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C9" i="1"/>
  <c r="D9" i="1"/>
  <c r="E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C10" i="1"/>
  <c r="D10" i="1"/>
  <c r="E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C11" i="1"/>
  <c r="D11" i="1"/>
  <c r="E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C12" i="1"/>
  <c r="D12" i="1"/>
  <c r="E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C13" i="1"/>
  <c r="D13" i="1"/>
  <c r="E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C14" i="1"/>
  <c r="D14" i="1"/>
  <c r="E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C15" i="1"/>
  <c r="D15" i="1"/>
  <c r="E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G2" i="1"/>
  <c r="G3" i="1"/>
  <c r="G4" i="1"/>
  <c r="G1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G13" i="1" l="1"/>
  <c r="G14" i="1"/>
  <c r="G5" i="1"/>
  <c r="G7" i="1"/>
  <c r="G8" i="1"/>
  <c r="G11" i="1"/>
  <c r="G9" i="1"/>
  <c r="G6" i="1"/>
  <c r="G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E69AF14B-AA4E-4E26-959E-FBBD27782D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CD81A55F-A99E-4A56-B972-678F29DCB64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13073E9C-D811-47E4-B2BE-7D12539399F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O1" authorId="0" shapeId="0" xr:uid="{1FA48B68-1334-4FAC-BF0B-33E0BBEB747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P1" authorId="0" shapeId="0" xr:uid="{BE111B58-CF02-47A8-A900-0FE1C58D67F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Q1" authorId="0" shapeId="0" xr:uid="{6762C2A9-ED90-4F8A-ACBA-004F9BE735F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S1" authorId="0" shapeId="0" xr:uid="{D04DD905-76F8-48FD-B1A3-7586587FD9C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T1" authorId="0" shapeId="0" xr:uid="{B12FB536-677E-448D-90D6-6B05614E32B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U1" authorId="0" shapeId="0" xr:uid="{85A575E1-5A04-4DA1-BB58-B3BCF3F5505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V1" authorId="0" shapeId="0" xr:uid="{53065B57-609C-4573-9453-189D2C9F884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W1" authorId="0" shapeId="0" xr:uid="{0F29EAB0-39C2-4C84-B012-71138AA8BEA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X1" authorId="0" shapeId="0" xr:uid="{481A628E-2100-4163-B507-26D09F915FE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Y1" authorId="0" shapeId="0" xr:uid="{7B3A9B9D-8EFE-4593-9AE8-1DC567406CA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L1" authorId="0" shapeId="0" xr:uid="{6CEB0D03-8142-4461-B5D8-E2E1F9D6992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M1" authorId="0" shapeId="0" xr:uid="{A7F3BD7A-BC91-4F82-8B30-22EC15A227B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1E7F2DFD-E28F-40BA-BF84-2656FEB4603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G2" authorId="0" shapeId="0" xr:uid="{214B6BAD-4E8B-4B8C-9A1B-A05799FF452B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H2" authorId="0" shapeId="0" xr:uid="{CD78496C-361F-4AA2-A7B5-C49F252EFCE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I2" authorId="0" shapeId="0" xr:uid="{6E182C7D-C4A7-4883-AEF9-502B2BDB4F6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J2" authorId="0" shapeId="0" xr:uid="{A4A58B15-9A8C-4A09-8F6B-3EA07859A59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M2" authorId="0" shapeId="0" xr:uid="{ED41E46E-89DA-4353-BA76-6AC3E7C714C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Z2" authorId="0" shapeId="0" xr:uid="{77C5F196-F835-437B-A591-6FA79B666A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<sst xmlns="http://schemas.openxmlformats.org/spreadsheetml/2006/main" count="46" uniqueCount="45">
  <si>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</si>
  <si>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</si>
  <si>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</si>
  <si>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</si>
  <si>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</si>
  <si>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</si>
  <si>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</si>
  <si>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</si>
  <si>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</si>
  <si>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</si>
  <si>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formic acid prod. emission factor (kg CO2-eq/kg)</t>
  </si>
  <si>
    <t>hydrogen purchase cost ($/kg)</t>
  </si>
  <si>
    <t>formic acid purchase cost ($/kg)</t>
  </si>
  <si>
    <t>formic acid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</si>
  <si>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</si>
  <si>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</si>
  <si>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</si>
  <si>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</si>
  <si>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</si>
  <si>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</si>
  <si>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</si>
  <si>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</si>
  <si>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</si>
  <si>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</si>
  <si>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</si>
  <si>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</si>
  <si>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</si>
  <si>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</si>
  <si>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</si>
  <si>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</si>
  <si>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</si>
  <si>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</si>
  <si>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</si>
  <si>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</si>
  <si>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</si>
  <si>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electro</t>
  </si>
  <si>
    <t>scenario</t>
  </si>
  <si>
    <t>baseline</t>
  </si>
  <si>
    <t>purchase</t>
  </si>
  <si>
    <t>terminal formic acid storage amount (days)</t>
  </si>
  <si>
    <t>station formic acid storage amount (days)</t>
  </si>
  <si>
    <t>delivery only</t>
  </si>
  <si>
    <t>closed loop</t>
  </si>
  <si>
    <t>terminal compressed hydrogen storage amount (days)</t>
  </si>
  <si>
    <t>terminal liquid hydrogen storage amount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</si>
</sst>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x14ac:dyDescent="0.25"/>
  <cols>
    <col min="1" max="1" width="19.8554687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3.85546875" bestFit="1" customWidth="1"/>
    <col min="6" max="6" width="30.85546875" bestFit="1" customWidth="1"/>
    <col min="7" max="7" width="22.140625" bestFit="1" customWidth="1"/>
    <col min="8" max="8" width="19.85546875" bestFit="1" customWidth="1"/>
    <col min="9" max="9" width="37.5703125" bestFit="1" customWidth="1"/>
    <col min="10" max="10" width="35.42578125" bestFit="1" customWidth="1"/>
    <col min="11" max="11" width="43.42578125" bestFit="1" customWidth="1"/>
    <col min="12" max="12" width="44.7109375" bestFit="1" customWidth="1"/>
    <col min="13" max="13" width="28.140625" bestFit="1" customWidth="1"/>
    <col min="14" max="15" width="29.42578125" bestFit="1" customWidth="1"/>
    <col min="16" max="16" width="28.5703125" bestFit="1" customWidth="1"/>
    <col min="17" max="17" width="26.7109375" bestFit="1" customWidth="1"/>
    <col min="18" max="18" width="18.42578125" bestFit="1" customWidth="1"/>
    <col min="19" max="19" width="25.5703125" bestFit="1" customWidth="1"/>
    <col min="20" max="20" width="23.28515625" bestFit="1" customWidth="1"/>
    <col min="21" max="21" width="24.28515625" bestFit="1" customWidth="1"/>
    <col min="22" max="22" width="22.85546875" bestFit="1" customWidth="1"/>
    <col min="23" max="23" width="24.28515625" bestFit="1" customWidth="1"/>
    <col min="24" max="24" width="28.7109375" bestFit="1" customWidth="1"/>
    <col min="25" max="25" width="31" bestFit="1" customWidth="1"/>
    <col min="26" max="26" width="36.28515625" bestFit="1" customWidth="1"/>
    <col min="27" max="27" width="39.85546875" bestFit="1" customWidth="1"/>
    <col min="28" max="28" width="50" bestFit="1" customWidth="1"/>
    <col min="29" max="29" width="44.28515625" bestFit="1" customWidth="1"/>
    <col min="30" max="30" width="31" bestFit="1" customWidth="1"/>
    <col min="31" max="31" width="29" bestFit="1" customWidth="1"/>
    <col min="32" max="32" width="20.7109375" bestFit="1" customWidth="1"/>
    <col min="33" max="33" width="27.85546875" bestFit="1" customWidth="1"/>
    <col min="34" max="34" width="25.7109375" bestFit="1" customWidth="1"/>
    <col min="35" max="35" width="26.7109375" bestFit="1" customWidth="1"/>
    <col min="36" max="36" width="25.140625" bestFit="1" customWidth="1"/>
    <col min="37" max="37" width="26.7109375" bestFit="1" customWidth="1"/>
    <col min="38" max="38" width="31.140625" bestFit="1" customWidth="1"/>
    <col min="39" max="39" width="43" bestFit="1" customWidth="1"/>
    <col min="40" max="40" width="38.42578125" bestFit="1" customWidth="1"/>
  </cols>
  <sheetData>
    <row r="1" spans="1:40" x14ac:dyDescent="0.25">
      <c r="A1" s="3" t="s">
        <v>36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24</v>
      </c>
      <c r="Z1" s="2" t="s">
        <v>23</v>
      </c>
      <c r="AA1" s="2" t="s">
        <v>39</v>
      </c>
      <c r="AB1" s="2" t="s">
        <v>43</v>
      </c>
      <c r="AC1" s="2" t="s">
        <v>44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40</v>
      </c>
    </row>
    <row r="2" spans="1:40" x14ac:dyDescent="0.25">
      <c r="A2" s="1" t="s">
        <v>37</v>
      </c>
      <c r="B2" s="1">
        <v>0</v>
      </c>
      <c r="C2" s="1">
        <v>2022</v>
      </c>
      <c r="D2" s="1">
        <v>1000</v>
      </c>
      <c r="E2" s="1">
        <v>10</v>
      </c>
      <c r="F2" s="1">
        <v>100</v>
      </c>
      <c r="G2" s="1">
        <f t="shared" ref="G2:G4" si="0">17.09/100</f>
        <v>0.1709</v>
      </c>
      <c r="H2" s="1">
        <v>6.0279999999999996</v>
      </c>
      <c r="I2" s="1">
        <v>0.22800000000000001</v>
      </c>
      <c r="J2" s="1">
        <v>10.18</v>
      </c>
      <c r="K2" s="1">
        <v>0</v>
      </c>
      <c r="L2" s="1">
        <v>0</v>
      </c>
      <c r="M2" s="1">
        <v>0.31</v>
      </c>
      <c r="N2" s="1">
        <v>0</v>
      </c>
      <c r="O2" s="1" t="s">
        <v>35</v>
      </c>
      <c r="P2" s="1">
        <v>366.15</v>
      </c>
      <c r="Q2" s="1">
        <v>105</v>
      </c>
      <c r="R2" s="1">
        <v>1</v>
      </c>
      <c r="S2" s="1">
        <v>1</v>
      </c>
      <c r="T2" s="1">
        <v>1</v>
      </c>
      <c r="U2" s="1">
        <v>53</v>
      </c>
      <c r="V2" s="1">
        <v>5450</v>
      </c>
      <c r="W2" s="1">
        <v>1</v>
      </c>
      <c r="X2" s="1">
        <v>0</v>
      </c>
      <c r="Y2" s="1">
        <v>0</v>
      </c>
      <c r="Z2" s="1">
        <v>5250</v>
      </c>
      <c r="AA2" s="1">
        <v>0.25</v>
      </c>
      <c r="AB2" s="1">
        <v>0.25</v>
      </c>
      <c r="AC2" s="1">
        <v>1</v>
      </c>
      <c r="AD2" s="1">
        <v>300</v>
      </c>
      <c r="AE2" s="1">
        <v>1</v>
      </c>
      <c r="AF2" s="1">
        <v>0.99990000000000001</v>
      </c>
      <c r="AG2" s="1">
        <v>7.31028611028611E-2</v>
      </c>
      <c r="AH2" s="1">
        <v>1</v>
      </c>
      <c r="AI2" s="1">
        <v>9.6467120334224301</v>
      </c>
      <c r="AJ2" s="1">
        <v>3500</v>
      </c>
      <c r="AK2" s="1">
        <v>1</v>
      </c>
      <c r="AL2" s="1">
        <v>0</v>
      </c>
      <c r="AM2" s="1">
        <v>0</v>
      </c>
      <c r="AN2" s="1">
        <v>1</v>
      </c>
    </row>
    <row r="3" spans="1:40" x14ac:dyDescent="0.25">
      <c r="A3" t="s">
        <v>41</v>
      </c>
      <c r="B3">
        <f t="shared" ref="B3:B4" si="1">B2+1</f>
        <v>1</v>
      </c>
      <c r="C3">
        <v>2022</v>
      </c>
      <c r="D3">
        <v>1000</v>
      </c>
      <c r="E3">
        <v>10</v>
      </c>
      <c r="F3">
        <v>100</v>
      </c>
      <c r="G3">
        <f t="shared" si="0"/>
        <v>0.1709</v>
      </c>
      <c r="H3">
        <v>6.0279999999999996</v>
      </c>
      <c r="I3">
        <v>0</v>
      </c>
      <c r="J3">
        <v>10.18</v>
      </c>
      <c r="K3">
        <v>0</v>
      </c>
      <c r="L3">
        <v>0</v>
      </c>
      <c r="M3">
        <v>0</v>
      </c>
      <c r="N3">
        <v>0</v>
      </c>
      <c r="O3" t="s">
        <v>38</v>
      </c>
      <c r="P3">
        <v>366.15</v>
      </c>
      <c r="Q3">
        <v>105</v>
      </c>
      <c r="R3">
        <v>1</v>
      </c>
      <c r="S3">
        <v>1</v>
      </c>
      <c r="T3">
        <v>1</v>
      </c>
      <c r="U3">
        <v>53</v>
      </c>
      <c r="V3">
        <v>5450</v>
      </c>
      <c r="W3">
        <v>1</v>
      </c>
      <c r="X3">
        <v>0</v>
      </c>
      <c r="Y3">
        <v>0</v>
      </c>
      <c r="Z3">
        <v>5250</v>
      </c>
      <c r="AA3">
        <v>0.25</v>
      </c>
      <c r="AB3">
        <v>0.25</v>
      </c>
      <c r="AC3">
        <v>1</v>
      </c>
      <c r="AD3">
        <v>300</v>
      </c>
      <c r="AE3">
        <v>1</v>
      </c>
      <c r="AF3">
        <v>0.99990000000000001</v>
      </c>
      <c r="AG3">
        <v>7.31028611028611E-2</v>
      </c>
      <c r="AH3">
        <v>1</v>
      </c>
      <c r="AI3">
        <v>9.6467120334224301</v>
      </c>
      <c r="AJ3">
        <v>3500</v>
      </c>
      <c r="AK3">
        <v>1</v>
      </c>
      <c r="AL3">
        <v>0</v>
      </c>
      <c r="AM3">
        <v>0</v>
      </c>
      <c r="AN3">
        <v>1</v>
      </c>
    </row>
    <row r="4" spans="1:40" x14ac:dyDescent="0.25">
      <c r="A4" t="s">
        <v>42</v>
      </c>
      <c r="B4">
        <f t="shared" si="1"/>
        <v>2</v>
      </c>
      <c r="C4">
        <v>2022</v>
      </c>
      <c r="D4">
        <v>1000</v>
      </c>
      <c r="E4">
        <v>10</v>
      </c>
      <c r="F4">
        <v>100</v>
      </c>
      <c r="G4">
        <f t="shared" si="0"/>
        <v>0.1709</v>
      </c>
      <c r="H4">
        <v>6.0279999999999996</v>
      </c>
      <c r="I4">
        <v>0</v>
      </c>
      <c r="J4">
        <v>10.18</v>
      </c>
      <c r="K4">
        <v>0</v>
      </c>
      <c r="L4">
        <v>0</v>
      </c>
      <c r="M4">
        <v>0.31</v>
      </c>
      <c r="N4">
        <v>0</v>
      </c>
      <c r="O4" t="s">
        <v>35</v>
      </c>
      <c r="P4">
        <v>366.15</v>
      </c>
      <c r="Q4">
        <v>105</v>
      </c>
      <c r="R4">
        <v>1</v>
      </c>
      <c r="S4">
        <v>1</v>
      </c>
      <c r="T4">
        <v>1</v>
      </c>
      <c r="U4">
        <v>53</v>
      </c>
      <c r="V4">
        <v>5450</v>
      </c>
      <c r="W4">
        <v>1</v>
      </c>
      <c r="X4">
        <v>0</v>
      </c>
      <c r="Y4">
        <v>0</v>
      </c>
      <c r="Z4">
        <v>5250</v>
      </c>
      <c r="AA4">
        <v>0.25</v>
      </c>
      <c r="AB4">
        <v>0.25</v>
      </c>
      <c r="AC4">
        <v>1</v>
      </c>
      <c r="AD4">
        <v>300</v>
      </c>
      <c r="AE4">
        <v>1</v>
      </c>
      <c r="AF4">
        <v>0.99990000000000001</v>
      </c>
      <c r="AG4">
        <v>7.31028611028611E-2</v>
      </c>
      <c r="AH4">
        <v>1</v>
      </c>
      <c r="AI4">
        <v>9.6467120334224301</v>
      </c>
      <c r="AJ4">
        <v>3500</v>
      </c>
      <c r="AK4">
        <v>1</v>
      </c>
      <c r="AL4">
        <v>0</v>
      </c>
      <c r="AM4">
        <v>0</v>
      </c>
      <c r="AN4">
        <v>1</v>
      </c>
    </row>
    <row r="5" spans="1:40" x14ac:dyDescent="0.25">
      <c r="A5" t="str">
        <f t="shared" ref="A5:A15" si="2">_xlfn.CONCAT("cloosed loop - ", F5, " mi")</f>
        <v>cloosed loop - 10 mi</v>
      </c>
      <c r="B5">
        <f t="shared" ref="B5:B15" si="3">B4+1</f>
        <v>3</v>
      </c>
      <c r="C5">
        <f t="shared" ref="C5:L15" si="4">C$4</f>
        <v>2022</v>
      </c>
      <c r="D5">
        <f t="shared" si="4"/>
        <v>1000</v>
      </c>
      <c r="E5">
        <f t="shared" si="4"/>
        <v>10</v>
      </c>
      <c r="F5">
        <v>10</v>
      </c>
      <c r="G5">
        <f t="shared" si="4"/>
        <v>0.1709</v>
      </c>
      <c r="H5">
        <f t="shared" si="4"/>
        <v>6.0279999999999996</v>
      </c>
      <c r="I5">
        <f t="shared" si="4"/>
        <v>0</v>
      </c>
      <c r="J5">
        <f t="shared" si="4"/>
        <v>10.18</v>
      </c>
      <c r="K5">
        <f t="shared" si="4"/>
        <v>0</v>
      </c>
      <c r="L5">
        <f t="shared" si="4"/>
        <v>0</v>
      </c>
      <c r="M5">
        <f t="shared" ref="M5:V15" si="5">M$4</f>
        <v>0.31</v>
      </c>
      <c r="N5">
        <f t="shared" si="5"/>
        <v>0</v>
      </c>
      <c r="O5" t="str">
        <f t="shared" si="5"/>
        <v>electro</v>
      </c>
      <c r="P5">
        <f t="shared" si="5"/>
        <v>366.15</v>
      </c>
      <c r="Q5">
        <f t="shared" si="5"/>
        <v>105</v>
      </c>
      <c r="R5">
        <f t="shared" si="5"/>
        <v>1</v>
      </c>
      <c r="S5">
        <f t="shared" si="5"/>
        <v>1</v>
      </c>
      <c r="T5">
        <f t="shared" si="5"/>
        <v>1</v>
      </c>
      <c r="U5">
        <f t="shared" si="5"/>
        <v>53</v>
      </c>
      <c r="V5">
        <f t="shared" si="5"/>
        <v>5450</v>
      </c>
      <c r="W5">
        <f t="shared" ref="W5:AF15" si="6">W$4</f>
        <v>1</v>
      </c>
      <c r="X5">
        <f t="shared" si="6"/>
        <v>0</v>
      </c>
      <c r="Y5">
        <f t="shared" si="6"/>
        <v>0</v>
      </c>
      <c r="Z5">
        <f t="shared" si="6"/>
        <v>5250</v>
      </c>
      <c r="AA5">
        <f t="shared" si="6"/>
        <v>0.25</v>
      </c>
      <c r="AB5">
        <f t="shared" si="6"/>
        <v>0.25</v>
      </c>
      <c r="AC5">
        <f t="shared" si="6"/>
        <v>1</v>
      </c>
      <c r="AD5">
        <f t="shared" si="6"/>
        <v>300</v>
      </c>
      <c r="AE5">
        <f t="shared" si="6"/>
        <v>1</v>
      </c>
      <c r="AF5">
        <f t="shared" si="6"/>
        <v>0.99990000000000001</v>
      </c>
      <c r="AG5">
        <f t="shared" ref="AG5:AN15" si="7">AG$4</f>
        <v>7.31028611028611E-2</v>
      </c>
      <c r="AH5">
        <f t="shared" si="7"/>
        <v>1</v>
      </c>
      <c r="AI5">
        <f t="shared" si="7"/>
        <v>9.6467120334224301</v>
      </c>
      <c r="AJ5">
        <f t="shared" si="7"/>
        <v>3500</v>
      </c>
      <c r="AK5">
        <f t="shared" si="7"/>
        <v>1</v>
      </c>
      <c r="AL5">
        <f t="shared" si="7"/>
        <v>0</v>
      </c>
      <c r="AM5">
        <f t="shared" si="7"/>
        <v>0</v>
      </c>
      <c r="AN5">
        <f t="shared" si="7"/>
        <v>1</v>
      </c>
    </row>
    <row r="6" spans="1:40" x14ac:dyDescent="0.25">
      <c r="A6" t="str">
        <f t="shared" si="2"/>
        <v>cloosed loop - 50 mi</v>
      </c>
      <c r="B6">
        <f t="shared" si="3"/>
        <v>4</v>
      </c>
      <c r="C6">
        <f t="shared" si="4"/>
        <v>2022</v>
      </c>
      <c r="D6">
        <f t="shared" si="4"/>
        <v>1000</v>
      </c>
      <c r="E6">
        <f t="shared" si="4"/>
        <v>10</v>
      </c>
      <c r="F6">
        <v>50</v>
      </c>
      <c r="G6">
        <f t="shared" si="4"/>
        <v>0.1709</v>
      </c>
      <c r="H6">
        <f t="shared" si="4"/>
        <v>6.0279999999999996</v>
      </c>
      <c r="I6">
        <f t="shared" si="4"/>
        <v>0</v>
      </c>
      <c r="J6">
        <f t="shared" si="4"/>
        <v>10.18</v>
      </c>
      <c r="K6">
        <f t="shared" si="4"/>
        <v>0</v>
      </c>
      <c r="L6">
        <f t="shared" si="4"/>
        <v>0</v>
      </c>
      <c r="M6">
        <f t="shared" si="5"/>
        <v>0.31</v>
      </c>
      <c r="N6">
        <f t="shared" si="5"/>
        <v>0</v>
      </c>
      <c r="O6" t="str">
        <f t="shared" si="5"/>
        <v>electro</v>
      </c>
      <c r="P6">
        <f t="shared" si="5"/>
        <v>366.15</v>
      </c>
      <c r="Q6">
        <f t="shared" si="5"/>
        <v>105</v>
      </c>
      <c r="R6">
        <f t="shared" si="5"/>
        <v>1</v>
      </c>
      <c r="S6">
        <f t="shared" si="5"/>
        <v>1</v>
      </c>
      <c r="T6">
        <f t="shared" si="5"/>
        <v>1</v>
      </c>
      <c r="U6">
        <f t="shared" si="5"/>
        <v>53</v>
      </c>
      <c r="V6">
        <f t="shared" si="5"/>
        <v>5450</v>
      </c>
      <c r="W6">
        <f t="shared" si="6"/>
        <v>1</v>
      </c>
      <c r="X6">
        <f t="shared" si="6"/>
        <v>0</v>
      </c>
      <c r="Y6">
        <f t="shared" si="6"/>
        <v>0</v>
      </c>
      <c r="Z6">
        <f t="shared" si="6"/>
        <v>5250</v>
      </c>
      <c r="AA6">
        <f t="shared" si="6"/>
        <v>0.25</v>
      </c>
      <c r="AB6">
        <f t="shared" si="6"/>
        <v>0.25</v>
      </c>
      <c r="AC6">
        <f t="shared" si="6"/>
        <v>1</v>
      </c>
      <c r="AD6">
        <f t="shared" si="6"/>
        <v>300</v>
      </c>
      <c r="AE6">
        <f t="shared" si="6"/>
        <v>1</v>
      </c>
      <c r="AF6">
        <f t="shared" si="6"/>
        <v>0.99990000000000001</v>
      </c>
      <c r="AG6">
        <f t="shared" si="7"/>
        <v>7.31028611028611E-2</v>
      </c>
      <c r="AH6">
        <f t="shared" si="7"/>
        <v>1</v>
      </c>
      <c r="AI6">
        <f t="shared" si="7"/>
        <v>9.6467120334224301</v>
      </c>
      <c r="AJ6">
        <f t="shared" si="7"/>
        <v>3500</v>
      </c>
      <c r="AK6">
        <f t="shared" si="7"/>
        <v>1</v>
      </c>
      <c r="AL6">
        <f t="shared" si="7"/>
        <v>0</v>
      </c>
      <c r="AM6">
        <f t="shared" si="7"/>
        <v>0</v>
      </c>
      <c r="AN6">
        <f t="shared" si="7"/>
        <v>1</v>
      </c>
    </row>
    <row r="7" spans="1:40" x14ac:dyDescent="0.25">
      <c r="A7" t="str">
        <f t="shared" si="2"/>
        <v>cloosed loop - 100 mi</v>
      </c>
      <c r="B7">
        <f t="shared" si="3"/>
        <v>5</v>
      </c>
      <c r="C7">
        <f t="shared" si="4"/>
        <v>2022</v>
      </c>
      <c r="D7">
        <f t="shared" si="4"/>
        <v>1000</v>
      </c>
      <c r="E7">
        <f t="shared" si="4"/>
        <v>10</v>
      </c>
      <c r="F7">
        <f t="shared" si="4"/>
        <v>100</v>
      </c>
      <c r="G7">
        <f t="shared" si="4"/>
        <v>0.1709</v>
      </c>
      <c r="H7">
        <f t="shared" si="4"/>
        <v>6.0279999999999996</v>
      </c>
      <c r="I7">
        <f t="shared" si="4"/>
        <v>0</v>
      </c>
      <c r="J7">
        <f t="shared" si="4"/>
        <v>10.18</v>
      </c>
      <c r="K7">
        <f t="shared" si="4"/>
        <v>0</v>
      </c>
      <c r="L7">
        <f t="shared" si="4"/>
        <v>0</v>
      </c>
      <c r="M7">
        <f t="shared" si="5"/>
        <v>0.31</v>
      </c>
      <c r="N7">
        <f t="shared" si="5"/>
        <v>0</v>
      </c>
      <c r="O7" t="str">
        <f t="shared" si="5"/>
        <v>electro</v>
      </c>
      <c r="P7">
        <f t="shared" si="5"/>
        <v>366.15</v>
      </c>
      <c r="Q7">
        <f t="shared" si="5"/>
        <v>105</v>
      </c>
      <c r="R7">
        <f t="shared" si="5"/>
        <v>1</v>
      </c>
      <c r="S7">
        <f t="shared" si="5"/>
        <v>1</v>
      </c>
      <c r="T7">
        <f t="shared" si="5"/>
        <v>1</v>
      </c>
      <c r="U7">
        <f t="shared" si="5"/>
        <v>53</v>
      </c>
      <c r="V7">
        <f t="shared" si="5"/>
        <v>5450</v>
      </c>
      <c r="W7">
        <f t="shared" si="6"/>
        <v>1</v>
      </c>
      <c r="X7">
        <f t="shared" si="6"/>
        <v>0</v>
      </c>
      <c r="Y7">
        <f t="shared" si="6"/>
        <v>0</v>
      </c>
      <c r="Z7">
        <f t="shared" si="6"/>
        <v>5250</v>
      </c>
      <c r="AA7">
        <f t="shared" si="6"/>
        <v>0.25</v>
      </c>
      <c r="AB7">
        <f t="shared" si="6"/>
        <v>0.25</v>
      </c>
      <c r="AC7">
        <f t="shared" si="6"/>
        <v>1</v>
      </c>
      <c r="AD7">
        <f t="shared" si="6"/>
        <v>300</v>
      </c>
      <c r="AE7">
        <f t="shared" si="6"/>
        <v>1</v>
      </c>
      <c r="AF7">
        <f t="shared" si="6"/>
        <v>0.99990000000000001</v>
      </c>
      <c r="AG7">
        <f t="shared" si="7"/>
        <v>7.31028611028611E-2</v>
      </c>
      <c r="AH7">
        <f t="shared" si="7"/>
        <v>1</v>
      </c>
      <c r="AI7">
        <f t="shared" si="7"/>
        <v>9.6467120334224301</v>
      </c>
      <c r="AJ7">
        <f t="shared" si="7"/>
        <v>3500</v>
      </c>
      <c r="AK7">
        <f t="shared" si="7"/>
        <v>1</v>
      </c>
      <c r="AL7">
        <f t="shared" si="7"/>
        <v>0</v>
      </c>
      <c r="AM7">
        <f t="shared" si="7"/>
        <v>0</v>
      </c>
      <c r="AN7">
        <f t="shared" si="7"/>
        <v>1</v>
      </c>
    </row>
    <row r="8" spans="1:40" x14ac:dyDescent="0.25">
      <c r="A8" t="str">
        <f t="shared" si="2"/>
        <v>cloosed loop - 150 mi</v>
      </c>
      <c r="B8">
        <f t="shared" si="3"/>
        <v>6</v>
      </c>
      <c r="C8">
        <f t="shared" si="4"/>
        <v>2022</v>
      </c>
      <c r="D8">
        <f t="shared" si="4"/>
        <v>1000</v>
      </c>
      <c r="E8">
        <f t="shared" si="4"/>
        <v>10</v>
      </c>
      <c r="F8">
        <v>150</v>
      </c>
      <c r="G8">
        <f t="shared" si="4"/>
        <v>0.1709</v>
      </c>
      <c r="H8">
        <f t="shared" si="4"/>
        <v>6.0279999999999996</v>
      </c>
      <c r="I8">
        <f t="shared" si="4"/>
        <v>0</v>
      </c>
      <c r="J8">
        <f t="shared" si="4"/>
        <v>10.18</v>
      </c>
      <c r="K8">
        <f t="shared" si="4"/>
        <v>0</v>
      </c>
      <c r="L8">
        <f t="shared" si="4"/>
        <v>0</v>
      </c>
      <c r="M8">
        <f t="shared" si="5"/>
        <v>0.31</v>
      </c>
      <c r="N8">
        <f t="shared" si="5"/>
        <v>0</v>
      </c>
      <c r="O8" t="str">
        <f t="shared" si="5"/>
        <v>electro</v>
      </c>
      <c r="P8">
        <f t="shared" si="5"/>
        <v>366.15</v>
      </c>
      <c r="Q8">
        <f t="shared" si="5"/>
        <v>105</v>
      </c>
      <c r="R8">
        <f t="shared" si="5"/>
        <v>1</v>
      </c>
      <c r="S8">
        <f t="shared" si="5"/>
        <v>1</v>
      </c>
      <c r="T8">
        <f t="shared" si="5"/>
        <v>1</v>
      </c>
      <c r="U8">
        <f t="shared" si="5"/>
        <v>53</v>
      </c>
      <c r="V8">
        <f t="shared" si="5"/>
        <v>5450</v>
      </c>
      <c r="W8">
        <f t="shared" si="6"/>
        <v>1</v>
      </c>
      <c r="X8">
        <f t="shared" si="6"/>
        <v>0</v>
      </c>
      <c r="Y8">
        <f t="shared" si="6"/>
        <v>0</v>
      </c>
      <c r="Z8">
        <f t="shared" si="6"/>
        <v>5250</v>
      </c>
      <c r="AA8">
        <f t="shared" si="6"/>
        <v>0.25</v>
      </c>
      <c r="AB8">
        <f t="shared" si="6"/>
        <v>0.25</v>
      </c>
      <c r="AC8">
        <f t="shared" si="6"/>
        <v>1</v>
      </c>
      <c r="AD8">
        <f t="shared" si="6"/>
        <v>300</v>
      </c>
      <c r="AE8">
        <f t="shared" si="6"/>
        <v>1</v>
      </c>
      <c r="AF8">
        <f t="shared" si="6"/>
        <v>0.99990000000000001</v>
      </c>
      <c r="AG8">
        <f t="shared" si="7"/>
        <v>7.31028611028611E-2</v>
      </c>
      <c r="AH8">
        <f t="shared" si="7"/>
        <v>1</v>
      </c>
      <c r="AI8">
        <f t="shared" si="7"/>
        <v>9.6467120334224301</v>
      </c>
      <c r="AJ8">
        <f t="shared" si="7"/>
        <v>3500</v>
      </c>
      <c r="AK8">
        <f t="shared" si="7"/>
        <v>1</v>
      </c>
      <c r="AL8">
        <f t="shared" si="7"/>
        <v>0</v>
      </c>
      <c r="AM8">
        <f t="shared" si="7"/>
        <v>0</v>
      </c>
      <c r="AN8">
        <f t="shared" si="7"/>
        <v>1</v>
      </c>
    </row>
    <row r="9" spans="1:40" x14ac:dyDescent="0.25">
      <c r="A9" t="str">
        <f t="shared" si="2"/>
        <v>cloosed loop - 200 mi</v>
      </c>
      <c r="B9">
        <f t="shared" si="3"/>
        <v>7</v>
      </c>
      <c r="C9">
        <f t="shared" si="4"/>
        <v>2022</v>
      </c>
      <c r="D9">
        <f t="shared" si="4"/>
        <v>1000</v>
      </c>
      <c r="E9">
        <f t="shared" si="4"/>
        <v>10</v>
      </c>
      <c r="F9">
        <v>200</v>
      </c>
      <c r="G9">
        <f t="shared" si="4"/>
        <v>0.1709</v>
      </c>
      <c r="H9">
        <f t="shared" si="4"/>
        <v>6.0279999999999996</v>
      </c>
      <c r="I9">
        <f t="shared" si="4"/>
        <v>0</v>
      </c>
      <c r="J9">
        <f t="shared" si="4"/>
        <v>10.18</v>
      </c>
      <c r="K9">
        <f t="shared" si="4"/>
        <v>0</v>
      </c>
      <c r="L9">
        <f t="shared" si="4"/>
        <v>0</v>
      </c>
      <c r="M9">
        <f t="shared" si="5"/>
        <v>0.31</v>
      </c>
      <c r="N9">
        <f t="shared" si="5"/>
        <v>0</v>
      </c>
      <c r="O9" t="str">
        <f t="shared" si="5"/>
        <v>electro</v>
      </c>
      <c r="P9">
        <f t="shared" si="5"/>
        <v>366.15</v>
      </c>
      <c r="Q9">
        <f t="shared" si="5"/>
        <v>105</v>
      </c>
      <c r="R9">
        <f t="shared" si="5"/>
        <v>1</v>
      </c>
      <c r="S9">
        <f t="shared" si="5"/>
        <v>1</v>
      </c>
      <c r="T9">
        <f t="shared" si="5"/>
        <v>1</v>
      </c>
      <c r="U9">
        <f t="shared" si="5"/>
        <v>53</v>
      </c>
      <c r="V9">
        <f t="shared" si="5"/>
        <v>5450</v>
      </c>
      <c r="W9">
        <f t="shared" si="6"/>
        <v>1</v>
      </c>
      <c r="X9">
        <f t="shared" si="6"/>
        <v>0</v>
      </c>
      <c r="Y9">
        <f t="shared" si="6"/>
        <v>0</v>
      </c>
      <c r="Z9">
        <f t="shared" si="6"/>
        <v>5250</v>
      </c>
      <c r="AA9">
        <f t="shared" si="6"/>
        <v>0.25</v>
      </c>
      <c r="AB9">
        <f t="shared" si="6"/>
        <v>0.25</v>
      </c>
      <c r="AC9">
        <f t="shared" si="6"/>
        <v>1</v>
      </c>
      <c r="AD9">
        <f t="shared" si="6"/>
        <v>300</v>
      </c>
      <c r="AE9">
        <f t="shared" si="6"/>
        <v>1</v>
      </c>
      <c r="AF9">
        <f t="shared" si="6"/>
        <v>0.99990000000000001</v>
      </c>
      <c r="AG9">
        <f t="shared" si="7"/>
        <v>7.31028611028611E-2</v>
      </c>
      <c r="AH9">
        <f t="shared" si="7"/>
        <v>1</v>
      </c>
      <c r="AI9">
        <f t="shared" si="7"/>
        <v>9.6467120334224301</v>
      </c>
      <c r="AJ9">
        <f t="shared" si="7"/>
        <v>3500</v>
      </c>
      <c r="AK9">
        <f t="shared" si="7"/>
        <v>1</v>
      </c>
      <c r="AL9">
        <f t="shared" si="7"/>
        <v>0</v>
      </c>
      <c r="AM9">
        <f t="shared" si="7"/>
        <v>0</v>
      </c>
      <c r="AN9">
        <f t="shared" si="7"/>
        <v>1</v>
      </c>
    </row>
    <row r="10" spans="1:40" x14ac:dyDescent="0.25">
      <c r="A10" t="str">
        <f t="shared" si="2"/>
        <v>cloosed loop - 250 mi</v>
      </c>
      <c r="B10">
        <f t="shared" si="3"/>
        <v>8</v>
      </c>
      <c r="C10">
        <f t="shared" si="4"/>
        <v>2022</v>
      </c>
      <c r="D10">
        <f t="shared" si="4"/>
        <v>1000</v>
      </c>
      <c r="E10">
        <f t="shared" si="4"/>
        <v>10</v>
      </c>
      <c r="F10">
        <v>250</v>
      </c>
      <c r="G10">
        <f t="shared" si="4"/>
        <v>0.1709</v>
      </c>
      <c r="H10">
        <f t="shared" si="4"/>
        <v>6.0279999999999996</v>
      </c>
      <c r="I10">
        <f t="shared" si="4"/>
        <v>0</v>
      </c>
      <c r="J10">
        <f t="shared" si="4"/>
        <v>10.18</v>
      </c>
      <c r="K10">
        <f t="shared" si="4"/>
        <v>0</v>
      </c>
      <c r="L10">
        <f t="shared" si="4"/>
        <v>0</v>
      </c>
      <c r="M10">
        <f t="shared" si="5"/>
        <v>0.31</v>
      </c>
      <c r="N10">
        <f t="shared" si="5"/>
        <v>0</v>
      </c>
      <c r="O10" t="str">
        <f t="shared" si="5"/>
        <v>electro</v>
      </c>
      <c r="P10">
        <f t="shared" si="5"/>
        <v>366.15</v>
      </c>
      <c r="Q10">
        <f t="shared" si="5"/>
        <v>105</v>
      </c>
      <c r="R10">
        <f t="shared" si="5"/>
        <v>1</v>
      </c>
      <c r="S10">
        <f t="shared" si="5"/>
        <v>1</v>
      </c>
      <c r="T10">
        <f t="shared" si="5"/>
        <v>1</v>
      </c>
      <c r="U10">
        <f t="shared" si="5"/>
        <v>53</v>
      </c>
      <c r="V10">
        <f t="shared" si="5"/>
        <v>5450</v>
      </c>
      <c r="W10">
        <f t="shared" si="6"/>
        <v>1</v>
      </c>
      <c r="X10">
        <f t="shared" si="6"/>
        <v>0</v>
      </c>
      <c r="Y10">
        <f t="shared" si="6"/>
        <v>0</v>
      </c>
      <c r="Z10">
        <f t="shared" si="6"/>
        <v>5250</v>
      </c>
      <c r="AA10">
        <f t="shared" si="6"/>
        <v>0.25</v>
      </c>
      <c r="AB10">
        <f t="shared" si="6"/>
        <v>0.25</v>
      </c>
      <c r="AC10">
        <f t="shared" si="6"/>
        <v>1</v>
      </c>
      <c r="AD10">
        <f t="shared" si="6"/>
        <v>300</v>
      </c>
      <c r="AE10">
        <f t="shared" si="6"/>
        <v>1</v>
      </c>
      <c r="AF10">
        <f t="shared" si="6"/>
        <v>0.99990000000000001</v>
      </c>
      <c r="AG10">
        <f t="shared" si="7"/>
        <v>7.31028611028611E-2</v>
      </c>
      <c r="AH10">
        <f t="shared" si="7"/>
        <v>1</v>
      </c>
      <c r="AI10">
        <f t="shared" si="7"/>
        <v>9.6467120334224301</v>
      </c>
      <c r="AJ10">
        <f t="shared" si="7"/>
        <v>3500</v>
      </c>
      <c r="AK10">
        <f t="shared" si="7"/>
        <v>1</v>
      </c>
      <c r="AL10">
        <f t="shared" si="7"/>
        <v>0</v>
      </c>
      <c r="AM10">
        <f t="shared" si="7"/>
        <v>0</v>
      </c>
      <c r="AN10">
        <f t="shared" si="7"/>
        <v>1</v>
      </c>
    </row>
    <row r="11" spans="1:40" x14ac:dyDescent="0.25">
      <c r="A11" t="str">
        <f t="shared" si="2"/>
        <v>cloosed loop - 300 mi</v>
      </c>
      <c r="B11">
        <f t="shared" si="3"/>
        <v>9</v>
      </c>
      <c r="C11">
        <f t="shared" si="4"/>
        <v>2022</v>
      </c>
      <c r="D11">
        <f t="shared" si="4"/>
        <v>1000</v>
      </c>
      <c r="E11">
        <f t="shared" si="4"/>
        <v>10</v>
      </c>
      <c r="F11">
        <v>300</v>
      </c>
      <c r="G11">
        <f t="shared" si="4"/>
        <v>0.1709</v>
      </c>
      <c r="H11">
        <f t="shared" si="4"/>
        <v>6.0279999999999996</v>
      </c>
      <c r="I11">
        <f t="shared" si="4"/>
        <v>0</v>
      </c>
      <c r="J11">
        <f t="shared" si="4"/>
        <v>10.18</v>
      </c>
      <c r="K11">
        <f t="shared" si="4"/>
        <v>0</v>
      </c>
      <c r="L11">
        <f t="shared" si="4"/>
        <v>0</v>
      </c>
      <c r="M11">
        <f t="shared" si="5"/>
        <v>0.31</v>
      </c>
      <c r="N11">
        <f t="shared" si="5"/>
        <v>0</v>
      </c>
      <c r="O11" t="str">
        <f t="shared" si="5"/>
        <v>electro</v>
      </c>
      <c r="P11">
        <f t="shared" si="5"/>
        <v>366.15</v>
      </c>
      <c r="Q11">
        <f t="shared" si="5"/>
        <v>105</v>
      </c>
      <c r="R11">
        <f t="shared" si="5"/>
        <v>1</v>
      </c>
      <c r="S11">
        <f t="shared" si="5"/>
        <v>1</v>
      </c>
      <c r="T11">
        <f t="shared" si="5"/>
        <v>1</v>
      </c>
      <c r="U11">
        <f t="shared" si="5"/>
        <v>53</v>
      </c>
      <c r="V11">
        <f t="shared" si="5"/>
        <v>5450</v>
      </c>
      <c r="W11">
        <f t="shared" si="6"/>
        <v>1</v>
      </c>
      <c r="X11">
        <f t="shared" si="6"/>
        <v>0</v>
      </c>
      <c r="Y11">
        <f t="shared" si="6"/>
        <v>0</v>
      </c>
      <c r="Z11">
        <f t="shared" si="6"/>
        <v>5250</v>
      </c>
      <c r="AA11">
        <f t="shared" si="6"/>
        <v>0.25</v>
      </c>
      <c r="AB11">
        <f t="shared" si="6"/>
        <v>0.25</v>
      </c>
      <c r="AC11">
        <f t="shared" si="6"/>
        <v>1</v>
      </c>
      <c r="AD11">
        <f t="shared" si="6"/>
        <v>300</v>
      </c>
      <c r="AE11">
        <f t="shared" si="6"/>
        <v>1</v>
      </c>
      <c r="AF11">
        <f t="shared" si="6"/>
        <v>0.99990000000000001</v>
      </c>
      <c r="AG11">
        <f t="shared" si="7"/>
        <v>7.31028611028611E-2</v>
      </c>
      <c r="AH11">
        <f t="shared" si="7"/>
        <v>1</v>
      </c>
      <c r="AI11">
        <f t="shared" si="7"/>
        <v>9.6467120334224301</v>
      </c>
      <c r="AJ11">
        <f t="shared" si="7"/>
        <v>3500</v>
      </c>
      <c r="AK11">
        <f t="shared" si="7"/>
        <v>1</v>
      </c>
      <c r="AL11">
        <f t="shared" si="7"/>
        <v>0</v>
      </c>
      <c r="AM11">
        <f t="shared" si="7"/>
        <v>0</v>
      </c>
      <c r="AN11">
        <f t="shared" si="7"/>
        <v>1</v>
      </c>
    </row>
    <row r="12" spans="1:40" x14ac:dyDescent="0.25">
      <c r="A12" t="str">
        <f t="shared" si="2"/>
        <v>cloosed loop - 350 mi</v>
      </c>
      <c r="B12">
        <f t="shared" si="3"/>
        <v>10</v>
      </c>
      <c r="C12">
        <f t="shared" si="4"/>
        <v>2022</v>
      </c>
      <c r="D12">
        <f t="shared" si="4"/>
        <v>1000</v>
      </c>
      <c r="E12">
        <f t="shared" si="4"/>
        <v>10</v>
      </c>
      <c r="F12">
        <v>350</v>
      </c>
      <c r="G12">
        <f t="shared" si="4"/>
        <v>0.1709</v>
      </c>
      <c r="H12">
        <f t="shared" si="4"/>
        <v>6.0279999999999996</v>
      </c>
      <c r="I12">
        <f t="shared" si="4"/>
        <v>0</v>
      </c>
      <c r="J12">
        <f t="shared" si="4"/>
        <v>10.18</v>
      </c>
      <c r="K12">
        <f t="shared" si="4"/>
        <v>0</v>
      </c>
      <c r="L12">
        <f t="shared" si="4"/>
        <v>0</v>
      </c>
      <c r="M12">
        <f t="shared" si="5"/>
        <v>0.31</v>
      </c>
      <c r="N12">
        <f t="shared" si="5"/>
        <v>0</v>
      </c>
      <c r="O12" t="str">
        <f t="shared" si="5"/>
        <v>electro</v>
      </c>
      <c r="P12">
        <f t="shared" si="5"/>
        <v>366.15</v>
      </c>
      <c r="Q12">
        <f t="shared" si="5"/>
        <v>105</v>
      </c>
      <c r="R12">
        <f t="shared" si="5"/>
        <v>1</v>
      </c>
      <c r="S12">
        <f t="shared" si="5"/>
        <v>1</v>
      </c>
      <c r="T12">
        <f t="shared" si="5"/>
        <v>1</v>
      </c>
      <c r="U12">
        <f t="shared" si="5"/>
        <v>53</v>
      </c>
      <c r="V12">
        <f t="shared" si="5"/>
        <v>5450</v>
      </c>
      <c r="W12">
        <f t="shared" si="6"/>
        <v>1</v>
      </c>
      <c r="X12">
        <f t="shared" si="6"/>
        <v>0</v>
      </c>
      <c r="Y12">
        <f t="shared" si="6"/>
        <v>0</v>
      </c>
      <c r="Z12">
        <f t="shared" si="6"/>
        <v>5250</v>
      </c>
      <c r="AA12">
        <f t="shared" si="6"/>
        <v>0.25</v>
      </c>
      <c r="AB12">
        <f t="shared" si="6"/>
        <v>0.25</v>
      </c>
      <c r="AC12">
        <f t="shared" si="6"/>
        <v>1</v>
      </c>
      <c r="AD12">
        <f t="shared" si="6"/>
        <v>300</v>
      </c>
      <c r="AE12">
        <f t="shared" si="6"/>
        <v>1</v>
      </c>
      <c r="AF12">
        <f t="shared" si="6"/>
        <v>0.99990000000000001</v>
      </c>
      <c r="AG12">
        <f t="shared" si="7"/>
        <v>7.31028611028611E-2</v>
      </c>
      <c r="AH12">
        <f t="shared" si="7"/>
        <v>1</v>
      </c>
      <c r="AI12">
        <f t="shared" si="7"/>
        <v>9.6467120334224301</v>
      </c>
      <c r="AJ12">
        <f t="shared" si="7"/>
        <v>3500</v>
      </c>
      <c r="AK12">
        <f t="shared" si="7"/>
        <v>1</v>
      </c>
      <c r="AL12">
        <f t="shared" si="7"/>
        <v>0</v>
      </c>
      <c r="AM12">
        <f t="shared" si="7"/>
        <v>0</v>
      </c>
      <c r="AN12">
        <f t="shared" si="7"/>
        <v>1</v>
      </c>
    </row>
    <row r="13" spans="1:40" x14ac:dyDescent="0.25">
      <c r="A13" t="str">
        <f t="shared" si="2"/>
        <v>cloosed loop - 400 mi</v>
      </c>
      <c r="B13">
        <f t="shared" si="3"/>
        <v>11</v>
      </c>
      <c r="C13">
        <f t="shared" si="4"/>
        <v>2022</v>
      </c>
      <c r="D13">
        <f t="shared" si="4"/>
        <v>1000</v>
      </c>
      <c r="E13">
        <f t="shared" si="4"/>
        <v>10</v>
      </c>
      <c r="F13">
        <v>400</v>
      </c>
      <c r="G13">
        <f t="shared" si="4"/>
        <v>0.1709</v>
      </c>
      <c r="H13">
        <f t="shared" si="4"/>
        <v>6.0279999999999996</v>
      </c>
      <c r="I13">
        <f t="shared" si="4"/>
        <v>0</v>
      </c>
      <c r="J13">
        <f t="shared" si="4"/>
        <v>10.18</v>
      </c>
      <c r="K13">
        <f t="shared" si="4"/>
        <v>0</v>
      </c>
      <c r="L13">
        <f t="shared" si="4"/>
        <v>0</v>
      </c>
      <c r="M13">
        <f t="shared" si="5"/>
        <v>0.31</v>
      </c>
      <c r="N13">
        <f t="shared" si="5"/>
        <v>0</v>
      </c>
      <c r="O13" t="str">
        <f t="shared" si="5"/>
        <v>electro</v>
      </c>
      <c r="P13">
        <f t="shared" si="5"/>
        <v>366.15</v>
      </c>
      <c r="Q13">
        <f t="shared" si="5"/>
        <v>105</v>
      </c>
      <c r="R13">
        <f t="shared" si="5"/>
        <v>1</v>
      </c>
      <c r="S13">
        <f t="shared" si="5"/>
        <v>1</v>
      </c>
      <c r="T13">
        <f t="shared" si="5"/>
        <v>1</v>
      </c>
      <c r="U13">
        <f t="shared" si="5"/>
        <v>53</v>
      </c>
      <c r="V13">
        <f t="shared" si="5"/>
        <v>5450</v>
      </c>
      <c r="W13">
        <f t="shared" si="6"/>
        <v>1</v>
      </c>
      <c r="X13">
        <f t="shared" si="6"/>
        <v>0</v>
      </c>
      <c r="Y13">
        <f t="shared" si="6"/>
        <v>0</v>
      </c>
      <c r="Z13">
        <f t="shared" si="6"/>
        <v>5250</v>
      </c>
      <c r="AA13">
        <f t="shared" si="6"/>
        <v>0.25</v>
      </c>
      <c r="AB13">
        <f t="shared" si="6"/>
        <v>0.25</v>
      </c>
      <c r="AC13">
        <f t="shared" si="6"/>
        <v>1</v>
      </c>
      <c r="AD13">
        <f t="shared" si="6"/>
        <v>300</v>
      </c>
      <c r="AE13">
        <f t="shared" si="6"/>
        <v>1</v>
      </c>
      <c r="AF13">
        <f t="shared" si="6"/>
        <v>0.99990000000000001</v>
      </c>
      <c r="AG13">
        <f t="shared" si="7"/>
        <v>7.31028611028611E-2</v>
      </c>
      <c r="AH13">
        <f t="shared" si="7"/>
        <v>1</v>
      </c>
      <c r="AI13">
        <f t="shared" si="7"/>
        <v>9.6467120334224301</v>
      </c>
      <c r="AJ13">
        <f t="shared" si="7"/>
        <v>3500</v>
      </c>
      <c r="AK13">
        <f t="shared" si="7"/>
        <v>1</v>
      </c>
      <c r="AL13">
        <f t="shared" si="7"/>
        <v>0</v>
      </c>
      <c r="AM13">
        <f t="shared" si="7"/>
        <v>0</v>
      </c>
      <c r="AN13">
        <f t="shared" si="7"/>
        <v>1</v>
      </c>
    </row>
    <row r="14" spans="1:40" x14ac:dyDescent="0.25">
      <c r="A14" t="str">
        <f t="shared" si="2"/>
        <v>cloosed loop - 450 mi</v>
      </c>
      <c r="B14">
        <f t="shared" si="3"/>
        <v>12</v>
      </c>
      <c r="C14">
        <f t="shared" si="4"/>
        <v>2022</v>
      </c>
      <c r="D14">
        <f t="shared" si="4"/>
        <v>1000</v>
      </c>
      <c r="E14">
        <f t="shared" si="4"/>
        <v>10</v>
      </c>
      <c r="F14">
        <v>450</v>
      </c>
      <c r="G14">
        <f t="shared" si="4"/>
        <v>0.1709</v>
      </c>
      <c r="H14">
        <f t="shared" si="4"/>
        <v>6.0279999999999996</v>
      </c>
      <c r="I14">
        <f t="shared" si="4"/>
        <v>0</v>
      </c>
      <c r="J14">
        <f t="shared" si="4"/>
        <v>10.18</v>
      </c>
      <c r="K14">
        <f t="shared" si="4"/>
        <v>0</v>
      </c>
      <c r="L14">
        <f t="shared" si="4"/>
        <v>0</v>
      </c>
      <c r="M14">
        <f t="shared" si="5"/>
        <v>0.31</v>
      </c>
      <c r="N14">
        <f t="shared" si="5"/>
        <v>0</v>
      </c>
      <c r="O14" t="str">
        <f t="shared" si="5"/>
        <v>electro</v>
      </c>
      <c r="P14">
        <f t="shared" si="5"/>
        <v>366.15</v>
      </c>
      <c r="Q14">
        <f t="shared" si="5"/>
        <v>105</v>
      </c>
      <c r="R14">
        <f t="shared" si="5"/>
        <v>1</v>
      </c>
      <c r="S14">
        <f t="shared" si="5"/>
        <v>1</v>
      </c>
      <c r="T14">
        <f t="shared" si="5"/>
        <v>1</v>
      </c>
      <c r="U14">
        <f t="shared" si="5"/>
        <v>53</v>
      </c>
      <c r="V14">
        <f t="shared" si="5"/>
        <v>5450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5250</v>
      </c>
      <c r="AA14">
        <f t="shared" si="6"/>
        <v>0.25</v>
      </c>
      <c r="AB14">
        <f t="shared" si="6"/>
        <v>0.25</v>
      </c>
      <c r="AC14">
        <f t="shared" si="6"/>
        <v>1</v>
      </c>
      <c r="AD14">
        <f t="shared" si="6"/>
        <v>300</v>
      </c>
      <c r="AE14">
        <f t="shared" si="6"/>
        <v>1</v>
      </c>
      <c r="AF14">
        <f t="shared" si="6"/>
        <v>0.99990000000000001</v>
      </c>
      <c r="AG14">
        <f t="shared" si="7"/>
        <v>7.31028611028611E-2</v>
      </c>
      <c r="AH14">
        <f t="shared" si="7"/>
        <v>1</v>
      </c>
      <c r="AI14">
        <f t="shared" si="7"/>
        <v>9.6467120334224301</v>
      </c>
      <c r="AJ14">
        <f t="shared" si="7"/>
        <v>3500</v>
      </c>
      <c r="AK14">
        <f t="shared" si="7"/>
        <v>1</v>
      </c>
      <c r="AL14">
        <f t="shared" si="7"/>
        <v>0</v>
      </c>
      <c r="AM14">
        <f t="shared" si="7"/>
        <v>0</v>
      </c>
      <c r="AN14">
        <f t="shared" si="7"/>
        <v>1</v>
      </c>
    </row>
    <row r="15" spans="1:40" x14ac:dyDescent="0.25">
      <c r="A15" t="str">
        <f t="shared" si="2"/>
        <v>cloosed loop - 500 mi</v>
      </c>
      <c r="B15">
        <f t="shared" si="3"/>
        <v>13</v>
      </c>
      <c r="C15">
        <f t="shared" si="4"/>
        <v>2022</v>
      </c>
      <c r="D15">
        <f t="shared" si="4"/>
        <v>1000</v>
      </c>
      <c r="E15">
        <f t="shared" si="4"/>
        <v>10</v>
      </c>
      <c r="F15">
        <v>500</v>
      </c>
      <c r="G15">
        <f t="shared" si="4"/>
        <v>0.1709</v>
      </c>
      <c r="H15">
        <f t="shared" si="4"/>
        <v>6.0279999999999996</v>
      </c>
      <c r="I15">
        <f t="shared" si="4"/>
        <v>0</v>
      </c>
      <c r="J15">
        <f t="shared" si="4"/>
        <v>10.18</v>
      </c>
      <c r="K15">
        <f t="shared" si="4"/>
        <v>0</v>
      </c>
      <c r="L15">
        <f t="shared" si="4"/>
        <v>0</v>
      </c>
      <c r="M15">
        <f t="shared" si="5"/>
        <v>0.31</v>
      </c>
      <c r="N15">
        <f t="shared" si="5"/>
        <v>0</v>
      </c>
      <c r="O15" t="str">
        <f t="shared" si="5"/>
        <v>electro</v>
      </c>
      <c r="P15">
        <f t="shared" si="5"/>
        <v>366.15</v>
      </c>
      <c r="Q15">
        <f t="shared" si="5"/>
        <v>105</v>
      </c>
      <c r="R15">
        <f t="shared" si="5"/>
        <v>1</v>
      </c>
      <c r="S15">
        <f t="shared" si="5"/>
        <v>1</v>
      </c>
      <c r="T15">
        <f t="shared" si="5"/>
        <v>1</v>
      </c>
      <c r="U15">
        <f t="shared" si="5"/>
        <v>53</v>
      </c>
      <c r="V15">
        <f t="shared" si="5"/>
        <v>5450</v>
      </c>
      <c r="W15">
        <f t="shared" si="6"/>
        <v>1</v>
      </c>
      <c r="X15">
        <f t="shared" si="6"/>
        <v>0</v>
      </c>
      <c r="Y15">
        <f t="shared" si="6"/>
        <v>0</v>
      </c>
      <c r="Z15">
        <f t="shared" si="6"/>
        <v>5250</v>
      </c>
      <c r="AA15">
        <f t="shared" si="6"/>
        <v>0.25</v>
      </c>
      <c r="AB15">
        <f t="shared" si="6"/>
        <v>0.25</v>
      </c>
      <c r="AC15">
        <f t="shared" si="6"/>
        <v>1</v>
      </c>
      <c r="AD15">
        <f t="shared" si="6"/>
        <v>300</v>
      </c>
      <c r="AE15">
        <f t="shared" si="6"/>
        <v>1</v>
      </c>
      <c r="AF15">
        <f t="shared" si="6"/>
        <v>0.99990000000000001</v>
      </c>
      <c r="AG15">
        <f t="shared" si="7"/>
        <v>7.31028611028611E-2</v>
      </c>
      <c r="AH15">
        <f t="shared" si="7"/>
        <v>1</v>
      </c>
      <c r="AI15">
        <f t="shared" si="7"/>
        <v>9.6467120334224301</v>
      </c>
      <c r="AJ15">
        <f t="shared" si="7"/>
        <v>3500</v>
      </c>
      <c r="AK15">
        <f t="shared" si="7"/>
        <v>1</v>
      </c>
      <c r="AL15">
        <f t="shared" si="7"/>
        <v>0</v>
      </c>
      <c r="AM15">
        <f t="shared" si="7"/>
        <v>0</v>
      </c>
      <c r="AN15">
        <f t="shared" si="7"/>
        <v>1</v>
      </c>
    </row>
  </sheetData>
  <conditionalFormatting sqref="C3:AN15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4E99C690CD84D8C14FB9B89CF5CA2" ma:contentTypeVersion="14" ma:contentTypeDescription="Create a new document." ma:contentTypeScope="" ma:versionID="7d6ebaee038f40569f500d908425f89c">
  <xsd:schema xmlns:xsd="http://www.w3.org/2001/XMLSchema" xmlns:xs="http://www.w3.org/2001/XMLSchema" xmlns:p="http://schemas.microsoft.com/office/2006/metadata/properties" xmlns:ns2="72d00a49-d4df-4ae2-8448-0e7c38748169" xmlns:ns3="cdbd341c-9425-4527-8200-dbc5093c0c26" xmlns:ns4="cc3aaed6-9815-470c-8f7f-f66d9ca72b53" targetNamespace="http://schemas.microsoft.com/office/2006/metadata/properties" ma:root="true" ma:fieldsID="0d22da384523c48d606acb8860bdc860" ns2:_="" ns3:_="" ns4:_="">
    <xsd:import namespace="72d00a49-d4df-4ae2-8448-0e7c38748169"/>
    <xsd:import namespace="cdbd341c-9425-4527-8200-dbc5093c0c26"/>
    <xsd:import namespace="cc3aaed6-9815-470c-8f7f-f66d9ca72b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00a49-d4df-4ae2-8448-0e7c3874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a22c89-3912-4715-9657-2989270db2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d341c-9425-4527-8200-dbc5093c0c26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53f2cc4-5f9f-4bbb-9939-0cc4669e82ba}" ma:internalName="TaxCatchAll" ma:showField="CatchAllData" ma:web="cc3aaed6-9815-470c-8f7f-f66d9ca72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aaed6-9815-470c-8f7f-f66d9ca72b5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00a49-d4df-4ae2-8448-0e7c38748169">
      <Terms xmlns="http://schemas.microsoft.com/office/infopath/2007/PartnerControls"/>
    </lcf76f155ced4ddcb4097134ff3c332f>
    <TaxCatchAll xmlns="cdbd341c-9425-4527-8200-dbc5093c0c26" xsi:nil="true"/>
  </documentManagement>
</p:properties>
</file>

<file path=customXml/itemProps1.xml><?xml version="1.0" encoding="utf-8"?>
<ds:datastoreItem xmlns:ds="http://schemas.openxmlformats.org/officeDocument/2006/customXml" ds:itemID="{D243E841-6DA9-4CA8-931D-4884095FABA6}"/>
</file>

<file path=customXml/itemProps2.xml><?xml version="1.0" encoding="utf-8"?>
<ds:datastoreItem xmlns:ds="http://schemas.openxmlformats.org/officeDocument/2006/customXml" ds:itemID="{5DB0BD7E-7E64-4D55-9AB7-9C4257A2C7E2}"/>
</file>

<file path=customXml/itemProps3.xml><?xml version="1.0" encoding="utf-8"?>
<ds:datastoreItem xmlns:ds="http://schemas.openxmlformats.org/officeDocument/2006/customXml" ds:itemID="{91045CCE-CD2A-4094-92AA-CC43DAE445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2024-08-14T01:10:07Z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0x01010001B4E99C690CD84D8C14FB9B89CF5CA2</vt:lpwstr>
  </property>
</Properties>
</file>