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302" documentId="13_ncr:40009_{386061FE-3CDD-48D5-AA75-D7117555D095}" xr6:coauthVersionLast="47" xr6:coauthVersionMax="47" xr10:uidLastSave="{1E43B650-9950-404E-8C90-FBFB9CD16238}"/>
  <bookViews>
    <workbookView xWindow="-120" yWindow="-120" windowWidth="38640" windowHeight="212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2" i="1" l="1"/>
  <c r="AM12" i="1"/>
  <c r="AL12" i="1"/>
  <c r="AK12" i="1"/>
  <c r="AJ12" i="1"/>
  <c r="AI12" i="1"/>
  <c r="AH12" i="1"/>
  <c r="AG12" i="1"/>
  <c r="AF12" i="1"/>
  <c r="AE12" i="1"/>
  <c r="AD12" i="1"/>
  <c r="AB12" i="1"/>
  <c r="AC12" i="1" s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F12" i="1"/>
  <c r="E12" i="1"/>
  <c r="D12" i="1"/>
  <c r="C12" i="1"/>
  <c r="A12" i="1"/>
  <c r="AN11" i="1"/>
  <c r="AM11" i="1"/>
  <c r="AL11" i="1"/>
  <c r="AK11" i="1"/>
  <c r="AJ11" i="1"/>
  <c r="AI11" i="1"/>
  <c r="AH11" i="1"/>
  <c r="AG11" i="1"/>
  <c r="AF11" i="1"/>
  <c r="AE11" i="1"/>
  <c r="AD11" i="1"/>
  <c r="AB11" i="1"/>
  <c r="AC11" i="1" s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F11" i="1"/>
  <c r="E11" i="1"/>
  <c r="D11" i="1"/>
  <c r="C11" i="1"/>
  <c r="A11" i="1"/>
  <c r="AN10" i="1"/>
  <c r="AM10" i="1"/>
  <c r="AL10" i="1"/>
  <c r="AK10" i="1"/>
  <c r="AJ10" i="1"/>
  <c r="AI10" i="1"/>
  <c r="AH10" i="1"/>
  <c r="AG10" i="1"/>
  <c r="AF10" i="1"/>
  <c r="AE10" i="1"/>
  <c r="AD10" i="1"/>
  <c r="AB10" i="1"/>
  <c r="AC10" i="1" s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10" i="1"/>
  <c r="E10" i="1"/>
  <c r="D10" i="1"/>
  <c r="C10" i="1"/>
  <c r="A10" i="1"/>
  <c r="AN9" i="1"/>
  <c r="AM9" i="1"/>
  <c r="AL9" i="1"/>
  <c r="AK9" i="1"/>
  <c r="AJ9" i="1"/>
  <c r="AI9" i="1"/>
  <c r="AH9" i="1"/>
  <c r="AG9" i="1"/>
  <c r="AF9" i="1"/>
  <c r="AE9" i="1"/>
  <c r="AD9" i="1"/>
  <c r="AB9" i="1"/>
  <c r="AC9" i="1" s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E9" i="1"/>
  <c r="D9" i="1"/>
  <c r="C9" i="1"/>
  <c r="A9" i="1"/>
  <c r="AN8" i="1"/>
  <c r="AM8" i="1"/>
  <c r="AL8" i="1"/>
  <c r="AK8" i="1"/>
  <c r="AJ8" i="1"/>
  <c r="AI8" i="1"/>
  <c r="AH8" i="1"/>
  <c r="AG8" i="1"/>
  <c r="AF8" i="1"/>
  <c r="AE8" i="1"/>
  <c r="AD8" i="1"/>
  <c r="AB8" i="1"/>
  <c r="AC8" i="1" s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E8" i="1"/>
  <c r="D8" i="1"/>
  <c r="C8" i="1"/>
  <c r="A8" i="1"/>
  <c r="AN7" i="1"/>
  <c r="AM7" i="1"/>
  <c r="AL7" i="1"/>
  <c r="AK7" i="1"/>
  <c r="AJ7" i="1"/>
  <c r="AI7" i="1"/>
  <c r="AH7" i="1"/>
  <c r="AG7" i="1"/>
  <c r="AF7" i="1"/>
  <c r="AE7" i="1"/>
  <c r="AD7" i="1"/>
  <c r="AB7" i="1"/>
  <c r="AC7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/>
  <c r="AN6" i="1"/>
  <c r="AM6" i="1"/>
  <c r="AL6" i="1"/>
  <c r="AK6" i="1"/>
  <c r="AJ6" i="1"/>
  <c r="AI6" i="1"/>
  <c r="AH6" i="1"/>
  <c r="AG6" i="1"/>
  <c r="AF6" i="1"/>
  <c r="AE6" i="1"/>
  <c r="AD6" i="1"/>
  <c r="AB6" i="1"/>
  <c r="AC6" i="1" s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F6" i="1"/>
  <c r="E6" i="1"/>
  <c r="D6" i="1"/>
  <c r="C6" i="1"/>
  <c r="A6" i="1"/>
  <c r="C5" i="1"/>
  <c r="D5" i="1"/>
  <c r="E5" i="1"/>
  <c r="F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 s="1"/>
  <c r="AC5" i="1" s="1"/>
  <c r="AD5" i="1"/>
  <c r="AE5" i="1"/>
  <c r="AF5" i="1"/>
  <c r="AG5" i="1"/>
  <c r="AH5" i="1"/>
  <c r="AI5" i="1"/>
  <c r="AJ5" i="1"/>
  <c r="AK5" i="1"/>
  <c r="AL5" i="1"/>
  <c r="AM5" i="1"/>
  <c r="AN5" i="1"/>
  <c r="G2" i="1"/>
  <c r="G3" i="1"/>
  <c r="G4" i="1"/>
  <c r="G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G11" i="1" l="1"/>
  <c r="G10" i="1"/>
  <c r="G9" i="1"/>
  <c r="G6" i="1"/>
  <c r="G12" i="1"/>
  <c r="A5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<sst xmlns="http://schemas.openxmlformats.org/spreadsheetml/2006/main" count="46" uniqueCount="45">
  <si>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</si>
  <si>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</si>
  <si>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</si>
  <si>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</si>
  <si>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</si>
  <si>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</si>
  <si>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</si>
  <si>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</si>
  <si>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</si>
  <si>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</si>
  <si>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</si>
  <si>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</si>
  <si>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</si>
  <si>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</si>
  <si>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</si>
  <si>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</si>
  <si>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</si>
  <si>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</si>
  <si>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</si>
  <si>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</si>
  <si>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</si>
  <si>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</si>
  <si>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</si>
  <si>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</si>
  <si>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</si>
  <si>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</si>
  <si>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</si>
  <si>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</si>
  <si>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</si>
  <si>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</si>
  <si>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</si>
  <si>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</si>
  <si>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</si>
  <si>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</si>
  <si>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</si>
  <si>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</si>
  <si>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</si>
  <si>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</si>
  <si>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</si>
  <si>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</si>
  <si>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</si>
  <si>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delivery only</t>
  </si>
  <si>
    <t>closed loop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</si>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</sst>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Normal="100" workbookViewId="0">
      <pane xSplit="1" ySplit="2" topLeftCell="Z3" activePane="bottomRight" state="frozen"/>
      <selection pane="topRight" activeCell="B1" sqref="B1"/>
      <selection pane="bottomLeft" activeCell="A3" sqref="A3"/>
      <selection pane="bottomRight" activeCell="AH12" sqref="AH12"/>
    </sheetView>
  </sheetViews>
  <sheetFormatPr defaultRowHeight="15" x14ac:dyDescent="0.25"/>
  <cols>
    <col min="1" max="1" width="25.285156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39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40</v>
      </c>
    </row>
    <row r="2" spans="1:40" x14ac:dyDescent="0.25">
      <c r="A2" s="1" t="s">
        <v>37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f t="shared" ref="G2:G4" si="0">17.09/100</f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35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41</v>
      </c>
      <c r="B3">
        <f t="shared" ref="B3:B12" si="1">B2+1</f>
        <v>1</v>
      </c>
      <c r="C3">
        <v>2022</v>
      </c>
      <c r="D3">
        <v>1000</v>
      </c>
      <c r="E3">
        <v>10</v>
      </c>
      <c r="F3">
        <v>100</v>
      </c>
      <c r="G3">
        <f t="shared" si="0"/>
        <v>0.1709</v>
      </c>
      <c r="H3">
        <v>6.0279999999999996</v>
      </c>
      <c r="I3">
        <v>0</v>
      </c>
      <c r="J3">
        <v>10.18</v>
      </c>
      <c r="K3">
        <v>0</v>
      </c>
      <c r="L3">
        <v>0</v>
      </c>
      <c r="M3">
        <v>0</v>
      </c>
      <c r="N3">
        <v>0</v>
      </c>
      <c r="O3" t="s">
        <v>38</v>
      </c>
      <c r="P3">
        <v>366.15</v>
      </c>
      <c r="Q3">
        <v>105</v>
      </c>
      <c r="R3">
        <v>1</v>
      </c>
      <c r="S3">
        <v>1</v>
      </c>
      <c r="T3">
        <v>1</v>
      </c>
      <c r="U3">
        <v>53</v>
      </c>
      <c r="V3">
        <v>5450</v>
      </c>
      <c r="W3">
        <v>1</v>
      </c>
      <c r="X3">
        <v>0</v>
      </c>
      <c r="Y3">
        <v>0</v>
      </c>
      <c r="Z3">
        <v>5250</v>
      </c>
      <c r="AA3">
        <v>0.25</v>
      </c>
      <c r="AB3">
        <v>0.25</v>
      </c>
      <c r="AC3"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9.6467120334224301</v>
      </c>
      <c r="AJ3">
        <v>3500</v>
      </c>
      <c r="AK3">
        <v>1</v>
      </c>
      <c r="AL3">
        <v>0</v>
      </c>
      <c r="AM3">
        <v>0</v>
      </c>
      <c r="AN3">
        <v>1</v>
      </c>
    </row>
    <row r="4" spans="1:40" x14ac:dyDescent="0.25">
      <c r="A4" t="s">
        <v>42</v>
      </c>
      <c r="B4">
        <f t="shared" si="1"/>
        <v>2</v>
      </c>
      <c r="C4">
        <v>2022</v>
      </c>
      <c r="D4">
        <v>1000</v>
      </c>
      <c r="E4">
        <v>10</v>
      </c>
      <c r="F4">
        <v>100</v>
      </c>
      <c r="G4">
        <f t="shared" si="0"/>
        <v>0.1709</v>
      </c>
      <c r="H4">
        <v>6.0279999999999996</v>
      </c>
      <c r="I4">
        <v>0</v>
      </c>
      <c r="J4">
        <v>10.18</v>
      </c>
      <c r="K4">
        <v>0</v>
      </c>
      <c r="L4">
        <v>0</v>
      </c>
      <c r="M4">
        <v>0.31</v>
      </c>
      <c r="N4">
        <v>0</v>
      </c>
      <c r="O4" t="s">
        <v>35</v>
      </c>
      <c r="P4">
        <v>366.15</v>
      </c>
      <c r="Q4">
        <v>105</v>
      </c>
      <c r="R4">
        <v>1</v>
      </c>
      <c r="S4">
        <v>1</v>
      </c>
      <c r="T4">
        <v>1</v>
      </c>
      <c r="U4">
        <v>53</v>
      </c>
      <c r="V4">
        <v>5450</v>
      </c>
      <c r="W4">
        <v>1</v>
      </c>
      <c r="X4">
        <v>0</v>
      </c>
      <c r="Y4">
        <v>0</v>
      </c>
      <c r="Z4">
        <v>5250</v>
      </c>
      <c r="AA4">
        <v>0.25</v>
      </c>
      <c r="AB4">
        <v>0.25</v>
      </c>
      <c r="AC4">
        <v>1</v>
      </c>
      <c r="AD4">
        <v>300</v>
      </c>
      <c r="AE4">
        <v>1</v>
      </c>
      <c r="AF4">
        <v>0.99990000000000001</v>
      </c>
      <c r="AG4">
        <v>7.31028611028611E-2</v>
      </c>
      <c r="AH4">
        <v>1</v>
      </c>
      <c r="AI4">
        <v>9.6467120334224301</v>
      </c>
      <c r="AJ4">
        <v>3500</v>
      </c>
      <c r="AK4">
        <v>1</v>
      </c>
      <c r="AL4">
        <v>0</v>
      </c>
      <c r="AM4">
        <v>0</v>
      </c>
      <c r="AN4">
        <v>1</v>
      </c>
    </row>
    <row r="5" spans="1:40" x14ac:dyDescent="0.25">
      <c r="A5" t="str">
        <f>_xlfn.CONCAT("cloosed loop - ", AA5, " day stor")</f>
        <v>cloosed loop - 0.25 day stor</v>
      </c>
      <c r="B5">
        <f t="shared" si="1"/>
        <v>3</v>
      </c>
      <c r="C5">
        <f t="shared" ref="C5:AN12" si="2">C$4</f>
        <v>2022</v>
      </c>
      <c r="D5">
        <f t="shared" si="2"/>
        <v>1000</v>
      </c>
      <c r="E5">
        <f t="shared" si="2"/>
        <v>10</v>
      </c>
      <c r="F5">
        <f t="shared" si="2"/>
        <v>100</v>
      </c>
      <c r="G5">
        <f t="shared" si="2"/>
        <v>0.1709</v>
      </c>
      <c r="H5">
        <f t="shared" si="2"/>
        <v>6.0279999999999996</v>
      </c>
      <c r="I5">
        <f t="shared" si="2"/>
        <v>0</v>
      </c>
      <c r="J5">
        <f t="shared" si="2"/>
        <v>10.18</v>
      </c>
      <c r="K5">
        <f t="shared" si="2"/>
        <v>0</v>
      </c>
      <c r="L5">
        <f t="shared" si="2"/>
        <v>0</v>
      </c>
      <c r="M5">
        <f t="shared" si="2"/>
        <v>0.31</v>
      </c>
      <c r="N5">
        <f t="shared" si="2"/>
        <v>0</v>
      </c>
      <c r="O5" t="str">
        <f t="shared" si="2"/>
        <v>electro</v>
      </c>
      <c r="P5">
        <f t="shared" si="2"/>
        <v>366.15</v>
      </c>
      <c r="Q5">
        <f t="shared" si="2"/>
        <v>105</v>
      </c>
      <c r="R5">
        <f t="shared" si="2"/>
        <v>1</v>
      </c>
      <c r="S5">
        <f t="shared" si="2"/>
        <v>1</v>
      </c>
      <c r="T5">
        <f t="shared" si="2"/>
        <v>1</v>
      </c>
      <c r="U5">
        <f t="shared" si="2"/>
        <v>53</v>
      </c>
      <c r="V5">
        <f t="shared" si="2"/>
        <v>5450</v>
      </c>
      <c r="W5">
        <f t="shared" si="2"/>
        <v>1</v>
      </c>
      <c r="X5">
        <f t="shared" si="2"/>
        <v>0</v>
      </c>
      <c r="Y5">
        <f t="shared" si="2"/>
        <v>0</v>
      </c>
      <c r="Z5">
        <f t="shared" si="2"/>
        <v>5250</v>
      </c>
      <c r="AA5">
        <f t="shared" si="2"/>
        <v>0.25</v>
      </c>
      <c r="AB5">
        <f t="shared" ref="AB5:AC12" si="3">AA5</f>
        <v>0.25</v>
      </c>
      <c r="AC5">
        <f t="shared" si="3"/>
        <v>0.25</v>
      </c>
      <c r="AD5">
        <f t="shared" si="2"/>
        <v>300</v>
      </c>
      <c r="AE5">
        <f t="shared" si="2"/>
        <v>1</v>
      </c>
      <c r="AF5">
        <f t="shared" si="2"/>
        <v>0.99990000000000001</v>
      </c>
      <c r="AG5">
        <f t="shared" si="2"/>
        <v>7.31028611028611E-2</v>
      </c>
      <c r="AH5">
        <f t="shared" si="2"/>
        <v>1</v>
      </c>
      <c r="AI5">
        <f t="shared" si="2"/>
        <v>9.6467120334224301</v>
      </c>
      <c r="AJ5">
        <f t="shared" si="2"/>
        <v>3500</v>
      </c>
      <c r="AK5">
        <f t="shared" si="2"/>
        <v>1</v>
      </c>
      <c r="AL5">
        <f t="shared" si="2"/>
        <v>0</v>
      </c>
      <c r="AM5">
        <f t="shared" si="2"/>
        <v>0</v>
      </c>
      <c r="AN5">
        <f t="shared" si="2"/>
        <v>1</v>
      </c>
    </row>
    <row r="6" spans="1:40" x14ac:dyDescent="0.25">
      <c r="A6" t="str">
        <f>_xlfn.CONCAT("cloosed loop - ", AA6, " day stor")</f>
        <v>cloosed loop - 1 day stor</v>
      </c>
      <c r="B6">
        <f t="shared" si="1"/>
        <v>4</v>
      </c>
      <c r="C6">
        <f t="shared" si="2"/>
        <v>2022</v>
      </c>
      <c r="D6">
        <f t="shared" si="2"/>
        <v>1000</v>
      </c>
      <c r="E6">
        <f t="shared" si="2"/>
        <v>10</v>
      </c>
      <c r="F6">
        <f t="shared" si="2"/>
        <v>100</v>
      </c>
      <c r="G6">
        <f t="shared" si="2"/>
        <v>0.1709</v>
      </c>
      <c r="H6">
        <f t="shared" si="2"/>
        <v>6.0279999999999996</v>
      </c>
      <c r="I6">
        <f t="shared" si="2"/>
        <v>0</v>
      </c>
      <c r="J6">
        <f t="shared" si="2"/>
        <v>10.18</v>
      </c>
      <c r="K6">
        <f t="shared" si="2"/>
        <v>0</v>
      </c>
      <c r="L6">
        <f t="shared" si="2"/>
        <v>0</v>
      </c>
      <c r="M6">
        <f t="shared" si="2"/>
        <v>0.31</v>
      </c>
      <c r="N6">
        <f t="shared" si="2"/>
        <v>0</v>
      </c>
      <c r="O6" t="str">
        <f t="shared" si="2"/>
        <v>electro</v>
      </c>
      <c r="P6">
        <f t="shared" si="2"/>
        <v>366.15</v>
      </c>
      <c r="Q6">
        <f t="shared" si="2"/>
        <v>105</v>
      </c>
      <c r="R6">
        <f t="shared" si="2"/>
        <v>1</v>
      </c>
      <c r="S6">
        <f t="shared" si="2"/>
        <v>1</v>
      </c>
      <c r="T6">
        <f t="shared" si="2"/>
        <v>1</v>
      </c>
      <c r="U6">
        <f t="shared" si="2"/>
        <v>53</v>
      </c>
      <c r="V6">
        <f t="shared" si="2"/>
        <v>5450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5250</v>
      </c>
      <c r="AA6">
        <v>1</v>
      </c>
      <c r="AB6">
        <f t="shared" si="3"/>
        <v>1</v>
      </c>
      <c r="AC6">
        <f t="shared" si="3"/>
        <v>1</v>
      </c>
      <c r="AD6">
        <f t="shared" si="2"/>
        <v>300</v>
      </c>
      <c r="AE6">
        <f t="shared" si="2"/>
        <v>1</v>
      </c>
      <c r="AF6">
        <f t="shared" si="2"/>
        <v>0.99990000000000001</v>
      </c>
      <c r="AG6">
        <f t="shared" si="2"/>
        <v>7.31028611028611E-2</v>
      </c>
      <c r="AH6">
        <f t="shared" si="2"/>
        <v>1</v>
      </c>
      <c r="AI6">
        <f t="shared" si="2"/>
        <v>9.6467120334224301</v>
      </c>
      <c r="AJ6">
        <f t="shared" si="2"/>
        <v>3500</v>
      </c>
      <c r="AK6">
        <f t="shared" si="2"/>
        <v>1</v>
      </c>
      <c r="AL6">
        <f t="shared" si="2"/>
        <v>0</v>
      </c>
      <c r="AM6">
        <f t="shared" si="2"/>
        <v>0</v>
      </c>
      <c r="AN6">
        <f t="shared" si="2"/>
        <v>1</v>
      </c>
    </row>
    <row r="7" spans="1:40" x14ac:dyDescent="0.25">
      <c r="A7" t="str">
        <f>_xlfn.CONCAT("cloosed loop - ", AA7, " day stor")</f>
        <v>cloosed loop - 5 day stor</v>
      </c>
      <c r="B7">
        <f t="shared" si="1"/>
        <v>5</v>
      </c>
      <c r="C7">
        <f t="shared" si="2"/>
        <v>2022</v>
      </c>
      <c r="D7">
        <f t="shared" si="2"/>
        <v>1000</v>
      </c>
      <c r="E7">
        <f t="shared" si="2"/>
        <v>10</v>
      </c>
      <c r="F7">
        <f t="shared" si="2"/>
        <v>100</v>
      </c>
      <c r="G7">
        <f t="shared" si="2"/>
        <v>0.1709</v>
      </c>
      <c r="H7">
        <f t="shared" si="2"/>
        <v>6.0279999999999996</v>
      </c>
      <c r="I7">
        <f t="shared" si="2"/>
        <v>0</v>
      </c>
      <c r="J7">
        <f t="shared" si="2"/>
        <v>10.18</v>
      </c>
      <c r="K7">
        <f t="shared" si="2"/>
        <v>0</v>
      </c>
      <c r="L7">
        <f t="shared" si="2"/>
        <v>0</v>
      </c>
      <c r="M7">
        <f t="shared" si="2"/>
        <v>0.31</v>
      </c>
      <c r="N7">
        <f t="shared" si="2"/>
        <v>0</v>
      </c>
      <c r="O7" t="str">
        <f t="shared" si="2"/>
        <v>electro</v>
      </c>
      <c r="P7">
        <f t="shared" si="2"/>
        <v>366.15</v>
      </c>
      <c r="Q7">
        <f t="shared" si="2"/>
        <v>105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53</v>
      </c>
      <c r="V7">
        <f t="shared" si="2"/>
        <v>5450</v>
      </c>
      <c r="W7">
        <f t="shared" si="2"/>
        <v>1</v>
      </c>
      <c r="X7">
        <f t="shared" si="2"/>
        <v>0</v>
      </c>
      <c r="Y7">
        <f t="shared" si="2"/>
        <v>0</v>
      </c>
      <c r="Z7">
        <f t="shared" si="2"/>
        <v>5250</v>
      </c>
      <c r="AA7">
        <v>5</v>
      </c>
      <c r="AB7">
        <f t="shared" si="3"/>
        <v>5</v>
      </c>
      <c r="AC7">
        <f t="shared" si="3"/>
        <v>5</v>
      </c>
      <c r="AD7">
        <f t="shared" si="2"/>
        <v>300</v>
      </c>
      <c r="AE7">
        <f t="shared" si="2"/>
        <v>1</v>
      </c>
      <c r="AF7">
        <f t="shared" si="2"/>
        <v>0.99990000000000001</v>
      </c>
      <c r="AG7">
        <f t="shared" si="2"/>
        <v>7.31028611028611E-2</v>
      </c>
      <c r="AH7">
        <f t="shared" si="2"/>
        <v>1</v>
      </c>
      <c r="AI7">
        <f t="shared" si="2"/>
        <v>9.6467120334224301</v>
      </c>
      <c r="AJ7">
        <f t="shared" si="2"/>
        <v>3500</v>
      </c>
      <c r="AK7">
        <f t="shared" si="2"/>
        <v>1</v>
      </c>
      <c r="AL7">
        <f t="shared" si="2"/>
        <v>0</v>
      </c>
      <c r="AM7">
        <f t="shared" si="2"/>
        <v>0</v>
      </c>
      <c r="AN7">
        <f t="shared" si="2"/>
        <v>1</v>
      </c>
    </row>
    <row r="8" spans="1:40" x14ac:dyDescent="0.25">
      <c r="A8" t="str">
        <f>_xlfn.CONCAT("cloosed loop - ", AA8, " day stor")</f>
        <v>cloosed loop - 10 day stor</v>
      </c>
      <c r="B8">
        <f t="shared" si="1"/>
        <v>6</v>
      </c>
      <c r="C8">
        <f t="shared" si="2"/>
        <v>2022</v>
      </c>
      <c r="D8">
        <f t="shared" si="2"/>
        <v>1000</v>
      </c>
      <c r="E8">
        <f t="shared" si="2"/>
        <v>10</v>
      </c>
      <c r="F8">
        <f t="shared" si="2"/>
        <v>100</v>
      </c>
      <c r="G8">
        <f t="shared" si="2"/>
        <v>0.1709</v>
      </c>
      <c r="H8">
        <f t="shared" si="2"/>
        <v>6.0279999999999996</v>
      </c>
      <c r="I8">
        <f t="shared" si="2"/>
        <v>0</v>
      </c>
      <c r="J8">
        <f t="shared" si="2"/>
        <v>10.18</v>
      </c>
      <c r="K8">
        <f t="shared" si="2"/>
        <v>0</v>
      </c>
      <c r="L8">
        <f t="shared" si="2"/>
        <v>0</v>
      </c>
      <c r="M8">
        <f t="shared" si="2"/>
        <v>0.31</v>
      </c>
      <c r="N8">
        <f t="shared" si="2"/>
        <v>0</v>
      </c>
      <c r="O8" t="str">
        <f t="shared" si="2"/>
        <v>electro</v>
      </c>
      <c r="P8">
        <f t="shared" si="2"/>
        <v>366.15</v>
      </c>
      <c r="Q8">
        <f t="shared" si="2"/>
        <v>105</v>
      </c>
      <c r="R8">
        <f t="shared" si="2"/>
        <v>1</v>
      </c>
      <c r="S8">
        <f t="shared" si="2"/>
        <v>1</v>
      </c>
      <c r="T8">
        <f t="shared" si="2"/>
        <v>1</v>
      </c>
      <c r="U8">
        <f t="shared" si="2"/>
        <v>53</v>
      </c>
      <c r="V8">
        <f t="shared" si="2"/>
        <v>5450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5250</v>
      </c>
      <c r="AA8">
        <v>10</v>
      </c>
      <c r="AB8">
        <f t="shared" si="3"/>
        <v>10</v>
      </c>
      <c r="AC8">
        <f t="shared" si="3"/>
        <v>10</v>
      </c>
      <c r="AD8">
        <f t="shared" si="2"/>
        <v>300</v>
      </c>
      <c r="AE8">
        <f t="shared" si="2"/>
        <v>1</v>
      </c>
      <c r="AF8">
        <f t="shared" si="2"/>
        <v>0.99990000000000001</v>
      </c>
      <c r="AG8">
        <f t="shared" si="2"/>
        <v>7.31028611028611E-2</v>
      </c>
      <c r="AH8">
        <f t="shared" si="2"/>
        <v>1</v>
      </c>
      <c r="AI8">
        <f t="shared" si="2"/>
        <v>9.6467120334224301</v>
      </c>
      <c r="AJ8">
        <f t="shared" si="2"/>
        <v>3500</v>
      </c>
      <c r="AK8">
        <f t="shared" si="2"/>
        <v>1</v>
      </c>
      <c r="AL8">
        <f t="shared" si="2"/>
        <v>0</v>
      </c>
      <c r="AM8">
        <f t="shared" si="2"/>
        <v>0</v>
      </c>
      <c r="AN8">
        <f t="shared" si="2"/>
        <v>1</v>
      </c>
    </row>
    <row r="9" spans="1:40" x14ac:dyDescent="0.25">
      <c r="A9" t="str">
        <f>_xlfn.CONCAT("cloosed loop - ", AA9, " day stor")</f>
        <v>cloosed loop - 30 day stor</v>
      </c>
      <c r="B9">
        <f t="shared" si="1"/>
        <v>7</v>
      </c>
      <c r="C9">
        <f t="shared" si="2"/>
        <v>2022</v>
      </c>
      <c r="D9">
        <f t="shared" si="2"/>
        <v>1000</v>
      </c>
      <c r="E9">
        <f t="shared" si="2"/>
        <v>10</v>
      </c>
      <c r="F9">
        <f t="shared" si="2"/>
        <v>100</v>
      </c>
      <c r="G9">
        <f t="shared" si="2"/>
        <v>0.1709</v>
      </c>
      <c r="H9">
        <f t="shared" si="2"/>
        <v>6.0279999999999996</v>
      </c>
      <c r="I9">
        <f t="shared" si="2"/>
        <v>0</v>
      </c>
      <c r="J9">
        <f t="shared" si="2"/>
        <v>10.18</v>
      </c>
      <c r="K9">
        <f t="shared" si="2"/>
        <v>0</v>
      </c>
      <c r="L9">
        <f t="shared" si="2"/>
        <v>0</v>
      </c>
      <c r="M9">
        <f t="shared" si="2"/>
        <v>0.31</v>
      </c>
      <c r="N9">
        <f t="shared" si="2"/>
        <v>0</v>
      </c>
      <c r="O9" t="str">
        <f t="shared" si="2"/>
        <v>electro</v>
      </c>
      <c r="P9">
        <f t="shared" si="2"/>
        <v>366.15</v>
      </c>
      <c r="Q9">
        <f t="shared" si="2"/>
        <v>105</v>
      </c>
      <c r="R9">
        <f t="shared" si="2"/>
        <v>1</v>
      </c>
      <c r="S9">
        <f t="shared" si="2"/>
        <v>1</v>
      </c>
      <c r="T9">
        <f t="shared" si="2"/>
        <v>1</v>
      </c>
      <c r="U9">
        <f t="shared" si="2"/>
        <v>53</v>
      </c>
      <c r="V9">
        <f t="shared" si="2"/>
        <v>5450</v>
      </c>
      <c r="W9">
        <f t="shared" si="2"/>
        <v>1</v>
      </c>
      <c r="X9">
        <f t="shared" si="2"/>
        <v>0</v>
      </c>
      <c r="Y9">
        <f t="shared" si="2"/>
        <v>0</v>
      </c>
      <c r="Z9">
        <f t="shared" si="2"/>
        <v>5250</v>
      </c>
      <c r="AA9">
        <v>30</v>
      </c>
      <c r="AB9">
        <f t="shared" si="3"/>
        <v>30</v>
      </c>
      <c r="AC9">
        <f t="shared" si="3"/>
        <v>30</v>
      </c>
      <c r="AD9">
        <f t="shared" si="2"/>
        <v>300</v>
      </c>
      <c r="AE9">
        <f t="shared" si="2"/>
        <v>1</v>
      </c>
      <c r="AF9">
        <f t="shared" si="2"/>
        <v>0.99990000000000001</v>
      </c>
      <c r="AG9">
        <f t="shared" si="2"/>
        <v>7.31028611028611E-2</v>
      </c>
      <c r="AH9">
        <f t="shared" si="2"/>
        <v>1</v>
      </c>
      <c r="AI9">
        <f t="shared" si="2"/>
        <v>9.6467120334224301</v>
      </c>
      <c r="AJ9">
        <f t="shared" si="2"/>
        <v>3500</v>
      </c>
      <c r="AK9">
        <f t="shared" si="2"/>
        <v>1</v>
      </c>
      <c r="AL9">
        <f t="shared" si="2"/>
        <v>0</v>
      </c>
      <c r="AM9">
        <f t="shared" si="2"/>
        <v>0</v>
      </c>
      <c r="AN9">
        <f t="shared" si="2"/>
        <v>1</v>
      </c>
    </row>
    <row r="10" spans="1:40" x14ac:dyDescent="0.25">
      <c r="A10" t="str">
        <f>_xlfn.CONCAT("cloosed loop - ", AA10, " day stor")</f>
        <v>cloosed loop - 60 day stor</v>
      </c>
      <c r="B10">
        <f t="shared" si="1"/>
        <v>8</v>
      </c>
      <c r="C10">
        <f t="shared" si="2"/>
        <v>2022</v>
      </c>
      <c r="D10">
        <f t="shared" si="2"/>
        <v>1000</v>
      </c>
      <c r="E10">
        <f t="shared" ref="E10:AN10" si="4">E$4</f>
        <v>10</v>
      </c>
      <c r="F10">
        <f t="shared" si="4"/>
        <v>100</v>
      </c>
      <c r="G10">
        <f t="shared" si="4"/>
        <v>0.1709</v>
      </c>
      <c r="H10">
        <f t="shared" si="4"/>
        <v>6.0279999999999996</v>
      </c>
      <c r="I10">
        <f t="shared" si="4"/>
        <v>0</v>
      </c>
      <c r="J10">
        <f t="shared" si="4"/>
        <v>10.18</v>
      </c>
      <c r="K10">
        <f t="shared" si="4"/>
        <v>0</v>
      </c>
      <c r="L10">
        <f t="shared" si="4"/>
        <v>0</v>
      </c>
      <c r="M10">
        <f t="shared" si="4"/>
        <v>0.31</v>
      </c>
      <c r="N10">
        <f t="shared" si="4"/>
        <v>0</v>
      </c>
      <c r="O10" t="str">
        <f t="shared" si="4"/>
        <v>electro</v>
      </c>
      <c r="P10">
        <f t="shared" si="4"/>
        <v>366.15</v>
      </c>
      <c r="Q10">
        <f t="shared" si="4"/>
        <v>105</v>
      </c>
      <c r="R10">
        <f t="shared" si="4"/>
        <v>1</v>
      </c>
      <c r="S10">
        <f t="shared" si="4"/>
        <v>1</v>
      </c>
      <c r="T10">
        <f t="shared" si="4"/>
        <v>1</v>
      </c>
      <c r="U10">
        <f t="shared" si="4"/>
        <v>53</v>
      </c>
      <c r="V10">
        <f t="shared" si="4"/>
        <v>5450</v>
      </c>
      <c r="W10">
        <f t="shared" si="4"/>
        <v>1</v>
      </c>
      <c r="X10">
        <f t="shared" si="4"/>
        <v>0</v>
      </c>
      <c r="Y10">
        <f t="shared" si="4"/>
        <v>0</v>
      </c>
      <c r="Z10">
        <f t="shared" si="4"/>
        <v>5250</v>
      </c>
      <c r="AA10">
        <v>60</v>
      </c>
      <c r="AB10">
        <f t="shared" si="3"/>
        <v>60</v>
      </c>
      <c r="AC10">
        <f t="shared" si="3"/>
        <v>60</v>
      </c>
      <c r="AD10">
        <f t="shared" si="4"/>
        <v>300</v>
      </c>
      <c r="AE10">
        <f t="shared" si="4"/>
        <v>1</v>
      </c>
      <c r="AF10">
        <f t="shared" si="4"/>
        <v>0.99990000000000001</v>
      </c>
      <c r="AG10">
        <f t="shared" si="4"/>
        <v>7.31028611028611E-2</v>
      </c>
      <c r="AH10">
        <f t="shared" si="4"/>
        <v>1</v>
      </c>
      <c r="AI10">
        <f t="shared" si="4"/>
        <v>9.6467120334224301</v>
      </c>
      <c r="AJ10">
        <f t="shared" si="4"/>
        <v>3500</v>
      </c>
      <c r="AK10">
        <f t="shared" si="4"/>
        <v>1</v>
      </c>
      <c r="AL10">
        <f t="shared" si="4"/>
        <v>0</v>
      </c>
      <c r="AM10">
        <f t="shared" si="4"/>
        <v>0</v>
      </c>
      <c r="AN10">
        <f t="shared" si="4"/>
        <v>1</v>
      </c>
    </row>
    <row r="11" spans="1:40" x14ac:dyDescent="0.25">
      <c r="A11" t="str">
        <f>_xlfn.CONCAT("cloosed loop - ", AA11, " day stor")</f>
        <v>cloosed loop - 90 day stor</v>
      </c>
      <c r="B11">
        <f t="shared" si="1"/>
        <v>9</v>
      </c>
      <c r="C11">
        <f t="shared" ref="C11:AN12" si="5">C$4</f>
        <v>2022</v>
      </c>
      <c r="D11">
        <f t="shared" si="5"/>
        <v>1000</v>
      </c>
      <c r="E11">
        <f t="shared" si="5"/>
        <v>10</v>
      </c>
      <c r="F11">
        <f t="shared" si="5"/>
        <v>100</v>
      </c>
      <c r="G11">
        <f t="shared" si="5"/>
        <v>0.1709</v>
      </c>
      <c r="H11">
        <f t="shared" si="5"/>
        <v>6.0279999999999996</v>
      </c>
      <c r="I11">
        <f t="shared" si="5"/>
        <v>0</v>
      </c>
      <c r="J11">
        <f t="shared" si="5"/>
        <v>10.18</v>
      </c>
      <c r="K11">
        <f t="shared" si="5"/>
        <v>0</v>
      </c>
      <c r="L11">
        <f t="shared" si="5"/>
        <v>0</v>
      </c>
      <c r="M11">
        <f t="shared" si="5"/>
        <v>0.31</v>
      </c>
      <c r="N11">
        <f t="shared" si="5"/>
        <v>0</v>
      </c>
      <c r="O11" t="str">
        <f t="shared" si="5"/>
        <v>electro</v>
      </c>
      <c r="P11">
        <f t="shared" si="5"/>
        <v>366.15</v>
      </c>
      <c r="Q11">
        <f t="shared" si="5"/>
        <v>105</v>
      </c>
      <c r="R11">
        <f t="shared" si="5"/>
        <v>1</v>
      </c>
      <c r="S11">
        <f t="shared" si="5"/>
        <v>1</v>
      </c>
      <c r="T11">
        <f t="shared" si="5"/>
        <v>1</v>
      </c>
      <c r="U11">
        <f t="shared" si="5"/>
        <v>53</v>
      </c>
      <c r="V11">
        <f t="shared" si="5"/>
        <v>5450</v>
      </c>
      <c r="W11">
        <f t="shared" si="5"/>
        <v>1</v>
      </c>
      <c r="X11">
        <f t="shared" si="5"/>
        <v>0</v>
      </c>
      <c r="Y11">
        <f t="shared" si="5"/>
        <v>0</v>
      </c>
      <c r="Z11">
        <f t="shared" si="5"/>
        <v>5250</v>
      </c>
      <c r="AA11">
        <v>90</v>
      </c>
      <c r="AB11">
        <f t="shared" si="3"/>
        <v>90</v>
      </c>
      <c r="AC11">
        <f t="shared" si="3"/>
        <v>90</v>
      </c>
      <c r="AD11">
        <f t="shared" si="5"/>
        <v>300</v>
      </c>
      <c r="AE11">
        <f t="shared" si="5"/>
        <v>1</v>
      </c>
      <c r="AF11">
        <f t="shared" si="5"/>
        <v>0.99990000000000001</v>
      </c>
      <c r="AG11">
        <f t="shared" si="5"/>
        <v>7.31028611028611E-2</v>
      </c>
      <c r="AH11">
        <f t="shared" si="5"/>
        <v>1</v>
      </c>
      <c r="AI11">
        <f t="shared" si="5"/>
        <v>9.6467120334224301</v>
      </c>
      <c r="AJ11">
        <f t="shared" si="5"/>
        <v>3500</v>
      </c>
      <c r="AK11">
        <f t="shared" si="5"/>
        <v>1</v>
      </c>
      <c r="AL11">
        <f t="shared" si="5"/>
        <v>0</v>
      </c>
      <c r="AM11">
        <f t="shared" si="5"/>
        <v>0</v>
      </c>
      <c r="AN11">
        <f t="shared" si="5"/>
        <v>1</v>
      </c>
    </row>
    <row r="12" spans="1:40" x14ac:dyDescent="0.25">
      <c r="A12" t="str">
        <f>_xlfn.CONCAT("cloosed loop - ", AA12, " day stor")</f>
        <v>cloosed loop - 120 day stor</v>
      </c>
      <c r="B12">
        <f t="shared" si="1"/>
        <v>10</v>
      </c>
      <c r="C12">
        <f t="shared" si="5"/>
        <v>2022</v>
      </c>
      <c r="D12">
        <f t="shared" si="5"/>
        <v>1000</v>
      </c>
      <c r="E12">
        <f t="shared" si="5"/>
        <v>10</v>
      </c>
      <c r="F12">
        <f t="shared" si="5"/>
        <v>100</v>
      </c>
      <c r="G12">
        <f t="shared" si="5"/>
        <v>0.1709</v>
      </c>
      <c r="H12">
        <f t="shared" si="5"/>
        <v>6.0279999999999996</v>
      </c>
      <c r="I12">
        <f t="shared" si="5"/>
        <v>0</v>
      </c>
      <c r="J12">
        <f t="shared" si="5"/>
        <v>10.18</v>
      </c>
      <c r="K12">
        <f t="shared" si="5"/>
        <v>0</v>
      </c>
      <c r="L12">
        <f t="shared" si="5"/>
        <v>0</v>
      </c>
      <c r="M12">
        <f t="shared" si="5"/>
        <v>0.31</v>
      </c>
      <c r="N12">
        <f t="shared" si="5"/>
        <v>0</v>
      </c>
      <c r="O12" t="str">
        <f t="shared" si="5"/>
        <v>electro</v>
      </c>
      <c r="P12">
        <f t="shared" si="5"/>
        <v>366.15</v>
      </c>
      <c r="Q12">
        <f t="shared" si="5"/>
        <v>105</v>
      </c>
      <c r="R12">
        <f t="shared" si="5"/>
        <v>1</v>
      </c>
      <c r="S12">
        <f t="shared" si="5"/>
        <v>1</v>
      </c>
      <c r="T12">
        <f t="shared" si="5"/>
        <v>1</v>
      </c>
      <c r="U12">
        <f t="shared" si="5"/>
        <v>53</v>
      </c>
      <c r="V12">
        <f t="shared" si="5"/>
        <v>5450</v>
      </c>
      <c r="W12">
        <f t="shared" si="5"/>
        <v>1</v>
      </c>
      <c r="X12">
        <f t="shared" si="5"/>
        <v>0</v>
      </c>
      <c r="Y12">
        <f t="shared" si="5"/>
        <v>0</v>
      </c>
      <c r="Z12">
        <f t="shared" si="5"/>
        <v>5250</v>
      </c>
      <c r="AA12">
        <v>120</v>
      </c>
      <c r="AB12">
        <f t="shared" si="3"/>
        <v>120</v>
      </c>
      <c r="AC12">
        <f t="shared" si="3"/>
        <v>120</v>
      </c>
      <c r="AD12">
        <f t="shared" si="5"/>
        <v>300</v>
      </c>
      <c r="AE12">
        <f t="shared" si="5"/>
        <v>1</v>
      </c>
      <c r="AF12">
        <f t="shared" si="5"/>
        <v>0.99990000000000001</v>
      </c>
      <c r="AG12">
        <f t="shared" si="5"/>
        <v>7.31028611028611E-2</v>
      </c>
      <c r="AH12">
        <f t="shared" si="5"/>
        <v>1</v>
      </c>
      <c r="AI12">
        <f t="shared" si="5"/>
        <v>9.6467120334224301</v>
      </c>
      <c r="AJ12">
        <f t="shared" si="5"/>
        <v>3500</v>
      </c>
      <c r="AK12">
        <f t="shared" si="5"/>
        <v>1</v>
      </c>
      <c r="AL12">
        <f t="shared" si="5"/>
        <v>0</v>
      </c>
      <c r="AM12">
        <f t="shared" si="5"/>
        <v>0</v>
      </c>
      <c r="AN12">
        <f t="shared" si="5"/>
        <v>1</v>
      </c>
    </row>
  </sheetData>
  <conditionalFormatting sqref="C3:AN5">
    <cfRule type="expression" dxfId="7" priority="8">
      <formula>C3&lt;&gt;C$2</formula>
    </cfRule>
  </conditionalFormatting>
  <conditionalFormatting sqref="C6:AN6">
    <cfRule type="expression" dxfId="6" priority="7">
      <formula>C6&lt;&gt;C$2</formula>
    </cfRule>
  </conditionalFormatting>
  <conditionalFormatting sqref="C7:AN7">
    <cfRule type="expression" dxfId="5" priority="6">
      <formula>C7&lt;&gt;C$2</formula>
    </cfRule>
  </conditionalFormatting>
  <conditionalFormatting sqref="C8:AN10">
    <cfRule type="expression" dxfId="4" priority="5">
      <formula>C8&lt;&gt;C$2</formula>
    </cfRule>
  </conditionalFormatting>
  <conditionalFormatting sqref="C11:AN11">
    <cfRule type="expression" dxfId="1" priority="2">
      <formula>C11&lt;&gt;C$2</formula>
    </cfRule>
  </conditionalFormatting>
  <conditionalFormatting sqref="C12:AN12">
    <cfRule type="expression" dxfId="0" priority="1">
      <formula>C12&lt;&gt;C$2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32BBB2B5-7D5A-4B92-A038-44933B3DE4C1}"/>
</file>

<file path=customXml/itemProps2.xml><?xml version="1.0" encoding="utf-8"?>
<ds:datastoreItem xmlns:ds="http://schemas.openxmlformats.org/officeDocument/2006/customXml" ds:itemID="{B69B181A-AE8B-4AE2-9C9F-CF7A4D715121}"/>
</file>

<file path=customXml/itemProps3.xml><?xml version="1.0" encoding="utf-8"?>
<ds:datastoreItem xmlns:ds="http://schemas.openxmlformats.org/officeDocument/2006/customXml" ds:itemID="{50A9808C-166C-4BC7-8156-FFACFB9238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2024-08-12T20:10:38Z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</Properties>
</file>