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jappee/Documents/USA/Hult/MSBA/MSBA Fall/Data Visualization/A1/Deliverable/"/>
    </mc:Choice>
  </mc:AlternateContent>
  <xr:revisionPtr revIDLastSave="0" documentId="13_ncr:1_{45A7E1E2-CC79-EC4A-8008-0C744F47A1CD}" xr6:coauthVersionLast="47" xr6:coauthVersionMax="47" xr10:uidLastSave="{00000000-0000-0000-0000-000000000000}"/>
  <bookViews>
    <workbookView xWindow="0" yWindow="760" windowWidth="28800" windowHeight="17740" activeTab="3" xr2:uid="{9784AB48-E268-C540-AD13-A429BAFA5E88}"/>
  </bookViews>
  <sheets>
    <sheet name="Letter" sheetId="2" r:id="rId1"/>
    <sheet name="# 1 - Financial" sheetId="1" r:id="rId2"/>
    <sheet name="# 2 - Market" sheetId="5" r:id="rId3"/>
    <sheet name="References" sheetId="4" r:id="rId4"/>
    <sheet name="Stock price Raw Data" sheetId="7" r:id="rId5"/>
  </sheets>
  <definedNames>
    <definedName name="_xlchart.v1.0" hidden="1">'# 2 - Market'!$S$9:$S$14</definedName>
    <definedName name="_xlchart.v1.1" hidden="1">'# 2 - Market'!$T$9:$T$14</definedName>
    <definedName name="_xlchart.v1.2" hidden="1">'# 2 - Market'!$P$20:$P$26</definedName>
    <definedName name="_xlchart.v1.3" hidden="1">'# 2 - Market'!$R$20:$R$26</definedName>
    <definedName name="_xlchart.v1.4" hidden="1">'# 2 - Market'!$T$9:$T$14</definedName>
    <definedName name="_xlchart.v1.5" hidden="1">'# 2 - Market'!$U$9:$U$14</definedName>
    <definedName name="_xlnm.Print_Area" localSheetId="1">'# 1 - Financial'!$A$1:$M$60</definedName>
    <definedName name="_xlnm.Print_Area" localSheetId="2">'# 2 - Market'!$A$1:$M$60</definedName>
    <definedName name="_xlnm.Print_Area" localSheetId="0">Letter!$A$1:$M$60</definedName>
    <definedName name="_xlnm.Print_Area" localSheetId="3">References!$A$1:$M$60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3" i="1" l="1"/>
  <c r="S44" i="1"/>
  <c r="S45" i="1"/>
  <c r="U35" i="1"/>
  <c r="W34" i="1" s="1"/>
  <c r="W33" i="1" s="1"/>
  <c r="V7" i="1"/>
  <c r="R21" i="1"/>
  <c r="V10" i="1"/>
  <c r="V11" i="1" s="1"/>
  <c r="T12" i="5"/>
  <c r="W14" i="5"/>
  <c r="T13" i="5" s="1"/>
  <c r="W11" i="5"/>
  <c r="W12" i="5"/>
  <c r="W13" i="5"/>
  <c r="W10" i="5"/>
  <c r="T11" i="5"/>
  <c r="R22" i="5"/>
  <c r="R23" i="5"/>
  <c r="R24" i="5"/>
  <c r="R25" i="5"/>
  <c r="R26" i="5"/>
  <c r="R21" i="5"/>
  <c r="Q10" i="1"/>
  <c r="Q11" i="1" s="1"/>
  <c r="Q24" i="1"/>
  <c r="Q25" i="1" s="1"/>
  <c r="R10" i="1"/>
  <c r="R11" i="1" s="1"/>
  <c r="S10" i="1"/>
  <c r="S11" i="1" s="1"/>
  <c r="T10" i="1"/>
  <c r="T11" i="1" s="1"/>
  <c r="U10" i="1"/>
  <c r="U11" i="1" s="1"/>
  <c r="R24" i="1"/>
  <c r="R25" i="1" s="1"/>
  <c r="U7" i="1"/>
  <c r="T7" i="1"/>
  <c r="S7" i="1"/>
  <c r="R7" i="1"/>
  <c r="Q7" i="1"/>
  <c r="T14" i="5" l="1"/>
  <c r="W15" i="5"/>
</calcChain>
</file>

<file path=xl/sharedStrings.xml><?xml version="1.0" encoding="utf-8"?>
<sst xmlns="http://schemas.openxmlformats.org/spreadsheetml/2006/main" count="129" uniqueCount="118">
  <si>
    <t>Total</t>
  </si>
  <si>
    <t>Year</t>
  </si>
  <si>
    <t>Revenue</t>
  </si>
  <si>
    <t>Category</t>
  </si>
  <si>
    <t>Pointer</t>
  </si>
  <si>
    <t>Poor</t>
  </si>
  <si>
    <t>Average</t>
  </si>
  <si>
    <t>Thickness</t>
  </si>
  <si>
    <t>Good</t>
  </si>
  <si>
    <t>Reset</t>
  </si>
  <si>
    <t>Excelent</t>
  </si>
  <si>
    <t>Margin</t>
  </si>
  <si>
    <t>EBITDA</t>
  </si>
  <si>
    <t>Andre driftskostnader</t>
  </si>
  <si>
    <t>Operating profit/loss</t>
  </si>
  <si>
    <t>Net Profit</t>
  </si>
  <si>
    <t>Net Revenue</t>
  </si>
  <si>
    <t>Salary</t>
  </si>
  <si>
    <t>Other Expenses and Employee benefits</t>
  </si>
  <si>
    <t>Pipeline</t>
  </si>
  <si>
    <t>USA Warehouse Statistics</t>
  </si>
  <si>
    <t>Workforce</t>
  </si>
  <si>
    <t>Estimated job growth</t>
  </si>
  <si>
    <t xml:space="preserve">average wage </t>
  </si>
  <si>
    <t>Next day</t>
  </si>
  <si>
    <t>Same day</t>
  </si>
  <si>
    <t>Two Day</t>
  </si>
  <si>
    <t>Max willingness to wait</t>
  </si>
  <si>
    <t>1 week plus</t>
  </si>
  <si>
    <t>3 to 4 days</t>
  </si>
  <si>
    <t>5 to 7 days</t>
  </si>
  <si>
    <t>Picking efficiency</t>
  </si>
  <si>
    <t>Total:</t>
  </si>
  <si>
    <t>Warehouse</t>
  </si>
  <si>
    <t>Retail</t>
  </si>
  <si>
    <t>hand pickers</t>
  </si>
  <si>
    <t>Logistics</t>
  </si>
  <si>
    <t>Storage</t>
  </si>
  <si>
    <t>Stock clerks and order fillers</t>
  </si>
  <si>
    <t>New Shortage</t>
  </si>
  <si>
    <t>https://www.bls.gov/careeroutlook/2014/article/retail-trade.htm</t>
  </si>
  <si>
    <t>https://techmonitor.ai/ai/public-opinion-ai</t>
  </si>
  <si>
    <t>Public opinion robotic automation is good for society</t>
  </si>
  <si>
    <t>Scandinavia</t>
  </si>
  <si>
    <t>Japan</t>
  </si>
  <si>
    <t>USA</t>
  </si>
  <si>
    <t>Netherlands</t>
  </si>
  <si>
    <t>Germany</t>
  </si>
  <si>
    <t>UK</t>
  </si>
  <si>
    <t>https://datausa.io/profile/naics/warehousing-storage#workforce</t>
  </si>
  <si>
    <t>https://www.bls.gov/iag/tgs/iag493.htm</t>
  </si>
  <si>
    <t>Autostore</t>
  </si>
  <si>
    <t>Fabric Logistics</t>
  </si>
  <si>
    <t>Ocado</t>
  </si>
  <si>
    <t>ATTAbotics</t>
  </si>
  <si>
    <t>https://my.pitchbook.com/profile/168163-39/company/profile#insights</t>
  </si>
  <si>
    <t>Invia Robotics</t>
  </si>
  <si>
    <t>2021 Q3</t>
  </si>
  <si>
    <t>2 to 10 times</t>
  </si>
  <si>
    <t>Capital Raised 2021</t>
  </si>
  <si>
    <t>Ocado Group PLC</t>
  </si>
  <si>
    <t>Date</t>
  </si>
  <si>
    <t>AutoStore Holdings Ltd</t>
  </si>
  <si>
    <t>THL</t>
  </si>
  <si>
    <t>Softbank</t>
  </si>
  <si>
    <t>IPO</t>
  </si>
  <si>
    <t>Current Market Cap</t>
  </si>
  <si>
    <t>Autostore valuation</t>
  </si>
  <si>
    <t>https://www.interactanalysis.com/autostores-valuation-is-up-305-since-2019-as-softbank-acquires-a-40-stake/</t>
  </si>
  <si>
    <t>In Billions</t>
  </si>
  <si>
    <t>Order Book completion within twelve months</t>
  </si>
  <si>
    <t>US worker shortage and Autostore reduction in need</t>
  </si>
  <si>
    <t xml:space="preserve"> </t>
  </si>
  <si>
    <t>YTD Stock Price Development</t>
  </si>
  <si>
    <t>https://my.pitchbook.com/profile/168627-16/company/profile?exchangeId=OSL&amp;exchangeSymbol=AUTO</t>
  </si>
  <si>
    <t>https://roboticsandautomationnews.com/2021/04/30/ups-installs-autostore-system-in-warehouse-and-increases-capacity-by-400-percent/42929/</t>
  </si>
  <si>
    <t>https://www.autostoresystem.com/news/softbank-to-acquire-40-of-autostore-investment-reinforces-autostores-global-automation-leadership?utm_term=&amp;utm_campaign=P+-+Search+-+DSA+-+US&amp;utm_source=adwords&amp;utm_medium=ppc&amp;hsa_acc=5520129429&amp;hsa_cam=10269947957&amp;hsa_grp=104168180084&amp;hsa_ad=441568255331&amp;hsa_src=g&amp;hsa_tgt=dsa-19959388920&amp;hsa_kw=&amp;hsa_mt=&amp;hsa_net=adwords&amp;hsa_ver=3&amp;gclid=Cj0KCQiAy4eNBhCaARIsAFDVtI2gUEglptefzOLZTsNrMOcAWQP7rU0PawjIcQFEF8OxP4xqdgVvkKwaAuGUEALw_wcB</t>
  </si>
  <si>
    <t>https://f.hubspotusercontent40.net/hubfs/4565296/04%20Website%20Docs/04%20IPO/Q3%202021/AutoStore_Q3%202021%20Report.pdf</t>
  </si>
  <si>
    <t>https://www.autostoresystem.com/investors</t>
  </si>
  <si>
    <t>https://www.proff.no/selskap/jakob-hatteland/nedre-vats/tekniske-konsulenter/IG47MHI01OU/</t>
  </si>
  <si>
    <t>https://www.ocadogroup.com/response-infringement-autostore-rights</t>
  </si>
  <si>
    <t>Positive Attitude Towards Automation (% of Population)</t>
  </si>
  <si>
    <t>Other expenses</t>
  </si>
  <si>
    <t>Non regualr salary</t>
  </si>
  <si>
    <t>Q3</t>
  </si>
  <si>
    <t>Order Book</t>
  </si>
  <si>
    <t>Other Expenses and Employee benefits as percentage of revenue</t>
  </si>
  <si>
    <t>Other Expenses as % of Revenue</t>
  </si>
  <si>
    <t>References</t>
  </si>
  <si>
    <t>Nr.</t>
  </si>
  <si>
    <t>Source</t>
  </si>
  <si>
    <t>https://assets-global.website-files.com/605a4daf58725b8e3c96518e/616fe63699331cfc16b2c2d7_AutoStore%20Investor%20presentation%20Oct%202021.pdf</t>
  </si>
  <si>
    <t>https://f.hubspotusercontent40.net/hubfs/4565296/04%20Website%20Docs/04%20IPO/Prospectus.pdf</t>
  </si>
  <si>
    <t>https://my-ibisworld-com.hult.idm.oclc.org/us/en/industry/48-49/competitive-landscape#market-share-concentration</t>
  </si>
  <si>
    <t>https://my.pitchbook.com/profile/150514-12/company/profile</t>
  </si>
  <si>
    <t>https://my.pitchbook.com/profile/168163-39/company/profile</t>
  </si>
  <si>
    <t>https://my.pitchbook.com/profile/151952-50/company/profile</t>
  </si>
  <si>
    <t>https://www.autostoresystem.com/cases</t>
  </si>
  <si>
    <t>https://www.autostoresystem.com/insights/autostore-consumer-report-2021</t>
  </si>
  <si>
    <t>https://www.autostoresystem.com/insights/micro-fulfillment-centers-mfcs-the-hyperlocal-solution</t>
  </si>
  <si>
    <t>https://www.marketwatch.com/press-release/automated-storage-and-retrieval-system-market-to-witness-heightened-revenue-of-us-41518-mn-by-2028-with-bastian-daifuku-kion-2021-10-26?tesla=y</t>
  </si>
  <si>
    <t>Realized in 12 months</t>
  </si>
  <si>
    <t>Loss of customers by reduction in e-commerce fulfilment time</t>
  </si>
  <si>
    <t>Financial Results 2016 to 2019:</t>
  </si>
  <si>
    <t>Other Expenses as % of Revenue:</t>
  </si>
  <si>
    <t xml:space="preserve">Based on Employee benefit expenses and other operating </t>
  </si>
  <si>
    <t>expenses, which is reported to include legal fees and IPO cost.</t>
  </si>
  <si>
    <t>Order Book completion within twelve months:</t>
  </si>
  <si>
    <t>Self reported order book, and self reported expected completion.</t>
  </si>
  <si>
    <t>Pre IPO financials based on public available data.</t>
  </si>
  <si>
    <t>Autostore valuation in Billion USD:</t>
  </si>
  <si>
    <t>From last two sales of shares pre IPO, IPO and current market cap</t>
  </si>
  <si>
    <t>Graph basis</t>
  </si>
  <si>
    <t>Capital Raised in 2021 (Million USD)</t>
  </si>
  <si>
    <t>Autostore valuation (Billion USD)</t>
  </si>
  <si>
    <t>2021 Q3 Growth (Million USD)</t>
  </si>
  <si>
    <t>2021 Q3 Operating profit/loss (Million USD)</t>
  </si>
  <si>
    <t>Financial Results 2016 to 2019 (1,000 NOK)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</si>
</sst>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NOK&quot;\ * #,##0_-;\-&quot;NOK&quot;\ * #,##0_-;_-&quot;NOK&quot;\ * &quot;-&quot;_-;_-@_-"/>
    <numFmt numFmtId="43" formatCode="_-* #,##0.00_-;\-* #,##0.00_-;_-* &quot;-&quot;??_-;_-@_-"/>
    <numFmt numFmtId="164" formatCode="_(* #,##0_);_(* \(#,##0\);_(* &quot;-&quot;??_);_(@_)"/>
    <numFmt numFmtId="165" formatCode="[$-409]mmm\-yy;@"/>
    <numFmt numFmtId="167" formatCode="_-* #,##0_-;\-* #,##0_-;_-* &quot;-&quot;??_-;_-@_-"/>
  </numFmts>
  <fonts count="13" x14ac:knownFonts="1">
    <font>
      <sz val="12"/>
      <color theme="1"/>
      <name val="Calibri"/>
      <family val="2"/>
      <scheme val="minor"/>
    </font>
    <font>
      <sz val="12"/>
      <color theme="1"/>
      <name val="Calibri"/>
      <family val="2"/>
      <scheme val="minor"/>
    </font>
    <font>
      <b/>
      <sz val="12"/>
      <color rgb="FF000000"/>
      <name val="Arial"/>
      <family val="2"/>
    </font>
    <font>
      <sz val="12"/>
      <color rgb="FF000000"/>
      <name val="Arial"/>
      <family val="2"/>
    </font>
    <font>
      <b/>
      <sz val="11"/>
      <color theme="1"/>
      <name val="Calibri"/>
      <family val="2"/>
      <scheme val="minor"/>
    </font>
    <font>
      <sz val="10"/>
      <color rgb="FF000000"/>
      <name val="Arial"/>
      <family val="2"/>
    </font>
    <font>
      <sz val="11"/>
      <color theme="1"/>
      <name val="Calibri"/>
      <family val="2"/>
      <charset val="129"/>
      <scheme val="minor"/>
    </font>
    <font>
      <sz val="12"/>
      <color theme="0"/>
      <name val="Calibri"/>
      <family val="2"/>
      <scheme val="minor"/>
    </font>
    <font>
      <b/>
      <sz val="11"/>
      <color theme="0"/>
      <name val="Calibri"/>
      <family val="2"/>
      <scheme val="minor"/>
    </font>
    <font>
      <b/>
      <sz val="12"/>
      <color theme="1"/>
      <name val="Calibri"/>
      <family val="2"/>
      <scheme val="minor"/>
    </font>
    <font>
      <b/>
      <sz val="14"/>
      <color theme="0"/>
      <name val="Calibri"/>
      <family val="2"/>
      <scheme val="minor"/>
    </font>
    <font>
      <sz val="14"/>
      <color theme="0"/>
      <name val="Calibri"/>
      <family val="2"/>
      <scheme val="minor"/>
    </font>
    <font>
      <i/>
      <sz val="12"/>
      <color theme="1"/>
      <name val="Calibri"/>
      <family val="2"/>
      <scheme val="minor"/>
    </font>
  </fonts>
  <fills count="5">
    <fill>
      <patternFill patternType="none"/>
    </fill>
    <fill>
      <patternFill patternType="gray125"/>
    </fill>
    <fill>
      <patternFill patternType="solid">
        <fgColor rgb="FF25282E"/>
        <bgColor indexed="64"/>
      </patternFill>
    </fill>
    <fill>
      <patternFill patternType="solid">
        <fgColor rgb="FF000000"/>
        <bgColor indexed="64"/>
      </patternFill>
    </fill>
    <fill>
      <patternFill patternType="solid">
        <fgColor rgb="FF989998"/>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s>
  <cellStyleXfs count="8">
    <xf numFmtId="0" fontId="0" fillId="0" borderId="0"/>
    <xf numFmtId="9" fontId="1" fillId="0" borderId="0" applyFont="0" applyFill="0" applyBorder="0" applyAlignment="0" applyProtection="0"/>
    <xf numFmtId="0" fontId="5"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3" fontId="1" fillId="0" borderId="0" applyFont="0" applyFill="0" applyBorder="0" applyAlignment="0" applyProtection="0"/>
    <xf numFmtId="0" fontId="1" fillId="0" borderId="0"/>
  </cellStyleXfs>
  <cellXfs count="58">
    <xf numFmtId="0" fontId="0" fillId="0" borderId="0" xfId="0"/>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1" applyFont="1"/>
    <xf numFmtId="9" fontId="0" fillId="0" borderId="0" xfId="0" applyNumberFormat="1"/>
    <xf numFmtId="9" fontId="0" fillId="0" borderId="5" xfId="0" applyNumberFormat="1" applyBorder="1"/>
    <xf numFmtId="9" fontId="0" fillId="0" borderId="8" xfId="0" applyNumberFormat="1" applyBorder="1"/>
    <xf numFmtId="0" fontId="0" fillId="0" borderId="4" xfId="0" applyFill="1" applyBorder="1"/>
    <xf numFmtId="9" fontId="0" fillId="0" borderId="0" xfId="0" applyNumberFormat="1" applyBorder="1"/>
    <xf numFmtId="9" fontId="0" fillId="0" borderId="5" xfId="1" applyFont="1" applyBorder="1"/>
    <xf numFmtId="9" fontId="0" fillId="0" borderId="7" xfId="0" applyNumberFormat="1" applyBorder="1"/>
    <xf numFmtId="9" fontId="0" fillId="0" borderId="8" xfId="1" applyFont="1" applyBorder="1"/>
    <xf numFmtId="10" fontId="0" fillId="0" borderId="5" xfId="0" applyNumberFormat="1" applyBorder="1"/>
    <xf numFmtId="167" fontId="0" fillId="0" borderId="5" xfId="6" applyNumberFormat="1" applyFont="1" applyBorder="1"/>
    <xf numFmtId="167" fontId="0" fillId="0" borderId="5" xfId="0" applyNumberFormat="1" applyBorder="1"/>
    <xf numFmtId="167" fontId="0" fillId="0" borderId="8" xfId="0" applyNumberFormat="1" applyBorder="1"/>
    <xf numFmtId="165" fontId="5" fillId="0" borderId="1" xfId="2" applyNumberFormat="1" applyBorder="1"/>
    <xf numFmtId="0" fontId="2" fillId="0" borderId="2" xfId="0" applyFont="1" applyBorder="1"/>
    <xf numFmtId="2" fontId="5" fillId="0" borderId="3" xfId="2" applyNumberFormat="1" applyBorder="1"/>
    <xf numFmtId="0" fontId="2" fillId="0" borderId="4" xfId="0" applyFont="1" applyBorder="1"/>
    <xf numFmtId="10" fontId="3" fillId="0" borderId="0" xfId="0" applyNumberFormat="1" applyFont="1" applyBorder="1"/>
    <xf numFmtId="0" fontId="0" fillId="0" borderId="0" xfId="0" applyBorder="1"/>
    <xf numFmtId="0" fontId="3" fillId="0" borderId="4" xfId="0" applyFont="1" applyBorder="1"/>
    <xf numFmtId="0" fontId="3" fillId="0" borderId="6" xfId="0" applyFont="1" applyBorder="1"/>
    <xf numFmtId="10" fontId="3" fillId="0" borderId="7" xfId="0" applyNumberFormat="1" applyFont="1" applyBorder="1"/>
    <xf numFmtId="0" fontId="1" fillId="0" borderId="0" xfId="7"/>
    <xf numFmtId="15" fontId="1" fillId="0" borderId="0" xfId="7" applyNumberFormat="1"/>
    <xf numFmtId="0" fontId="4" fillId="0" borderId="9" xfId="7" applyFont="1" applyBorder="1" applyAlignment="1">
      <alignment horizontal="center" vertical="top"/>
    </xf>
    <xf numFmtId="17" fontId="0" fillId="0" borderId="0" xfId="0" applyNumberFormat="1" applyBorder="1"/>
    <xf numFmtId="17" fontId="0" fillId="0" borderId="7" xfId="0" applyNumberFormat="1" applyBorder="1"/>
    <xf numFmtId="0" fontId="0" fillId="0" borderId="0" xfId="0" applyFill="1" applyAlignment="1">
      <alignment horizontal="centerContinuous" vertical="center"/>
    </xf>
    <xf numFmtId="9" fontId="0" fillId="0" borderId="0" xfId="1" applyFont="1" applyBorder="1"/>
    <xf numFmtId="9" fontId="0" fillId="0" borderId="7" xfId="1" applyFont="1" applyBorder="1"/>
    <xf numFmtId="9" fontId="0" fillId="0" borderId="5" xfId="1" applyNumberFormat="1" applyFont="1" applyBorder="1"/>
    <xf numFmtId="0" fontId="8" fillId="2" borderId="0" xfId="0" applyFont="1" applyFill="1" applyAlignment="1">
      <alignment horizontal="centerContinuous" vertical="center"/>
    </xf>
    <xf numFmtId="0" fontId="7" fillId="2" borderId="0" xfId="0" applyFont="1" applyFill="1" applyAlignment="1">
      <alignment horizontal="centerContinuous" vertical="center"/>
    </xf>
    <xf numFmtId="0" fontId="0" fillId="2" borderId="0" xfId="0" applyFill="1" applyAlignment="1">
      <alignment horizontal="centerContinuous" vertical="center"/>
    </xf>
    <xf numFmtId="0" fontId="10" fillId="3" borderId="0" xfId="0" applyFont="1" applyFill="1" applyAlignment="1">
      <alignment horizontal="left" vertical="center"/>
    </xf>
    <xf numFmtId="0" fontId="11" fillId="4" borderId="0" xfId="0" applyFont="1" applyFill="1"/>
    <xf numFmtId="0" fontId="0" fillId="0" borderId="0" xfId="0" applyFill="1" applyBorder="1"/>
    <xf numFmtId="0" fontId="9" fillId="0" borderId="4" xfId="0" applyFont="1" applyBorder="1"/>
    <xf numFmtId="0" fontId="12" fillId="0" borderId="4" xfId="0" applyFont="1" applyBorder="1"/>
    <xf numFmtId="0" fontId="0" fillId="0" borderId="2" xfId="0" applyFont="1" applyBorder="1"/>
    <xf numFmtId="0" fontId="0" fillId="0" borderId="3" xfId="0" applyFont="1" applyBorder="1"/>
    <xf numFmtId="0" fontId="0" fillId="0" borderId="0" xfId="0" applyFont="1" applyBorder="1"/>
    <xf numFmtId="0" fontId="0" fillId="0" borderId="5" xfId="0" applyFont="1" applyBorder="1"/>
    <xf numFmtId="0" fontId="0" fillId="0" borderId="7" xfId="0" applyFont="1" applyBorder="1"/>
    <xf numFmtId="0" fontId="0" fillId="0" borderId="8" xfId="0" applyFont="1" applyBorder="1"/>
    <xf numFmtId="0" fontId="9" fillId="0" borderId="1" xfId="0" applyFont="1" applyBorder="1"/>
    <xf numFmtId="42" fontId="0" fillId="0" borderId="0" xfId="0" applyNumberFormat="1" applyBorder="1"/>
    <xf numFmtId="42" fontId="0" fillId="0" borderId="0" xfId="1" applyNumberFormat="1" applyFont="1" applyBorder="1"/>
  </cellXfs>
  <cellStyles count="8">
    <cellStyle name="Comma" xfId="6" builtinId="3"/>
    <cellStyle name="Normal" xfId="0" builtinId="0"/>
    <cellStyle name="Normal 2" xfId="2" xr:uid="{0E7A8CA5-528E-B34B-A19E-E613C5CF193F}"/>
    <cellStyle name="Normal 3" xfId="7" xr:uid="{AD0FD807-B61D-FA47-8C6A-7EAD9DF034FE}"/>
    <cellStyle name="Percent" xfId="1" builtinId="5"/>
    <cellStyle name="千位分隔 2" xfId="4" xr:uid="{062A0D88-EF0A-AB41-84DD-7063B2CDCF79}"/>
    <cellStyle name="常规 2" xfId="3" xr:uid="{42F2C5B5-BC06-4648-9643-12C5C5304029}"/>
    <cellStyle name="百分比 2" xfId="5" xr:uid="{10D79A3B-26FF-3B46-A059-5A36DBF9C95F}"/>
  </cellStyles>
  <dxfs count="0"/>
  <tableStyles count="0" defaultTableStyle="TableStyleMedium2" defaultPivotStyle="PivotStyleLight16"/>
  <colors>
    <mruColors>
      <color rgb="FFE21A22"/>
      <color rgb="FFC9C7C7"/>
      <color rgb="FF949193"/>
      <color rgb="FF51504F"/>
      <color rgb="FF46474B"/>
      <color rgb="FFFFC2C2"/>
      <color rgb="FFC1BEBF"/>
      <color rgb="FF25282E"/>
      <color rgb="FF24262A"/>
      <color rgb="FFFFE7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 1 - Financial'!$P$5</c:f>
              <c:strCache>
                <c:ptCount val="1"/>
                <c:pt idx="0">
                  <c:v>Net Revenue</c:v>
                </c:pt>
              </c:strCache>
            </c:strRef>
          </c:tx>
          <c:spPr>
            <a:solidFill>
              <a:srgbClr val="C9C7C7"/>
            </a:solidFill>
            <a:ln>
              <a:noFill/>
            </a:ln>
            <a:effectLst/>
          </c:spPr>
          <c:invertIfNegative val="0"/>
          <c:dPt>
            <c:idx val="0"/>
            <c:invertIfNegative val="0"/>
            <c:bubble3D val="0"/>
            <c:spPr>
              <a:solidFill>
                <a:srgbClr val="C9C7C7"/>
              </a:solidFill>
              <a:ln>
                <a:noFill/>
              </a:ln>
              <a:effectLst/>
            </c:spPr>
            <c:extLst>
              <c:ext xmlns:c16="http://schemas.microsoft.com/office/drawing/2014/chart" uri="{C3380CC4-5D6E-409C-BE32-E72D297353CC}">
                <c16:uniqueId val="{00000001-7108-D14B-88AB-CA2F55B023A4}"/>
              </c:ext>
            </c:extLst>
          </c:dPt>
          <c:cat>
            <c:numRef>
              <c:f>'# 1 - Financial'!$Q$4:$U$4</c:f>
              <c:numCache>
                <c:formatCode>General</c:formatCode>
                <c:ptCount val="5"/>
                <c:pt idx="0">
                  <c:v>2016</c:v>
                </c:pt>
                <c:pt idx="1">
                  <c:v>2017</c:v>
                </c:pt>
                <c:pt idx="2">
                  <c:v>2018</c:v>
                </c:pt>
                <c:pt idx="3">
                  <c:v>2019</c:v>
                </c:pt>
                <c:pt idx="4">
                  <c:v>2020</c:v>
                </c:pt>
              </c:numCache>
            </c:numRef>
          </c:cat>
          <c:val>
            <c:numRef>
              <c:f>'# 1 - Financial'!$Q$5:$U$5</c:f>
              <c:numCache>
                <c:formatCode>_("NOK"* #,##0_);_("NOK"* \(#,##0\);_("NOK"* "-"_);_(@_)</c:formatCode>
                <c:ptCount val="5"/>
                <c:pt idx="0">
                  <c:v>558084</c:v>
                </c:pt>
                <c:pt idx="1">
                  <c:v>654401</c:v>
                </c:pt>
                <c:pt idx="2">
                  <c:v>1171206</c:v>
                </c:pt>
                <c:pt idx="3">
                  <c:v>1708656</c:v>
                </c:pt>
                <c:pt idx="4">
                  <c:v>1691447</c:v>
                </c:pt>
              </c:numCache>
            </c:numRef>
          </c:val>
          <c:extLst>
            <c:ext xmlns:c16="http://schemas.microsoft.com/office/drawing/2014/chart" uri="{C3380CC4-5D6E-409C-BE32-E72D297353CC}">
              <c16:uniqueId val="{00000000-D518-6342-9519-75AE0300FBD1}"/>
            </c:ext>
          </c:extLst>
        </c:ser>
        <c:ser>
          <c:idx val="1"/>
          <c:order val="1"/>
          <c:tx>
            <c:strRef>
              <c:f>'# 1 - Financial'!$P$6</c:f>
              <c:strCache>
                <c:ptCount val="1"/>
                <c:pt idx="0">
                  <c:v>Net Profit</c:v>
                </c:pt>
              </c:strCache>
            </c:strRef>
          </c:tx>
          <c:spPr>
            <a:solidFill>
              <a:srgbClr val="949193"/>
            </a:solidFill>
            <a:ln>
              <a:noFill/>
            </a:ln>
            <a:effectLst/>
          </c:spPr>
          <c:invertIfNegative val="0"/>
          <c:cat>
            <c:numRef>
              <c:f>'# 1 - Financial'!$Q$4:$U$4</c:f>
              <c:numCache>
                <c:formatCode>General</c:formatCode>
                <c:ptCount val="5"/>
                <c:pt idx="0">
                  <c:v>2016</c:v>
                </c:pt>
                <c:pt idx="1">
                  <c:v>2017</c:v>
                </c:pt>
                <c:pt idx="2">
                  <c:v>2018</c:v>
                </c:pt>
                <c:pt idx="3">
                  <c:v>2019</c:v>
                </c:pt>
                <c:pt idx="4">
                  <c:v>2020</c:v>
                </c:pt>
              </c:numCache>
            </c:numRef>
          </c:cat>
          <c:val>
            <c:numRef>
              <c:f>'# 1 - Financial'!$Q$6:$U$6</c:f>
              <c:numCache>
                <c:formatCode>_("NOK"* #,##0_);_("NOK"* \(#,##0\);_("NOK"* "-"_);_(@_)</c:formatCode>
                <c:ptCount val="5"/>
                <c:pt idx="0">
                  <c:v>36159</c:v>
                </c:pt>
                <c:pt idx="1">
                  <c:v>149004</c:v>
                </c:pt>
                <c:pt idx="2">
                  <c:v>465747</c:v>
                </c:pt>
                <c:pt idx="3">
                  <c:v>602439</c:v>
                </c:pt>
                <c:pt idx="4">
                  <c:v>517496</c:v>
                </c:pt>
              </c:numCache>
            </c:numRef>
          </c:val>
          <c:extLst>
            <c:ext xmlns:c16="http://schemas.microsoft.com/office/drawing/2014/chart" uri="{C3380CC4-5D6E-409C-BE32-E72D297353CC}">
              <c16:uniqueId val="{00000001-D518-6342-9519-75AE0300FBD1}"/>
            </c:ext>
          </c:extLst>
        </c:ser>
        <c:dLbls>
          <c:showLegendKey val="0"/>
          <c:showVal val="0"/>
          <c:showCatName val="0"/>
          <c:showSerName val="0"/>
          <c:showPercent val="0"/>
          <c:showBubbleSize val="0"/>
        </c:dLbls>
        <c:gapWidth val="150"/>
        <c:axId val="913673407"/>
        <c:axId val="913675055"/>
      </c:barChart>
      <c:lineChart>
        <c:grouping val="standard"/>
        <c:varyColors val="0"/>
        <c:ser>
          <c:idx val="2"/>
          <c:order val="2"/>
          <c:tx>
            <c:strRef>
              <c:f>'# 1 - Financial'!$P$7</c:f>
              <c:strCache>
                <c:ptCount val="1"/>
                <c:pt idx="0">
                  <c:v>Margin</c:v>
                </c:pt>
              </c:strCache>
            </c:strRef>
          </c:tx>
          <c:spPr>
            <a:ln w="12700" cap="rnd">
              <a:solidFill>
                <a:srgbClr val="E21A22"/>
              </a:solidFill>
              <a:round/>
            </a:ln>
            <a:effectLst/>
          </c:spPr>
          <c:marker>
            <c:symbol val="square"/>
            <c:size val="7"/>
            <c:spPr>
              <a:solidFill>
                <a:srgbClr val="E21A22"/>
              </a:solidFill>
              <a:ln w="0">
                <a:solidFill>
                  <a:srgbClr val="E21A22"/>
                </a:solidFill>
              </a:ln>
              <a:effectLst/>
            </c:spPr>
          </c:marker>
          <c:cat>
            <c:numRef>
              <c:f>'# 1 - Financial'!$Q$4:$U$4</c:f>
              <c:numCache>
                <c:formatCode>General</c:formatCode>
                <c:ptCount val="5"/>
                <c:pt idx="0">
                  <c:v>2016</c:v>
                </c:pt>
                <c:pt idx="1">
                  <c:v>2017</c:v>
                </c:pt>
                <c:pt idx="2">
                  <c:v>2018</c:v>
                </c:pt>
                <c:pt idx="3">
                  <c:v>2019</c:v>
                </c:pt>
                <c:pt idx="4">
                  <c:v>2020</c:v>
                </c:pt>
              </c:numCache>
            </c:numRef>
          </c:cat>
          <c:val>
            <c:numRef>
              <c:f>'# 1 - Financial'!$Q$7:$U$7</c:f>
              <c:numCache>
                <c:formatCode>0%</c:formatCode>
                <c:ptCount val="5"/>
                <c:pt idx="0">
                  <c:v>6.479132173651278E-2</c:v>
                </c:pt>
                <c:pt idx="1">
                  <c:v>0.22769525107693905</c:v>
                </c:pt>
                <c:pt idx="2">
                  <c:v>0.39766445868617478</c:v>
                </c:pt>
                <c:pt idx="3">
                  <c:v>0.35258062477175045</c:v>
                </c:pt>
                <c:pt idx="4">
                  <c:v>0.30594869363332106</c:v>
                </c:pt>
              </c:numCache>
            </c:numRef>
          </c:val>
          <c:smooth val="0"/>
          <c:extLst>
            <c:ext xmlns:c16="http://schemas.microsoft.com/office/drawing/2014/chart" uri="{C3380CC4-5D6E-409C-BE32-E72D297353CC}">
              <c16:uniqueId val="{00000004-D518-6342-9519-75AE0300FBD1}"/>
            </c:ext>
          </c:extLst>
        </c:ser>
        <c:dLbls>
          <c:showLegendKey val="0"/>
          <c:showVal val="0"/>
          <c:showCatName val="0"/>
          <c:showSerName val="0"/>
          <c:showPercent val="0"/>
          <c:showBubbleSize val="0"/>
        </c:dLbls>
        <c:marker val="1"/>
        <c:smooth val="0"/>
        <c:axId val="2054892288"/>
        <c:axId val="2054896288"/>
      </c:lineChart>
      <c:catAx>
        <c:axId val="91367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13675055"/>
        <c:crosses val="autoZero"/>
        <c:auto val="1"/>
        <c:lblAlgn val="ctr"/>
        <c:lblOffset val="100"/>
        <c:noMultiLvlLbl val="0"/>
      </c:catAx>
      <c:valAx>
        <c:axId val="913675055"/>
        <c:scaling>
          <c:orientation val="minMax"/>
        </c:scaling>
        <c:delete val="0"/>
        <c:axPos val="l"/>
        <c:numFmt formatCode="_(&quot;NOK&quot;* #,##0_);_(&quot;NOK&quot;* \(#,##0\);_(&quot;NOK&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13673407"/>
        <c:crosses val="autoZero"/>
        <c:crossBetween val="between"/>
      </c:valAx>
      <c:valAx>
        <c:axId val="2054896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2054892288"/>
        <c:crosses val="max"/>
        <c:crossBetween val="between"/>
      </c:valAx>
      <c:catAx>
        <c:axId val="2054892288"/>
        <c:scaling>
          <c:orientation val="minMax"/>
        </c:scaling>
        <c:delete val="1"/>
        <c:axPos val="b"/>
        <c:numFmt formatCode="General" sourceLinked="1"/>
        <c:majorTickMark val="out"/>
        <c:minorTickMark val="none"/>
        <c:tickLblPos val="nextTo"/>
        <c:crossAx val="2054896288"/>
        <c:crosses val="autoZero"/>
        <c:auto val="1"/>
        <c:lblAlgn val="ctr"/>
        <c:lblOffset val="100"/>
        <c:noMultiLvlLbl val="0"/>
      </c:catAx>
      <c:spPr>
        <a:noFill/>
        <a:ln>
          <a:noFill/>
        </a:ln>
        <a:effectLst/>
      </c:spPr>
    </c:plotArea>
    <c:legend>
      <c:legendPos val="l"/>
      <c:layout>
        <c:manualLayout>
          <c:xMode val="edge"/>
          <c:yMode val="edge"/>
          <c:x val="0.10525361418005127"/>
          <c:y val="0.10095549241238889"/>
          <c:w val="9.8961730369298367E-2"/>
          <c:h val="0.2560716603527481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 1 - Financial'!$P$11</c:f>
              <c:strCache>
                <c:ptCount val="1"/>
                <c:pt idx="0">
                  <c:v>Other Expenses and Employee benefits as percentage of revenue</c:v>
                </c:pt>
              </c:strCache>
            </c:strRef>
          </c:tx>
          <c:spPr>
            <a:solidFill>
              <a:schemeClr val="bg2">
                <a:lumMod val="50000"/>
              </a:schemeClr>
            </a:solidFill>
            <a:ln>
              <a:noFill/>
            </a:ln>
            <a:effectLst/>
          </c:spPr>
          <c:invertIfNegative val="0"/>
          <c:dPt>
            <c:idx val="5"/>
            <c:invertIfNegative val="0"/>
            <c:bubble3D val="0"/>
            <c:spPr>
              <a:solidFill>
                <a:srgbClr val="E21A22"/>
              </a:solidFill>
              <a:ln>
                <a:noFill/>
              </a:ln>
              <a:effectLst/>
            </c:spPr>
            <c:extLst>
              <c:ext xmlns:c16="http://schemas.microsoft.com/office/drawing/2014/chart" uri="{C3380CC4-5D6E-409C-BE32-E72D297353CC}">
                <c16:uniqueId val="{00000007-58DF-F549-A1E3-D0F01A2245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1 - Financial'!$Q$4:$V$4</c:f>
              <c:strCache>
                <c:ptCount val="6"/>
                <c:pt idx="0">
                  <c:v>2016</c:v>
                </c:pt>
                <c:pt idx="1">
                  <c:v>2017</c:v>
                </c:pt>
                <c:pt idx="2">
                  <c:v>2018</c:v>
                </c:pt>
                <c:pt idx="3">
                  <c:v>2019</c:v>
                </c:pt>
                <c:pt idx="4">
                  <c:v>2020</c:v>
                </c:pt>
                <c:pt idx="5">
                  <c:v>2021 Q3</c:v>
                </c:pt>
              </c:strCache>
            </c:strRef>
          </c:cat>
          <c:val>
            <c:numRef>
              <c:f>'# 1 - Financial'!$Q$11:$V$11</c:f>
              <c:numCache>
                <c:formatCode>0%</c:formatCode>
                <c:ptCount val="6"/>
                <c:pt idx="0">
                  <c:v>0.27468803979329276</c:v>
                </c:pt>
                <c:pt idx="1">
                  <c:v>0.27023950146775449</c:v>
                </c:pt>
                <c:pt idx="2">
                  <c:v>0.1300326330295439</c:v>
                </c:pt>
                <c:pt idx="3">
                  <c:v>0.11081516700845577</c:v>
                </c:pt>
                <c:pt idx="4">
                  <c:v>0.22280981904842423</c:v>
                </c:pt>
                <c:pt idx="5">
                  <c:v>0.66851535836177467</c:v>
                </c:pt>
              </c:numCache>
            </c:numRef>
          </c:val>
          <c:extLst>
            <c:ext xmlns:c16="http://schemas.microsoft.com/office/drawing/2014/chart" uri="{C3380CC4-5D6E-409C-BE32-E72D297353CC}">
              <c16:uniqueId val="{00000000-58DF-F549-A1E3-D0F01A22451A}"/>
            </c:ext>
          </c:extLst>
        </c:ser>
        <c:dLbls>
          <c:showLegendKey val="0"/>
          <c:showVal val="0"/>
          <c:showCatName val="0"/>
          <c:showSerName val="0"/>
          <c:showPercent val="0"/>
          <c:showBubbleSize val="0"/>
        </c:dLbls>
        <c:gapWidth val="50"/>
        <c:axId val="1929263424"/>
        <c:axId val="1929265072"/>
      </c:barChart>
      <c:catAx>
        <c:axId val="192926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929265072"/>
        <c:crosses val="autoZero"/>
        <c:auto val="1"/>
        <c:lblAlgn val="ctr"/>
        <c:lblOffset val="100"/>
        <c:noMultiLvlLbl val="0"/>
      </c:catAx>
      <c:valAx>
        <c:axId val="1929265072"/>
        <c:scaling>
          <c:orientation val="minMax"/>
        </c:scaling>
        <c:delete val="1"/>
        <c:axPos val="l"/>
        <c:numFmt formatCode="0%" sourceLinked="1"/>
        <c:majorTickMark val="none"/>
        <c:minorTickMark val="none"/>
        <c:tickLblPos val="nextTo"/>
        <c:crossAx val="192926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C1BEB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1 - Financial'!$Q$17:$R$17</c:f>
              <c:numCache>
                <c:formatCode>General</c:formatCode>
                <c:ptCount val="2"/>
                <c:pt idx="0">
                  <c:v>2020</c:v>
                </c:pt>
                <c:pt idx="1">
                  <c:v>2021</c:v>
                </c:pt>
              </c:numCache>
            </c:numRef>
          </c:cat>
          <c:val>
            <c:numRef>
              <c:f>'# 1 - Financial'!$Q$18:$R$18</c:f>
              <c:numCache>
                <c:formatCode>General</c:formatCode>
                <c:ptCount val="2"/>
                <c:pt idx="0">
                  <c:v>123.3</c:v>
                </c:pt>
                <c:pt idx="1">
                  <c:v>234.4</c:v>
                </c:pt>
              </c:numCache>
            </c:numRef>
          </c:val>
          <c:extLst>
            <c:ext xmlns:c16="http://schemas.microsoft.com/office/drawing/2014/chart" uri="{C3380CC4-5D6E-409C-BE32-E72D297353CC}">
              <c16:uniqueId val="{00000000-75FD-BF4A-BB37-B9C811CC7CED}"/>
            </c:ext>
          </c:extLst>
        </c:ser>
        <c:dLbls>
          <c:showLegendKey val="0"/>
          <c:showVal val="0"/>
          <c:showCatName val="0"/>
          <c:showSerName val="0"/>
          <c:showPercent val="0"/>
          <c:showBubbleSize val="0"/>
        </c:dLbls>
        <c:gapWidth val="219"/>
        <c:overlap val="-27"/>
        <c:axId val="252191872"/>
        <c:axId val="252205552"/>
      </c:barChart>
      <c:catAx>
        <c:axId val="2521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252205552"/>
        <c:crosses val="autoZero"/>
        <c:auto val="1"/>
        <c:lblAlgn val="ctr"/>
        <c:lblOffset val="100"/>
        <c:noMultiLvlLbl val="0"/>
      </c:catAx>
      <c:valAx>
        <c:axId val="252205552"/>
        <c:scaling>
          <c:orientation val="minMax"/>
        </c:scaling>
        <c:delete val="1"/>
        <c:axPos val="l"/>
        <c:numFmt formatCode="General" sourceLinked="1"/>
        <c:majorTickMark val="none"/>
        <c:minorTickMark val="none"/>
        <c:tickLblPos val="nextTo"/>
        <c:crossAx val="25219187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C1BEBF"/>
            </a:solidFill>
            <a:ln>
              <a:noFill/>
            </a:ln>
            <a:effectLst/>
          </c:spPr>
          <c:invertIfNegative val="0"/>
          <c:dPt>
            <c:idx val="0"/>
            <c:invertIfNegative val="0"/>
            <c:bubble3D val="0"/>
            <c:spPr>
              <a:solidFill>
                <a:srgbClr val="C1BEBF"/>
              </a:solidFill>
              <a:ln>
                <a:noFill/>
              </a:ln>
              <a:effectLst/>
            </c:spPr>
            <c:extLst>
              <c:ext xmlns:c16="http://schemas.microsoft.com/office/drawing/2014/chart" uri="{C3380CC4-5D6E-409C-BE32-E72D297353CC}">
                <c16:uniqueId val="{00000003-72E5-AD41-8363-765438C898B2}"/>
              </c:ext>
            </c:extLst>
          </c:dPt>
          <c:dPt>
            <c:idx val="1"/>
            <c:invertIfNegative val="0"/>
            <c:bubble3D val="0"/>
            <c:spPr>
              <a:solidFill>
                <a:srgbClr val="C1BEBF"/>
              </a:solidFill>
              <a:ln>
                <a:noFill/>
              </a:ln>
              <a:effectLst/>
            </c:spPr>
            <c:extLst>
              <c:ext xmlns:c16="http://schemas.microsoft.com/office/drawing/2014/chart" uri="{C3380CC4-5D6E-409C-BE32-E72D297353CC}">
                <c16:uniqueId val="{00000004-72E5-AD41-8363-765438C898B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 1 - Financial'!$Q$17:$R$17</c:f>
              <c:numCache>
                <c:formatCode>General</c:formatCode>
                <c:ptCount val="2"/>
                <c:pt idx="0">
                  <c:v>2020</c:v>
                </c:pt>
                <c:pt idx="1">
                  <c:v>2021</c:v>
                </c:pt>
              </c:numCache>
            </c:numRef>
          </c:cat>
          <c:val>
            <c:numRef>
              <c:f>'# 1 - Financial'!$Q$19:$R$19</c:f>
              <c:numCache>
                <c:formatCode>General</c:formatCode>
                <c:ptCount val="2"/>
                <c:pt idx="0">
                  <c:v>13.2</c:v>
                </c:pt>
                <c:pt idx="1">
                  <c:v>-42.6</c:v>
                </c:pt>
              </c:numCache>
            </c:numRef>
          </c:val>
          <c:extLst>
            <c:ext xmlns:c16="http://schemas.microsoft.com/office/drawing/2014/chart" uri="{C3380CC4-5D6E-409C-BE32-E72D297353CC}">
              <c16:uniqueId val="{00000000-72E5-AD41-8363-765438C898B2}"/>
            </c:ext>
          </c:extLst>
        </c:ser>
        <c:dLbls>
          <c:showLegendKey val="0"/>
          <c:showVal val="0"/>
          <c:showCatName val="0"/>
          <c:showSerName val="0"/>
          <c:showPercent val="0"/>
          <c:showBubbleSize val="0"/>
        </c:dLbls>
        <c:gapWidth val="219"/>
        <c:overlap val="-27"/>
        <c:axId val="250773184"/>
        <c:axId val="938225215"/>
      </c:barChart>
      <c:catAx>
        <c:axId val="25077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38225215"/>
        <c:crosses val="autoZero"/>
        <c:auto val="1"/>
        <c:lblAlgn val="ctr"/>
        <c:lblOffset val="100"/>
        <c:noMultiLvlLbl val="0"/>
      </c:catAx>
      <c:valAx>
        <c:axId val="93822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25077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 1 - Financial'!$U$30</c:f>
              <c:strCache>
                <c:ptCount val="1"/>
                <c:pt idx="0">
                  <c:v>Category</c:v>
                </c:pt>
              </c:strCache>
            </c:strRef>
          </c:tx>
          <c:dPt>
            <c:idx val="0"/>
            <c:bubble3D val="0"/>
            <c:spPr>
              <a:solidFill>
                <a:srgbClr val="E21A22"/>
              </a:solidFill>
              <a:ln w="19050">
                <a:solidFill>
                  <a:schemeClr val="lt1"/>
                </a:solidFill>
              </a:ln>
              <a:effectLst/>
            </c:spPr>
            <c:extLst>
              <c:ext xmlns:c16="http://schemas.microsoft.com/office/drawing/2014/chart" uri="{C3380CC4-5D6E-409C-BE32-E72D297353CC}">
                <c16:uniqueId val="{00000009-54A7-964F-A8A8-89460BCF8C69}"/>
              </c:ext>
            </c:extLst>
          </c:dPt>
          <c:dPt>
            <c:idx val="1"/>
            <c:bubble3D val="0"/>
            <c:spPr>
              <a:solidFill>
                <a:srgbClr val="FFE79A"/>
              </a:solidFill>
              <a:ln w="19050">
                <a:solidFill>
                  <a:schemeClr val="lt1"/>
                </a:solidFill>
              </a:ln>
              <a:effectLst/>
            </c:spPr>
            <c:extLst>
              <c:ext xmlns:c16="http://schemas.microsoft.com/office/drawing/2014/chart" uri="{C3380CC4-5D6E-409C-BE32-E72D297353CC}">
                <c16:uniqueId val="{0000000A-54A7-964F-A8A8-89460BCF8C69}"/>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B-54A7-964F-A8A8-89460BCF8C69}"/>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C-54A7-964F-A8A8-89460BCF8C69}"/>
              </c:ext>
            </c:extLst>
          </c:dPt>
          <c:dPt>
            <c:idx val="4"/>
            <c:bubble3D val="0"/>
            <c:spPr>
              <a:noFill/>
              <a:ln w="19050">
                <a:noFill/>
              </a:ln>
              <a:effectLst/>
            </c:spPr>
            <c:extLst>
              <c:ext xmlns:c16="http://schemas.microsoft.com/office/drawing/2014/chart" uri="{C3380CC4-5D6E-409C-BE32-E72D297353CC}">
                <c16:uniqueId val="{00000004-54A7-964F-A8A8-89460BCF8C69}"/>
              </c:ext>
            </c:extLst>
          </c:dPt>
          <c:cat>
            <c:strRef>
              <c:f>'# 1 - Financial'!$T$31:$T$35</c:f>
              <c:strCache>
                <c:ptCount val="5"/>
                <c:pt idx="0">
                  <c:v>Poor</c:v>
                </c:pt>
                <c:pt idx="1">
                  <c:v>Average</c:v>
                </c:pt>
                <c:pt idx="2">
                  <c:v>Good</c:v>
                </c:pt>
                <c:pt idx="3">
                  <c:v>Excelent</c:v>
                </c:pt>
                <c:pt idx="4">
                  <c:v>Total</c:v>
                </c:pt>
              </c:strCache>
            </c:strRef>
          </c:cat>
          <c:val>
            <c:numRef>
              <c:f>'# 1 - Financial'!$U$31:$U$35</c:f>
              <c:numCache>
                <c:formatCode>0.00%</c:formatCode>
                <c:ptCount val="5"/>
                <c:pt idx="0">
                  <c:v>0.25</c:v>
                </c:pt>
                <c:pt idx="1">
                  <c:v>0.25</c:v>
                </c:pt>
                <c:pt idx="2">
                  <c:v>0.25</c:v>
                </c:pt>
                <c:pt idx="3">
                  <c:v>0.25</c:v>
                </c:pt>
                <c:pt idx="4">
                  <c:v>1</c:v>
                </c:pt>
              </c:numCache>
            </c:numRef>
          </c:val>
          <c:extLst>
            <c:ext xmlns:c16="http://schemas.microsoft.com/office/drawing/2014/chart" uri="{C3380CC4-5D6E-409C-BE32-E72D297353CC}">
              <c16:uniqueId val="{00000000-54A7-964F-A8A8-89460BCF8C69}"/>
            </c:ext>
          </c:extLst>
        </c:ser>
        <c:dLbls>
          <c:showLegendKey val="0"/>
          <c:showVal val="0"/>
          <c:showCatName val="0"/>
          <c:showSerName val="0"/>
          <c:showPercent val="0"/>
          <c:showBubbleSize val="0"/>
          <c:showLeaderLines val="1"/>
        </c:dLbls>
        <c:firstSliceAng val="270"/>
        <c:holeSize val="50"/>
      </c:doughnutChart>
      <c:pieChart>
        <c:varyColors val="1"/>
        <c:ser>
          <c:idx val="2"/>
          <c:order val="1"/>
          <c:tx>
            <c:strRef>
              <c:f>'# 1 - Financial'!$W$30</c:f>
              <c:strCache>
                <c:ptCount val="1"/>
                <c:pt idx="0">
                  <c:v>Pointer</c:v>
                </c:pt>
              </c:strCache>
            </c:strRef>
          </c:tx>
          <c:dPt>
            <c:idx val="0"/>
            <c:bubble3D val="0"/>
            <c:spPr>
              <a:noFill/>
              <a:ln w="19050">
                <a:noFill/>
              </a:ln>
              <a:effectLst/>
            </c:spPr>
            <c:extLst>
              <c:ext xmlns:c16="http://schemas.microsoft.com/office/drawing/2014/chart" uri="{C3380CC4-5D6E-409C-BE32-E72D297353CC}">
                <c16:uniqueId val="{00000007-54A7-964F-A8A8-89460BCF8C69}"/>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8-54A7-964F-A8A8-89460BCF8C69}"/>
              </c:ext>
            </c:extLst>
          </c:dPt>
          <c:dPt>
            <c:idx val="2"/>
            <c:bubble3D val="0"/>
            <c:spPr>
              <a:noFill/>
              <a:ln w="19050">
                <a:noFill/>
              </a:ln>
              <a:effectLst/>
            </c:spPr>
            <c:extLst>
              <c:ext xmlns:c16="http://schemas.microsoft.com/office/drawing/2014/chart" uri="{C3380CC4-5D6E-409C-BE32-E72D297353CC}">
                <c16:uniqueId val="{00000006-54A7-964F-A8A8-89460BCF8C69}"/>
              </c:ext>
            </c:extLst>
          </c:dPt>
          <c:dPt>
            <c:idx val="3"/>
            <c:bubble3D val="0"/>
            <c:spPr>
              <a:noFill/>
              <a:ln w="19050">
                <a:noFill/>
              </a:ln>
              <a:effectLst/>
            </c:spPr>
            <c:extLst>
              <c:ext xmlns:c16="http://schemas.microsoft.com/office/drawing/2014/chart" uri="{C3380CC4-5D6E-409C-BE32-E72D297353CC}">
                <c16:uniqueId val="{00000005-54A7-964F-A8A8-89460BCF8C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383E-DA47-9A89-F0C916F5268D}"/>
              </c:ext>
            </c:extLst>
          </c:dPt>
          <c:val>
            <c:numRef>
              <c:f>'# 1 - Financial'!$W$31:$W$35</c:f>
              <c:numCache>
                <c:formatCode>0%</c:formatCode>
                <c:ptCount val="5"/>
                <c:pt idx="0">
                  <c:v>0.1</c:v>
                </c:pt>
                <c:pt idx="1">
                  <c:v>0.05</c:v>
                </c:pt>
                <c:pt idx="2">
                  <c:v>0.85</c:v>
                </c:pt>
                <c:pt idx="3" formatCode="0.00%">
                  <c:v>1</c:v>
                </c:pt>
              </c:numCache>
            </c:numRef>
          </c:val>
          <c:extLst>
            <c:ext xmlns:c16="http://schemas.microsoft.com/office/drawing/2014/chart" uri="{C3380CC4-5D6E-409C-BE32-E72D297353CC}">
              <c16:uniqueId val="{00000002-54A7-964F-A8A8-89460BCF8C6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C1BEB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1 - Financial'!$P$42:$Q$45</c:f>
              <c:multiLvlStrCache>
                <c:ptCount val="4"/>
                <c:lvl>
                  <c:pt idx="0">
                    <c:v>Jun-19</c:v>
                  </c:pt>
                  <c:pt idx="1">
                    <c:v>Apr-21</c:v>
                  </c:pt>
                  <c:pt idx="2">
                    <c:v>Oct-21</c:v>
                  </c:pt>
                  <c:pt idx="3">
                    <c:v>Nov-21</c:v>
                  </c:pt>
                </c:lvl>
                <c:lvl>
                  <c:pt idx="0">
                    <c:v>THL</c:v>
                  </c:pt>
                  <c:pt idx="1">
                    <c:v>Softbank</c:v>
                  </c:pt>
                  <c:pt idx="2">
                    <c:v>IPO</c:v>
                  </c:pt>
                  <c:pt idx="3">
                    <c:v>Current Market Cap</c:v>
                  </c:pt>
                </c:lvl>
              </c:multiLvlStrCache>
            </c:multiLvlStrRef>
          </c:cat>
          <c:val>
            <c:numRef>
              <c:f>'# 1 - Financial'!$R$42:$R$45</c:f>
              <c:numCache>
                <c:formatCode>General</c:formatCode>
                <c:ptCount val="4"/>
                <c:pt idx="0">
                  <c:v>1.9</c:v>
                </c:pt>
                <c:pt idx="1">
                  <c:v>7.7</c:v>
                </c:pt>
                <c:pt idx="2">
                  <c:v>12.4</c:v>
                </c:pt>
                <c:pt idx="3">
                  <c:v>15.5</c:v>
                </c:pt>
              </c:numCache>
            </c:numRef>
          </c:val>
          <c:extLst>
            <c:ext xmlns:c16="http://schemas.microsoft.com/office/drawing/2014/chart" uri="{C3380CC4-5D6E-409C-BE32-E72D297353CC}">
              <c16:uniqueId val="{00000000-CD62-C542-BB53-B70AF04D6FF4}"/>
            </c:ext>
          </c:extLst>
        </c:ser>
        <c:dLbls>
          <c:showLegendKey val="0"/>
          <c:showVal val="0"/>
          <c:showCatName val="0"/>
          <c:showSerName val="0"/>
          <c:showPercent val="0"/>
          <c:showBubbleSize val="0"/>
        </c:dLbls>
        <c:gapWidth val="150"/>
        <c:axId val="1726144015"/>
        <c:axId val="1726475967"/>
      </c:barChart>
      <c:catAx>
        <c:axId val="172614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726475967"/>
        <c:crosses val="autoZero"/>
        <c:auto val="1"/>
        <c:lblAlgn val="ctr"/>
        <c:lblOffset val="100"/>
        <c:noMultiLvlLbl val="0"/>
      </c:catAx>
      <c:valAx>
        <c:axId val="1726475967"/>
        <c:scaling>
          <c:orientation val="minMax"/>
        </c:scaling>
        <c:delete val="1"/>
        <c:axPos val="l"/>
        <c:numFmt formatCode="General" sourceLinked="1"/>
        <c:majorTickMark val="none"/>
        <c:minorTickMark val="none"/>
        <c:tickLblPos val="nextTo"/>
        <c:crossAx val="172614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bar"/>
        <c:grouping val="clustered"/>
        <c:varyColors val="0"/>
        <c:ser>
          <c:idx val="0"/>
          <c:order val="0"/>
          <c:tx>
            <c:strRef>
              <c:f>'# 2 - Market'!$Q$4</c:f>
              <c:strCache>
                <c:ptCount val="1"/>
              </c:strCache>
            </c:strRef>
          </c:tx>
          <c:spPr>
            <a:solidFill>
              <a:srgbClr val="C1BEBF"/>
            </a:solidFill>
            <a:ln>
              <a:noFill/>
            </a:ln>
            <a:effectLst/>
          </c:spPr>
          <c:invertIfNegative val="0"/>
          <c:dPt>
            <c:idx val="0"/>
            <c:invertIfNegative val="0"/>
            <c:bubble3D val="0"/>
            <c:spPr>
              <a:solidFill>
                <a:srgbClr val="E21A22"/>
              </a:solidFill>
              <a:ln>
                <a:noFill/>
              </a:ln>
              <a:effectLst/>
            </c:spPr>
            <c:extLst>
              <c:ext xmlns:c16="http://schemas.microsoft.com/office/drawing/2014/chart" uri="{C3380CC4-5D6E-409C-BE32-E72D297353CC}">
                <c16:uniqueId val="{00000005-E916-9B45-AC6C-CEBAADEA2BC5}"/>
              </c:ext>
            </c:extLst>
          </c:dPt>
          <c:dPt>
            <c:idx val="1"/>
            <c:invertIfNegative val="0"/>
            <c:bubble3D val="0"/>
            <c:spPr>
              <a:solidFill>
                <a:srgbClr val="C9C7C7"/>
              </a:solidFill>
              <a:ln>
                <a:noFill/>
              </a:ln>
              <a:effectLst/>
            </c:spPr>
            <c:extLst>
              <c:ext xmlns:c16="http://schemas.microsoft.com/office/drawing/2014/chart" uri="{C3380CC4-5D6E-409C-BE32-E72D297353CC}">
                <c16:uniqueId val="{00000002-F81E-514A-A967-150E42161034}"/>
              </c:ext>
            </c:extLst>
          </c:dPt>
          <c:dPt>
            <c:idx val="4"/>
            <c:invertIfNegative val="0"/>
            <c:bubble3D val="0"/>
            <c:spPr>
              <a:solidFill>
                <a:srgbClr val="46474B"/>
              </a:solidFill>
              <a:ln>
                <a:noFill/>
              </a:ln>
              <a:effectLst/>
            </c:spPr>
            <c:extLst>
              <c:ext xmlns:c16="http://schemas.microsoft.com/office/drawing/2014/chart" uri="{C3380CC4-5D6E-409C-BE32-E72D297353CC}">
                <c16:uniqueId val="{00000006-E916-9B45-AC6C-CEBAADEA2BC5}"/>
              </c:ext>
            </c:extLst>
          </c:dPt>
          <c:dPt>
            <c:idx val="5"/>
            <c:invertIfNegative val="0"/>
            <c:bubble3D val="0"/>
            <c:spPr>
              <a:solidFill>
                <a:srgbClr val="C9C7C7"/>
              </a:solidFill>
              <a:ln>
                <a:noFill/>
              </a:ln>
              <a:effectLst/>
            </c:spPr>
            <c:extLst>
              <c:ext xmlns:c16="http://schemas.microsoft.com/office/drawing/2014/chart" uri="{C3380CC4-5D6E-409C-BE32-E72D297353CC}">
                <c16:uniqueId val="{00000003-2FAE-AB46-8AB7-1A3BEBDE63C7}"/>
              </c:ext>
            </c:extLst>
          </c:dPt>
          <c:cat>
            <c:strRef>
              <c:f>'# 2 - Market'!$P$5:$P$10</c:f>
              <c:strCache>
                <c:ptCount val="6"/>
                <c:pt idx="0">
                  <c:v>USA</c:v>
                </c:pt>
                <c:pt idx="1">
                  <c:v>UK</c:v>
                </c:pt>
                <c:pt idx="2">
                  <c:v>Germany</c:v>
                </c:pt>
                <c:pt idx="3">
                  <c:v>Netherlands</c:v>
                </c:pt>
                <c:pt idx="4">
                  <c:v>Scandinavia</c:v>
                </c:pt>
                <c:pt idx="5">
                  <c:v>Japan</c:v>
                </c:pt>
              </c:strCache>
            </c:strRef>
          </c:cat>
          <c:val>
            <c:numRef>
              <c:f>'# 2 - Market'!$Q$5:$Q$10</c:f>
              <c:numCache>
                <c:formatCode>0%</c:formatCode>
                <c:ptCount val="6"/>
                <c:pt idx="0">
                  <c:v>0.41</c:v>
                </c:pt>
                <c:pt idx="1">
                  <c:v>0.44</c:v>
                </c:pt>
                <c:pt idx="2">
                  <c:v>0.48</c:v>
                </c:pt>
                <c:pt idx="3">
                  <c:v>0.51</c:v>
                </c:pt>
                <c:pt idx="4">
                  <c:v>0.66</c:v>
                </c:pt>
                <c:pt idx="5">
                  <c:v>0.68</c:v>
                </c:pt>
              </c:numCache>
            </c:numRef>
          </c:val>
          <c:extLst>
            <c:ext xmlns:c16="http://schemas.microsoft.com/office/drawing/2014/chart" uri="{C3380CC4-5D6E-409C-BE32-E72D297353CC}">
              <c16:uniqueId val="{00000000-F81E-514A-A967-150E42161034}"/>
            </c:ext>
          </c:extLst>
        </c:ser>
        <c:dLbls>
          <c:showLegendKey val="0"/>
          <c:showVal val="0"/>
          <c:showCatName val="0"/>
          <c:showSerName val="0"/>
          <c:showPercent val="0"/>
          <c:showBubbleSize val="0"/>
        </c:dLbls>
        <c:gapWidth val="219"/>
        <c:axId val="2134401264"/>
        <c:axId val="1820578192"/>
      </c:barChart>
      <c:catAx>
        <c:axId val="213440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820578192"/>
        <c:crosses val="autoZero"/>
        <c:auto val="1"/>
        <c:lblAlgn val="ctr"/>
        <c:lblOffset val="100"/>
        <c:noMultiLvlLbl val="0"/>
      </c:catAx>
      <c:valAx>
        <c:axId val="182057819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2134401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'Stock price Raw Data'!$C$1</c:f>
              <c:strCache>
                <c:ptCount val="1"/>
                <c:pt idx="0">
                  <c:v>Ocado Group PLC</c:v>
                </c:pt>
              </c:strCache>
            </c:strRef>
          </c:tx>
          <c:spPr>
            <a:ln w="28575" cap="rnd">
              <a:solidFill>
                <a:srgbClr val="01A5E2"/>
              </a:solidFill>
              <a:round/>
            </a:ln>
            <a:effectLst/>
          </c:spPr>
          <c:marker>
            <c:symbol val="none"/>
          </c:marker>
          <c:cat>
            <c:numRef>
              <c:f>'Stock price Raw Data'!$A$2:$A$232</c:f>
              <c:numCache>
                <c:formatCode>d\-mmm\-yy</c:formatCode>
                <c:ptCount val="231"/>
                <c:pt idx="0">
                  <c:v>44196</c:v>
                </c:pt>
                <c:pt idx="1">
                  <c:v>44200</c:v>
                </c:pt>
                <c:pt idx="2">
                  <c:v>44201</c:v>
                </c:pt>
                <c:pt idx="3">
                  <c:v>44202</c:v>
                </c:pt>
                <c:pt idx="4">
                  <c:v>44203</c:v>
                </c:pt>
                <c:pt idx="5">
                  <c:v>44204</c:v>
                </c:pt>
                <c:pt idx="6">
                  <c:v>44207</c:v>
                </c:pt>
                <c:pt idx="7">
                  <c:v>44208</c:v>
                </c:pt>
                <c:pt idx="8">
                  <c:v>44209</c:v>
                </c:pt>
                <c:pt idx="9">
                  <c:v>44210</c:v>
                </c:pt>
                <c:pt idx="10">
                  <c:v>44211</c:v>
                </c:pt>
                <c:pt idx="11">
                  <c:v>44214</c:v>
                </c:pt>
                <c:pt idx="12">
                  <c:v>44215</c:v>
                </c:pt>
                <c:pt idx="13">
                  <c:v>44216</c:v>
                </c:pt>
                <c:pt idx="14">
                  <c:v>44217</c:v>
                </c:pt>
                <c:pt idx="15">
                  <c:v>44218</c:v>
                </c:pt>
                <c:pt idx="16">
                  <c:v>44221</c:v>
                </c:pt>
                <c:pt idx="17">
                  <c:v>44222</c:v>
                </c:pt>
                <c:pt idx="18">
                  <c:v>44223</c:v>
                </c:pt>
                <c:pt idx="19">
                  <c:v>44224</c:v>
                </c:pt>
                <c:pt idx="20">
                  <c:v>44225</c:v>
                </c:pt>
                <c:pt idx="21">
                  <c:v>44228</c:v>
                </c:pt>
                <c:pt idx="22">
                  <c:v>44229</c:v>
                </c:pt>
                <c:pt idx="23">
                  <c:v>44230</c:v>
                </c:pt>
                <c:pt idx="24">
                  <c:v>44231</c:v>
                </c:pt>
                <c:pt idx="25">
                  <c:v>44232</c:v>
                </c:pt>
                <c:pt idx="26">
                  <c:v>44235</c:v>
                </c:pt>
                <c:pt idx="27">
                  <c:v>44236</c:v>
                </c:pt>
                <c:pt idx="28">
                  <c:v>44237</c:v>
                </c:pt>
                <c:pt idx="29">
                  <c:v>44238</c:v>
                </c:pt>
                <c:pt idx="30">
                  <c:v>44239</c:v>
                </c:pt>
                <c:pt idx="31">
                  <c:v>44242</c:v>
                </c:pt>
                <c:pt idx="32">
                  <c:v>44243</c:v>
                </c:pt>
                <c:pt idx="33">
                  <c:v>44244</c:v>
                </c:pt>
                <c:pt idx="34">
                  <c:v>44245</c:v>
                </c:pt>
                <c:pt idx="35">
                  <c:v>44246</c:v>
                </c:pt>
                <c:pt idx="36">
                  <c:v>44249</c:v>
                </c:pt>
                <c:pt idx="37">
                  <c:v>44250</c:v>
                </c:pt>
                <c:pt idx="38">
                  <c:v>44251</c:v>
                </c:pt>
                <c:pt idx="39">
                  <c:v>44252</c:v>
                </c:pt>
                <c:pt idx="40">
                  <c:v>44253</c:v>
                </c:pt>
                <c:pt idx="41">
                  <c:v>44256</c:v>
                </c:pt>
                <c:pt idx="42">
                  <c:v>44257</c:v>
                </c:pt>
                <c:pt idx="43">
                  <c:v>44258</c:v>
                </c:pt>
                <c:pt idx="44">
                  <c:v>44259</c:v>
                </c:pt>
                <c:pt idx="45">
                  <c:v>44260</c:v>
                </c:pt>
                <c:pt idx="46">
                  <c:v>44263</c:v>
                </c:pt>
                <c:pt idx="47">
                  <c:v>44264</c:v>
                </c:pt>
                <c:pt idx="48">
                  <c:v>44265</c:v>
                </c:pt>
                <c:pt idx="49">
                  <c:v>44266</c:v>
                </c:pt>
                <c:pt idx="50">
                  <c:v>44267</c:v>
                </c:pt>
                <c:pt idx="51">
                  <c:v>44270</c:v>
                </c:pt>
                <c:pt idx="52">
                  <c:v>44271</c:v>
                </c:pt>
                <c:pt idx="53">
                  <c:v>44272</c:v>
                </c:pt>
                <c:pt idx="54">
                  <c:v>44273</c:v>
                </c:pt>
                <c:pt idx="55">
                  <c:v>44274</c:v>
                </c:pt>
                <c:pt idx="56">
                  <c:v>44277</c:v>
                </c:pt>
                <c:pt idx="57">
                  <c:v>44278</c:v>
                </c:pt>
                <c:pt idx="58">
                  <c:v>44279</c:v>
                </c:pt>
                <c:pt idx="59">
                  <c:v>44280</c:v>
                </c:pt>
                <c:pt idx="60">
                  <c:v>44281</c:v>
                </c:pt>
                <c:pt idx="61">
                  <c:v>44284</c:v>
                </c:pt>
                <c:pt idx="62">
                  <c:v>44285</c:v>
                </c:pt>
                <c:pt idx="63">
                  <c:v>44286</c:v>
                </c:pt>
                <c:pt idx="64">
                  <c:v>44287</c:v>
                </c:pt>
                <c:pt idx="65">
                  <c:v>44292</c:v>
                </c:pt>
                <c:pt idx="66">
                  <c:v>44293</c:v>
                </c:pt>
                <c:pt idx="67">
                  <c:v>44294</c:v>
                </c:pt>
                <c:pt idx="68">
                  <c:v>44295</c:v>
                </c:pt>
                <c:pt idx="69">
                  <c:v>44298</c:v>
                </c:pt>
                <c:pt idx="70">
                  <c:v>44299</c:v>
                </c:pt>
                <c:pt idx="71">
                  <c:v>44300</c:v>
                </c:pt>
                <c:pt idx="72">
                  <c:v>44301</c:v>
                </c:pt>
                <c:pt idx="73">
                  <c:v>44302</c:v>
                </c:pt>
                <c:pt idx="74">
                  <c:v>44305</c:v>
                </c:pt>
                <c:pt idx="75">
                  <c:v>44306</c:v>
                </c:pt>
                <c:pt idx="76">
                  <c:v>44307</c:v>
                </c:pt>
                <c:pt idx="77">
                  <c:v>44308</c:v>
                </c:pt>
                <c:pt idx="78">
                  <c:v>44309</c:v>
                </c:pt>
                <c:pt idx="79">
                  <c:v>44312</c:v>
                </c:pt>
                <c:pt idx="80">
                  <c:v>44313</c:v>
                </c:pt>
                <c:pt idx="81">
                  <c:v>44314</c:v>
                </c:pt>
                <c:pt idx="82">
                  <c:v>44315</c:v>
                </c:pt>
                <c:pt idx="83">
                  <c:v>44316</c:v>
                </c:pt>
                <c:pt idx="84">
                  <c:v>44320</c:v>
                </c:pt>
                <c:pt idx="85">
                  <c:v>44321</c:v>
                </c:pt>
                <c:pt idx="86">
                  <c:v>44322</c:v>
                </c:pt>
                <c:pt idx="87">
                  <c:v>44323</c:v>
                </c:pt>
                <c:pt idx="88">
                  <c:v>44326</c:v>
                </c:pt>
                <c:pt idx="89">
                  <c:v>44327</c:v>
                </c:pt>
                <c:pt idx="90">
                  <c:v>44328</c:v>
                </c:pt>
                <c:pt idx="91">
                  <c:v>44329</c:v>
                </c:pt>
                <c:pt idx="92">
                  <c:v>44330</c:v>
                </c:pt>
                <c:pt idx="93">
                  <c:v>44333</c:v>
                </c:pt>
                <c:pt idx="94">
                  <c:v>44334</c:v>
                </c:pt>
                <c:pt idx="95">
                  <c:v>44335</c:v>
                </c:pt>
                <c:pt idx="96">
                  <c:v>44336</c:v>
                </c:pt>
                <c:pt idx="97">
                  <c:v>44337</c:v>
                </c:pt>
                <c:pt idx="98">
                  <c:v>44340</c:v>
                </c:pt>
                <c:pt idx="99">
                  <c:v>44341</c:v>
                </c:pt>
                <c:pt idx="100">
                  <c:v>44342</c:v>
                </c:pt>
                <c:pt idx="101">
                  <c:v>44343</c:v>
                </c:pt>
                <c:pt idx="102">
                  <c:v>44344</c:v>
                </c:pt>
                <c:pt idx="103">
                  <c:v>44348</c:v>
                </c:pt>
                <c:pt idx="104">
                  <c:v>44349</c:v>
                </c:pt>
                <c:pt idx="105">
                  <c:v>44350</c:v>
                </c:pt>
                <c:pt idx="106">
                  <c:v>44351</c:v>
                </c:pt>
                <c:pt idx="107">
                  <c:v>44354</c:v>
                </c:pt>
                <c:pt idx="108">
                  <c:v>44355</c:v>
                </c:pt>
                <c:pt idx="109">
                  <c:v>44356</c:v>
                </c:pt>
                <c:pt idx="110">
                  <c:v>44357</c:v>
                </c:pt>
                <c:pt idx="111">
                  <c:v>44358</c:v>
                </c:pt>
                <c:pt idx="112">
                  <c:v>44361</c:v>
                </c:pt>
                <c:pt idx="113">
                  <c:v>44362</c:v>
                </c:pt>
                <c:pt idx="114">
                  <c:v>44363</c:v>
                </c:pt>
                <c:pt idx="115">
                  <c:v>44364</c:v>
                </c:pt>
                <c:pt idx="116">
                  <c:v>44365</c:v>
                </c:pt>
                <c:pt idx="117">
                  <c:v>44368</c:v>
                </c:pt>
                <c:pt idx="118">
                  <c:v>44369</c:v>
                </c:pt>
                <c:pt idx="119">
                  <c:v>44370</c:v>
                </c:pt>
                <c:pt idx="120">
                  <c:v>44371</c:v>
                </c:pt>
                <c:pt idx="121">
                  <c:v>44372</c:v>
                </c:pt>
                <c:pt idx="122">
                  <c:v>44375</c:v>
                </c:pt>
                <c:pt idx="123">
                  <c:v>44376</c:v>
                </c:pt>
                <c:pt idx="124">
                  <c:v>44377</c:v>
                </c:pt>
                <c:pt idx="125">
                  <c:v>44378</c:v>
                </c:pt>
                <c:pt idx="126">
                  <c:v>44379</c:v>
                </c:pt>
                <c:pt idx="127">
                  <c:v>44382</c:v>
                </c:pt>
                <c:pt idx="128">
                  <c:v>44383</c:v>
                </c:pt>
                <c:pt idx="129">
                  <c:v>44384</c:v>
                </c:pt>
                <c:pt idx="130">
                  <c:v>44385</c:v>
                </c:pt>
                <c:pt idx="131">
                  <c:v>44386</c:v>
                </c:pt>
                <c:pt idx="132">
                  <c:v>44389</c:v>
                </c:pt>
                <c:pt idx="133">
                  <c:v>44390</c:v>
                </c:pt>
                <c:pt idx="134">
                  <c:v>44391</c:v>
                </c:pt>
                <c:pt idx="135">
                  <c:v>44392</c:v>
                </c:pt>
                <c:pt idx="136">
                  <c:v>44393</c:v>
                </c:pt>
                <c:pt idx="137">
                  <c:v>44396</c:v>
                </c:pt>
                <c:pt idx="138">
                  <c:v>44397</c:v>
                </c:pt>
                <c:pt idx="139">
                  <c:v>44398</c:v>
                </c:pt>
                <c:pt idx="140">
                  <c:v>44399</c:v>
                </c:pt>
                <c:pt idx="141">
                  <c:v>44400</c:v>
                </c:pt>
                <c:pt idx="142">
                  <c:v>44403</c:v>
                </c:pt>
                <c:pt idx="143">
                  <c:v>44404</c:v>
                </c:pt>
                <c:pt idx="144">
                  <c:v>44405</c:v>
                </c:pt>
                <c:pt idx="145">
                  <c:v>44406</c:v>
                </c:pt>
                <c:pt idx="146">
                  <c:v>44407</c:v>
                </c:pt>
                <c:pt idx="147">
                  <c:v>44410</c:v>
                </c:pt>
                <c:pt idx="148">
                  <c:v>44411</c:v>
                </c:pt>
                <c:pt idx="149">
                  <c:v>44412</c:v>
                </c:pt>
                <c:pt idx="150">
                  <c:v>44413</c:v>
                </c:pt>
                <c:pt idx="151">
                  <c:v>44414</c:v>
                </c:pt>
                <c:pt idx="152">
                  <c:v>44417</c:v>
                </c:pt>
                <c:pt idx="153">
                  <c:v>44418</c:v>
                </c:pt>
                <c:pt idx="154">
                  <c:v>44419</c:v>
                </c:pt>
                <c:pt idx="155">
                  <c:v>44420</c:v>
                </c:pt>
                <c:pt idx="156">
                  <c:v>44421</c:v>
                </c:pt>
                <c:pt idx="157">
                  <c:v>44424</c:v>
                </c:pt>
                <c:pt idx="158">
                  <c:v>44425</c:v>
                </c:pt>
                <c:pt idx="159">
                  <c:v>44426</c:v>
                </c:pt>
                <c:pt idx="160">
                  <c:v>44427</c:v>
                </c:pt>
                <c:pt idx="161">
                  <c:v>44428</c:v>
                </c:pt>
                <c:pt idx="162">
                  <c:v>44431</c:v>
                </c:pt>
                <c:pt idx="163">
                  <c:v>44432</c:v>
                </c:pt>
                <c:pt idx="164">
                  <c:v>44433</c:v>
                </c:pt>
                <c:pt idx="165">
                  <c:v>44434</c:v>
                </c:pt>
                <c:pt idx="166">
                  <c:v>44435</c:v>
                </c:pt>
                <c:pt idx="167">
                  <c:v>44439</c:v>
                </c:pt>
                <c:pt idx="168">
                  <c:v>44440</c:v>
                </c:pt>
                <c:pt idx="169">
                  <c:v>44441</c:v>
                </c:pt>
                <c:pt idx="170">
                  <c:v>44442</c:v>
                </c:pt>
                <c:pt idx="171">
                  <c:v>44445</c:v>
                </c:pt>
                <c:pt idx="172">
                  <c:v>44446</c:v>
                </c:pt>
                <c:pt idx="173">
                  <c:v>44447</c:v>
                </c:pt>
                <c:pt idx="174">
                  <c:v>44448</c:v>
                </c:pt>
                <c:pt idx="175">
                  <c:v>44449</c:v>
                </c:pt>
                <c:pt idx="176">
                  <c:v>44452</c:v>
                </c:pt>
                <c:pt idx="177">
                  <c:v>44453</c:v>
                </c:pt>
                <c:pt idx="178">
                  <c:v>44454</c:v>
                </c:pt>
                <c:pt idx="179">
                  <c:v>44455</c:v>
                </c:pt>
                <c:pt idx="180">
                  <c:v>44456</c:v>
                </c:pt>
                <c:pt idx="181">
                  <c:v>44459</c:v>
                </c:pt>
                <c:pt idx="182">
                  <c:v>44460</c:v>
                </c:pt>
                <c:pt idx="183">
                  <c:v>44461</c:v>
                </c:pt>
                <c:pt idx="184">
                  <c:v>44462</c:v>
                </c:pt>
                <c:pt idx="185">
                  <c:v>44463</c:v>
                </c:pt>
                <c:pt idx="186">
                  <c:v>44466</c:v>
                </c:pt>
                <c:pt idx="187">
                  <c:v>44467</c:v>
                </c:pt>
                <c:pt idx="188">
                  <c:v>44468</c:v>
                </c:pt>
                <c:pt idx="189">
                  <c:v>44469</c:v>
                </c:pt>
                <c:pt idx="190">
                  <c:v>44470</c:v>
                </c:pt>
                <c:pt idx="191">
                  <c:v>44473</c:v>
                </c:pt>
                <c:pt idx="192">
                  <c:v>44474</c:v>
                </c:pt>
                <c:pt idx="193">
                  <c:v>44475</c:v>
                </c:pt>
                <c:pt idx="194">
                  <c:v>44476</c:v>
                </c:pt>
                <c:pt idx="195">
                  <c:v>44477</c:v>
                </c:pt>
                <c:pt idx="196">
                  <c:v>44480</c:v>
                </c:pt>
                <c:pt idx="197">
                  <c:v>44481</c:v>
                </c:pt>
                <c:pt idx="198">
                  <c:v>44482</c:v>
                </c:pt>
                <c:pt idx="199">
                  <c:v>44483</c:v>
                </c:pt>
                <c:pt idx="200">
                  <c:v>44484</c:v>
                </c:pt>
                <c:pt idx="201">
                  <c:v>44487</c:v>
                </c:pt>
                <c:pt idx="202">
                  <c:v>44488</c:v>
                </c:pt>
                <c:pt idx="203">
                  <c:v>44489</c:v>
                </c:pt>
                <c:pt idx="204">
                  <c:v>44490</c:v>
                </c:pt>
                <c:pt idx="205">
                  <c:v>44491</c:v>
                </c:pt>
                <c:pt idx="206">
                  <c:v>44494</c:v>
                </c:pt>
                <c:pt idx="207">
                  <c:v>44495</c:v>
                </c:pt>
                <c:pt idx="208">
                  <c:v>44496</c:v>
                </c:pt>
                <c:pt idx="209">
                  <c:v>44497</c:v>
                </c:pt>
                <c:pt idx="210">
                  <c:v>44498</c:v>
                </c:pt>
                <c:pt idx="211">
                  <c:v>44501</c:v>
                </c:pt>
                <c:pt idx="212">
                  <c:v>44502</c:v>
                </c:pt>
                <c:pt idx="213">
                  <c:v>44503</c:v>
                </c:pt>
                <c:pt idx="214">
                  <c:v>44504</c:v>
                </c:pt>
                <c:pt idx="215">
                  <c:v>44505</c:v>
                </c:pt>
                <c:pt idx="216">
                  <c:v>44508</c:v>
                </c:pt>
                <c:pt idx="217">
                  <c:v>44509</c:v>
                </c:pt>
                <c:pt idx="218">
                  <c:v>44510</c:v>
                </c:pt>
                <c:pt idx="219">
                  <c:v>44511</c:v>
                </c:pt>
                <c:pt idx="220">
                  <c:v>44512</c:v>
                </c:pt>
                <c:pt idx="221">
                  <c:v>44515</c:v>
                </c:pt>
                <c:pt idx="222">
                  <c:v>44516</c:v>
                </c:pt>
                <c:pt idx="223">
                  <c:v>44517</c:v>
                </c:pt>
                <c:pt idx="224">
                  <c:v>44518</c:v>
                </c:pt>
                <c:pt idx="225">
                  <c:v>44519</c:v>
                </c:pt>
                <c:pt idx="226">
                  <c:v>44522</c:v>
                </c:pt>
                <c:pt idx="227">
                  <c:v>44523</c:v>
                </c:pt>
                <c:pt idx="228">
                  <c:v>44524</c:v>
                </c:pt>
                <c:pt idx="229">
                  <c:v>44525</c:v>
                </c:pt>
                <c:pt idx="230">
                  <c:v>44526</c:v>
                </c:pt>
              </c:numCache>
            </c:numRef>
          </c:cat>
          <c:val>
            <c:numRef>
              <c:f>'Stock price Raw Data'!$C$2:$C$232</c:f>
              <c:numCache>
                <c:formatCode>General</c:formatCode>
                <c:ptCount val="231"/>
                <c:pt idx="0">
                  <c:v>2287</c:v>
                </c:pt>
                <c:pt idx="1">
                  <c:v>2360</c:v>
                </c:pt>
                <c:pt idx="2">
                  <c:v>2396</c:v>
                </c:pt>
                <c:pt idx="3">
                  <c:v>2396</c:v>
                </c:pt>
                <c:pt idx="4">
                  <c:v>2379</c:v>
                </c:pt>
                <c:pt idx="5">
                  <c:v>2481</c:v>
                </c:pt>
                <c:pt idx="6">
                  <c:v>2500</c:v>
                </c:pt>
                <c:pt idx="7">
                  <c:v>2489</c:v>
                </c:pt>
                <c:pt idx="8">
                  <c:v>2577</c:v>
                </c:pt>
                <c:pt idx="9">
                  <c:v>2584</c:v>
                </c:pt>
                <c:pt idx="10">
                  <c:v>2513</c:v>
                </c:pt>
                <c:pt idx="11">
                  <c:v>2577</c:v>
                </c:pt>
                <c:pt idx="12">
                  <c:v>2580</c:v>
                </c:pt>
                <c:pt idx="13">
                  <c:v>2572</c:v>
                </c:pt>
                <c:pt idx="14">
                  <c:v>2675</c:v>
                </c:pt>
                <c:pt idx="15">
                  <c:v>2690</c:v>
                </c:pt>
                <c:pt idx="16">
                  <c:v>2754</c:v>
                </c:pt>
                <c:pt idx="17">
                  <c:v>2787</c:v>
                </c:pt>
                <c:pt idx="18">
                  <c:v>2883</c:v>
                </c:pt>
                <c:pt idx="19">
                  <c:v>2782</c:v>
                </c:pt>
                <c:pt idx="20">
                  <c:v>2777</c:v>
                </c:pt>
                <c:pt idx="21">
                  <c:v>2828</c:v>
                </c:pt>
                <c:pt idx="22">
                  <c:v>2800</c:v>
                </c:pt>
                <c:pt idx="23">
                  <c:v>2846</c:v>
                </c:pt>
                <c:pt idx="24">
                  <c:v>2821</c:v>
                </c:pt>
                <c:pt idx="25">
                  <c:v>2808</c:v>
                </c:pt>
                <c:pt idx="26">
                  <c:v>2746</c:v>
                </c:pt>
                <c:pt idx="27">
                  <c:v>2700</c:v>
                </c:pt>
                <c:pt idx="28">
                  <c:v>2511</c:v>
                </c:pt>
                <c:pt idx="29">
                  <c:v>2559</c:v>
                </c:pt>
                <c:pt idx="30">
                  <c:v>2620</c:v>
                </c:pt>
                <c:pt idx="31">
                  <c:v>2651</c:v>
                </c:pt>
                <c:pt idx="32">
                  <c:v>2661</c:v>
                </c:pt>
                <c:pt idx="33">
                  <c:v>2593</c:v>
                </c:pt>
                <c:pt idx="34">
                  <c:v>2568</c:v>
                </c:pt>
                <c:pt idx="35">
                  <c:v>2559</c:v>
                </c:pt>
                <c:pt idx="36">
                  <c:v>2401</c:v>
                </c:pt>
                <c:pt idx="37">
                  <c:v>2335</c:v>
                </c:pt>
                <c:pt idx="38">
                  <c:v>2287</c:v>
                </c:pt>
                <c:pt idx="39">
                  <c:v>2245</c:v>
                </c:pt>
                <c:pt idx="40">
                  <c:v>2200</c:v>
                </c:pt>
                <c:pt idx="41">
                  <c:v>2176</c:v>
                </c:pt>
                <c:pt idx="42">
                  <c:v>2183</c:v>
                </c:pt>
                <c:pt idx="43">
                  <c:v>2138</c:v>
                </c:pt>
                <c:pt idx="44">
                  <c:v>2083</c:v>
                </c:pt>
                <c:pt idx="45">
                  <c:v>2088</c:v>
                </c:pt>
                <c:pt idx="46">
                  <c:v>2061</c:v>
                </c:pt>
                <c:pt idx="47">
                  <c:v>2097</c:v>
                </c:pt>
                <c:pt idx="48">
                  <c:v>2080</c:v>
                </c:pt>
                <c:pt idx="49">
                  <c:v>2110</c:v>
                </c:pt>
                <c:pt idx="50">
                  <c:v>2097</c:v>
                </c:pt>
                <c:pt idx="51">
                  <c:v>2114</c:v>
                </c:pt>
                <c:pt idx="52">
                  <c:v>2189</c:v>
                </c:pt>
                <c:pt idx="53">
                  <c:v>2083</c:v>
                </c:pt>
                <c:pt idx="54">
                  <c:v>1980</c:v>
                </c:pt>
                <c:pt idx="55">
                  <c:v>2022</c:v>
                </c:pt>
                <c:pt idx="56">
                  <c:v>2060</c:v>
                </c:pt>
                <c:pt idx="57">
                  <c:v>2104</c:v>
                </c:pt>
                <c:pt idx="58">
                  <c:v>2055</c:v>
                </c:pt>
                <c:pt idx="59">
                  <c:v>2080</c:v>
                </c:pt>
                <c:pt idx="60">
                  <c:v>2105</c:v>
                </c:pt>
                <c:pt idx="61">
                  <c:v>2077</c:v>
                </c:pt>
                <c:pt idx="62">
                  <c:v>2030</c:v>
                </c:pt>
                <c:pt idx="63">
                  <c:v>2035</c:v>
                </c:pt>
                <c:pt idx="64">
                  <c:v>2092</c:v>
                </c:pt>
                <c:pt idx="65">
                  <c:v>2077</c:v>
                </c:pt>
                <c:pt idx="66">
                  <c:v>2114</c:v>
                </c:pt>
                <c:pt idx="67">
                  <c:v>2137</c:v>
                </c:pt>
                <c:pt idx="68">
                  <c:v>2150</c:v>
                </c:pt>
                <c:pt idx="69">
                  <c:v>2100</c:v>
                </c:pt>
                <c:pt idx="70">
                  <c:v>2151</c:v>
                </c:pt>
                <c:pt idx="71">
                  <c:v>2121</c:v>
                </c:pt>
                <c:pt idx="72">
                  <c:v>2141</c:v>
                </c:pt>
                <c:pt idx="73">
                  <c:v>2181</c:v>
                </c:pt>
                <c:pt idx="74">
                  <c:v>2226</c:v>
                </c:pt>
                <c:pt idx="75">
                  <c:v>2178</c:v>
                </c:pt>
                <c:pt idx="76">
                  <c:v>2171</c:v>
                </c:pt>
                <c:pt idx="77">
                  <c:v>2217</c:v>
                </c:pt>
                <c:pt idx="78">
                  <c:v>2236</c:v>
                </c:pt>
                <c:pt idx="79">
                  <c:v>2195</c:v>
                </c:pt>
                <c:pt idx="80">
                  <c:v>2195</c:v>
                </c:pt>
                <c:pt idx="81">
                  <c:v>2177</c:v>
                </c:pt>
                <c:pt idx="82">
                  <c:v>2185</c:v>
                </c:pt>
                <c:pt idx="83">
                  <c:v>2097</c:v>
                </c:pt>
                <c:pt idx="84">
                  <c:v>2004</c:v>
                </c:pt>
                <c:pt idx="85">
                  <c:v>1962</c:v>
                </c:pt>
                <c:pt idx="86">
                  <c:v>1900</c:v>
                </c:pt>
                <c:pt idx="87">
                  <c:v>1975</c:v>
                </c:pt>
                <c:pt idx="88">
                  <c:v>1971.5</c:v>
                </c:pt>
                <c:pt idx="89">
                  <c:v>1928</c:v>
                </c:pt>
                <c:pt idx="90">
                  <c:v>1940</c:v>
                </c:pt>
                <c:pt idx="91">
                  <c:v>1967</c:v>
                </c:pt>
                <c:pt idx="92">
                  <c:v>1986.5</c:v>
                </c:pt>
                <c:pt idx="93">
                  <c:v>1966</c:v>
                </c:pt>
                <c:pt idx="94">
                  <c:v>1972</c:v>
                </c:pt>
                <c:pt idx="95">
                  <c:v>1960</c:v>
                </c:pt>
                <c:pt idx="96">
                  <c:v>1981.5</c:v>
                </c:pt>
                <c:pt idx="97">
                  <c:v>1958</c:v>
                </c:pt>
                <c:pt idx="98">
                  <c:v>1962.5</c:v>
                </c:pt>
                <c:pt idx="99">
                  <c:v>2006</c:v>
                </c:pt>
                <c:pt idx="100">
                  <c:v>1929.5</c:v>
                </c:pt>
                <c:pt idx="101">
                  <c:v>1925.5</c:v>
                </c:pt>
                <c:pt idx="102">
                  <c:v>1889</c:v>
                </c:pt>
                <c:pt idx="103">
                  <c:v>1875.5</c:v>
                </c:pt>
                <c:pt idx="104">
                  <c:v>1847</c:v>
                </c:pt>
                <c:pt idx="105">
                  <c:v>1828.5</c:v>
                </c:pt>
                <c:pt idx="106">
                  <c:v>1884</c:v>
                </c:pt>
                <c:pt idx="107">
                  <c:v>1876</c:v>
                </c:pt>
                <c:pt idx="108">
                  <c:v>1915.5</c:v>
                </c:pt>
                <c:pt idx="109">
                  <c:v>1915</c:v>
                </c:pt>
                <c:pt idx="110">
                  <c:v>1899</c:v>
                </c:pt>
                <c:pt idx="111">
                  <c:v>1921.5</c:v>
                </c:pt>
                <c:pt idx="112">
                  <c:v>1893.5</c:v>
                </c:pt>
                <c:pt idx="113">
                  <c:v>1889.5</c:v>
                </c:pt>
                <c:pt idx="114">
                  <c:v>1913.5</c:v>
                </c:pt>
                <c:pt idx="115">
                  <c:v>1913</c:v>
                </c:pt>
                <c:pt idx="116">
                  <c:v>1881</c:v>
                </c:pt>
                <c:pt idx="117">
                  <c:v>1957</c:v>
                </c:pt>
                <c:pt idx="118">
                  <c:v>1979</c:v>
                </c:pt>
                <c:pt idx="119">
                  <c:v>1950</c:v>
                </c:pt>
                <c:pt idx="120">
                  <c:v>1982.5</c:v>
                </c:pt>
                <c:pt idx="121">
                  <c:v>1985</c:v>
                </c:pt>
                <c:pt idx="122">
                  <c:v>2019</c:v>
                </c:pt>
                <c:pt idx="123">
                  <c:v>2062</c:v>
                </c:pt>
                <c:pt idx="124">
                  <c:v>2003</c:v>
                </c:pt>
                <c:pt idx="125">
                  <c:v>1995</c:v>
                </c:pt>
                <c:pt idx="126">
                  <c:v>1975</c:v>
                </c:pt>
                <c:pt idx="127">
                  <c:v>1985</c:v>
                </c:pt>
                <c:pt idx="128">
                  <c:v>1901.5</c:v>
                </c:pt>
                <c:pt idx="129">
                  <c:v>1925</c:v>
                </c:pt>
                <c:pt idx="130">
                  <c:v>1890</c:v>
                </c:pt>
                <c:pt idx="131">
                  <c:v>1909</c:v>
                </c:pt>
                <c:pt idx="132">
                  <c:v>1939</c:v>
                </c:pt>
                <c:pt idx="133">
                  <c:v>1905</c:v>
                </c:pt>
                <c:pt idx="134">
                  <c:v>1848</c:v>
                </c:pt>
                <c:pt idx="135">
                  <c:v>1830</c:v>
                </c:pt>
                <c:pt idx="136">
                  <c:v>1805</c:v>
                </c:pt>
                <c:pt idx="137">
                  <c:v>1771</c:v>
                </c:pt>
                <c:pt idx="138">
                  <c:v>1731.5</c:v>
                </c:pt>
                <c:pt idx="139">
                  <c:v>1786.5</c:v>
                </c:pt>
                <c:pt idx="140">
                  <c:v>1849.5</c:v>
                </c:pt>
                <c:pt idx="141">
                  <c:v>1868.5</c:v>
                </c:pt>
                <c:pt idx="142">
                  <c:v>1848.5</c:v>
                </c:pt>
                <c:pt idx="143">
                  <c:v>1843.5</c:v>
                </c:pt>
                <c:pt idx="144">
                  <c:v>1855.5</c:v>
                </c:pt>
                <c:pt idx="145">
                  <c:v>1856.5</c:v>
                </c:pt>
                <c:pt idx="146">
                  <c:v>1855</c:v>
                </c:pt>
                <c:pt idx="147">
                  <c:v>1868</c:v>
                </c:pt>
                <c:pt idx="148">
                  <c:v>1839.5</c:v>
                </c:pt>
                <c:pt idx="149">
                  <c:v>1800</c:v>
                </c:pt>
                <c:pt idx="150">
                  <c:v>1788.5</c:v>
                </c:pt>
                <c:pt idx="151">
                  <c:v>1803.5</c:v>
                </c:pt>
                <c:pt idx="152">
                  <c:v>1792</c:v>
                </c:pt>
                <c:pt idx="153">
                  <c:v>1789.5</c:v>
                </c:pt>
                <c:pt idx="154">
                  <c:v>1800</c:v>
                </c:pt>
                <c:pt idx="155">
                  <c:v>1799</c:v>
                </c:pt>
                <c:pt idx="156">
                  <c:v>1780</c:v>
                </c:pt>
                <c:pt idx="157">
                  <c:v>1804</c:v>
                </c:pt>
                <c:pt idx="158">
                  <c:v>1845</c:v>
                </c:pt>
                <c:pt idx="159">
                  <c:v>1880.5</c:v>
                </c:pt>
                <c:pt idx="160">
                  <c:v>1897.5</c:v>
                </c:pt>
                <c:pt idx="161">
                  <c:v>1927.5</c:v>
                </c:pt>
                <c:pt idx="162">
                  <c:v>1958.5</c:v>
                </c:pt>
                <c:pt idx="163">
                  <c:v>1992</c:v>
                </c:pt>
                <c:pt idx="164">
                  <c:v>2049</c:v>
                </c:pt>
                <c:pt idx="165">
                  <c:v>2067</c:v>
                </c:pt>
                <c:pt idx="166">
                  <c:v>2038</c:v>
                </c:pt>
                <c:pt idx="167">
                  <c:v>2013</c:v>
                </c:pt>
                <c:pt idx="168">
                  <c:v>2086</c:v>
                </c:pt>
                <c:pt idx="169">
                  <c:v>2090</c:v>
                </c:pt>
                <c:pt idx="170">
                  <c:v>2005</c:v>
                </c:pt>
                <c:pt idx="171">
                  <c:v>2017</c:v>
                </c:pt>
                <c:pt idx="172">
                  <c:v>1965</c:v>
                </c:pt>
                <c:pt idx="173">
                  <c:v>1946</c:v>
                </c:pt>
                <c:pt idx="174">
                  <c:v>1911</c:v>
                </c:pt>
                <c:pt idx="175">
                  <c:v>1899</c:v>
                </c:pt>
                <c:pt idx="176">
                  <c:v>1885.5</c:v>
                </c:pt>
                <c:pt idx="177">
                  <c:v>1859</c:v>
                </c:pt>
                <c:pt idx="178">
                  <c:v>1808</c:v>
                </c:pt>
                <c:pt idx="179">
                  <c:v>1769</c:v>
                </c:pt>
                <c:pt idx="180">
                  <c:v>1700</c:v>
                </c:pt>
                <c:pt idx="181">
                  <c:v>1673.5</c:v>
                </c:pt>
                <c:pt idx="182">
                  <c:v>1719</c:v>
                </c:pt>
                <c:pt idx="183">
                  <c:v>1752.5</c:v>
                </c:pt>
                <c:pt idx="184">
                  <c:v>1749</c:v>
                </c:pt>
                <c:pt idx="185">
                  <c:v>1760.5</c:v>
                </c:pt>
                <c:pt idx="186">
                  <c:v>1743.5</c:v>
                </c:pt>
                <c:pt idx="187">
                  <c:v>1682.5</c:v>
                </c:pt>
                <c:pt idx="188">
                  <c:v>1668.5</c:v>
                </c:pt>
                <c:pt idx="189">
                  <c:v>1662.5</c:v>
                </c:pt>
                <c:pt idx="190">
                  <c:v>1645</c:v>
                </c:pt>
                <c:pt idx="191">
                  <c:v>1655.5</c:v>
                </c:pt>
                <c:pt idx="192">
                  <c:v>1669.5</c:v>
                </c:pt>
                <c:pt idx="193">
                  <c:v>1658</c:v>
                </c:pt>
                <c:pt idx="194">
                  <c:v>1637</c:v>
                </c:pt>
                <c:pt idx="195">
                  <c:v>1624.5</c:v>
                </c:pt>
                <c:pt idx="196">
                  <c:v>1565.5</c:v>
                </c:pt>
                <c:pt idx="197">
                  <c:v>1649.5</c:v>
                </c:pt>
                <c:pt idx="198">
                  <c:v>1717</c:v>
                </c:pt>
                <c:pt idx="199">
                  <c:v>1732</c:v>
                </c:pt>
                <c:pt idx="200">
                  <c:v>1797.5</c:v>
                </c:pt>
                <c:pt idx="201">
                  <c:v>1796</c:v>
                </c:pt>
                <c:pt idx="202">
                  <c:v>1802.5</c:v>
                </c:pt>
                <c:pt idx="203">
                  <c:v>1817.5</c:v>
                </c:pt>
                <c:pt idx="204">
                  <c:v>1838.5</c:v>
                </c:pt>
                <c:pt idx="205">
                  <c:v>1816.5</c:v>
                </c:pt>
                <c:pt idx="206">
                  <c:v>1827</c:v>
                </c:pt>
                <c:pt idx="207">
                  <c:v>1797.5</c:v>
                </c:pt>
                <c:pt idx="208">
                  <c:v>1801</c:v>
                </c:pt>
                <c:pt idx="209">
                  <c:v>1814</c:v>
                </c:pt>
                <c:pt idx="210">
                  <c:v>1803</c:v>
                </c:pt>
                <c:pt idx="211">
                  <c:v>1755</c:v>
                </c:pt>
                <c:pt idx="212">
                  <c:v>1767</c:v>
                </c:pt>
                <c:pt idx="213">
                  <c:v>1747</c:v>
                </c:pt>
                <c:pt idx="214">
                  <c:v>1773</c:v>
                </c:pt>
                <c:pt idx="215">
                  <c:v>1725.5</c:v>
                </c:pt>
                <c:pt idx="216">
                  <c:v>1701.5</c:v>
                </c:pt>
                <c:pt idx="217">
                  <c:v>1741.5</c:v>
                </c:pt>
                <c:pt idx="218">
                  <c:v>1763.5</c:v>
                </c:pt>
                <c:pt idx="219">
                  <c:v>1762</c:v>
                </c:pt>
                <c:pt idx="220">
                  <c:v>1809</c:v>
                </c:pt>
                <c:pt idx="221">
                  <c:v>1816</c:v>
                </c:pt>
                <c:pt idx="222">
                  <c:v>1790.5</c:v>
                </c:pt>
                <c:pt idx="223">
                  <c:v>1790</c:v>
                </c:pt>
                <c:pt idx="224">
                  <c:v>1776</c:v>
                </c:pt>
                <c:pt idx="225">
                  <c:v>1897.5</c:v>
                </c:pt>
                <c:pt idx="226">
                  <c:v>1895</c:v>
                </c:pt>
                <c:pt idx="227">
                  <c:v>1804</c:v>
                </c:pt>
                <c:pt idx="228">
                  <c:v>1774</c:v>
                </c:pt>
                <c:pt idx="229">
                  <c:v>1749</c:v>
                </c:pt>
                <c:pt idx="230">
                  <c:v>1829</c:v>
                </c:pt>
              </c:numCache>
            </c:numRef>
          </c:val>
          <c:smooth val="0"/>
          <c:extLst>
            <c:ext xmlns:c16="http://schemas.microsoft.com/office/drawing/2014/chart" uri="{C3380CC4-5D6E-409C-BE32-E72D297353CC}">
              <c16:uniqueId val="{00000000-F3ED-244F-B99A-B53D40350075}"/>
            </c:ext>
          </c:extLst>
        </c:ser>
        <c:dLbls>
          <c:showLegendKey val="0"/>
          <c:showVal val="0"/>
          <c:showCatName val="0"/>
          <c:showSerName val="0"/>
          <c:showPercent val="0"/>
          <c:showBubbleSize val="0"/>
        </c:dLbls>
        <c:marker val="1"/>
        <c:smooth val="0"/>
        <c:axId val="1725978127"/>
        <c:axId val="1726125967"/>
      </c:lineChart>
      <c:lineChart>
        <c:grouping val="standard"/>
        <c:varyColors val="0"/>
        <c:ser>
          <c:idx val="1"/>
          <c:order val="1"/>
          <c:tx>
            <c:strRef>
              <c:f>'Stock price Raw Data'!$B$1</c:f>
              <c:strCache>
                <c:ptCount val="1"/>
                <c:pt idx="0">
                  <c:v>AutoStore Holdings Ltd</c:v>
                </c:pt>
              </c:strCache>
            </c:strRef>
          </c:tx>
          <c:spPr>
            <a:ln w="28575" cap="rnd">
              <a:solidFill>
                <a:srgbClr val="E21A22"/>
              </a:solidFill>
              <a:round/>
            </a:ln>
            <a:effectLst/>
          </c:spPr>
          <c:marker>
            <c:symbol val="none"/>
          </c:marker>
          <c:cat>
            <c:numRef>
              <c:f>'Stock price Raw Data'!$A$2:$A$232</c:f>
              <c:numCache>
                <c:formatCode>d\-mmm\-yy</c:formatCode>
                <c:ptCount val="231"/>
                <c:pt idx="0">
                  <c:v>44196</c:v>
                </c:pt>
                <c:pt idx="1">
                  <c:v>44200</c:v>
                </c:pt>
                <c:pt idx="2">
                  <c:v>44201</c:v>
                </c:pt>
                <c:pt idx="3">
                  <c:v>44202</c:v>
                </c:pt>
                <c:pt idx="4">
                  <c:v>44203</c:v>
                </c:pt>
                <c:pt idx="5">
                  <c:v>44204</c:v>
                </c:pt>
                <c:pt idx="6">
                  <c:v>44207</c:v>
                </c:pt>
                <c:pt idx="7">
                  <c:v>44208</c:v>
                </c:pt>
                <c:pt idx="8">
                  <c:v>44209</c:v>
                </c:pt>
                <c:pt idx="9">
                  <c:v>44210</c:v>
                </c:pt>
                <c:pt idx="10">
                  <c:v>44211</c:v>
                </c:pt>
                <c:pt idx="11">
                  <c:v>44214</c:v>
                </c:pt>
                <c:pt idx="12">
                  <c:v>44215</c:v>
                </c:pt>
                <c:pt idx="13">
                  <c:v>44216</c:v>
                </c:pt>
                <c:pt idx="14">
                  <c:v>44217</c:v>
                </c:pt>
                <c:pt idx="15">
                  <c:v>44218</c:v>
                </c:pt>
                <c:pt idx="16">
                  <c:v>44221</c:v>
                </c:pt>
                <c:pt idx="17">
                  <c:v>44222</c:v>
                </c:pt>
                <c:pt idx="18">
                  <c:v>44223</c:v>
                </c:pt>
                <c:pt idx="19">
                  <c:v>44224</c:v>
                </c:pt>
                <c:pt idx="20">
                  <c:v>44225</c:v>
                </c:pt>
                <c:pt idx="21">
                  <c:v>44228</c:v>
                </c:pt>
                <c:pt idx="22">
                  <c:v>44229</c:v>
                </c:pt>
                <c:pt idx="23">
                  <c:v>44230</c:v>
                </c:pt>
                <c:pt idx="24">
                  <c:v>44231</c:v>
                </c:pt>
                <c:pt idx="25">
                  <c:v>44232</c:v>
                </c:pt>
                <c:pt idx="26">
                  <c:v>44235</c:v>
                </c:pt>
                <c:pt idx="27">
                  <c:v>44236</c:v>
                </c:pt>
                <c:pt idx="28">
                  <c:v>44237</c:v>
                </c:pt>
                <c:pt idx="29">
                  <c:v>44238</c:v>
                </c:pt>
                <c:pt idx="30">
                  <c:v>44239</c:v>
                </c:pt>
                <c:pt idx="31">
                  <c:v>44242</c:v>
                </c:pt>
                <c:pt idx="32">
                  <c:v>44243</c:v>
                </c:pt>
                <c:pt idx="33">
                  <c:v>44244</c:v>
                </c:pt>
                <c:pt idx="34">
                  <c:v>44245</c:v>
                </c:pt>
                <c:pt idx="35">
                  <c:v>44246</c:v>
                </c:pt>
                <c:pt idx="36">
                  <c:v>44249</c:v>
                </c:pt>
                <c:pt idx="37">
                  <c:v>44250</c:v>
                </c:pt>
                <c:pt idx="38">
                  <c:v>44251</c:v>
                </c:pt>
                <c:pt idx="39">
                  <c:v>44252</c:v>
                </c:pt>
                <c:pt idx="40">
                  <c:v>44253</c:v>
                </c:pt>
                <c:pt idx="41">
                  <c:v>44256</c:v>
                </c:pt>
                <c:pt idx="42">
                  <c:v>44257</c:v>
                </c:pt>
                <c:pt idx="43">
                  <c:v>44258</c:v>
                </c:pt>
                <c:pt idx="44">
                  <c:v>44259</c:v>
                </c:pt>
                <c:pt idx="45">
                  <c:v>44260</c:v>
                </c:pt>
                <c:pt idx="46">
                  <c:v>44263</c:v>
                </c:pt>
                <c:pt idx="47">
                  <c:v>44264</c:v>
                </c:pt>
                <c:pt idx="48">
                  <c:v>44265</c:v>
                </c:pt>
                <c:pt idx="49">
                  <c:v>44266</c:v>
                </c:pt>
                <c:pt idx="50">
                  <c:v>44267</c:v>
                </c:pt>
                <c:pt idx="51">
                  <c:v>44270</c:v>
                </c:pt>
                <c:pt idx="52">
                  <c:v>44271</c:v>
                </c:pt>
                <c:pt idx="53">
                  <c:v>44272</c:v>
                </c:pt>
                <c:pt idx="54">
                  <c:v>44273</c:v>
                </c:pt>
                <c:pt idx="55">
                  <c:v>44274</c:v>
                </c:pt>
                <c:pt idx="56">
                  <c:v>44277</c:v>
                </c:pt>
                <c:pt idx="57">
                  <c:v>44278</c:v>
                </c:pt>
                <c:pt idx="58">
                  <c:v>44279</c:v>
                </c:pt>
                <c:pt idx="59">
                  <c:v>44280</c:v>
                </c:pt>
                <c:pt idx="60">
                  <c:v>44281</c:v>
                </c:pt>
                <c:pt idx="61">
                  <c:v>44284</c:v>
                </c:pt>
                <c:pt idx="62">
                  <c:v>44285</c:v>
                </c:pt>
                <c:pt idx="63">
                  <c:v>44286</c:v>
                </c:pt>
                <c:pt idx="64">
                  <c:v>44287</c:v>
                </c:pt>
                <c:pt idx="65">
                  <c:v>44292</c:v>
                </c:pt>
                <c:pt idx="66">
                  <c:v>44293</c:v>
                </c:pt>
                <c:pt idx="67">
                  <c:v>44294</c:v>
                </c:pt>
                <c:pt idx="68">
                  <c:v>44295</c:v>
                </c:pt>
                <c:pt idx="69">
                  <c:v>44298</c:v>
                </c:pt>
                <c:pt idx="70">
                  <c:v>44299</c:v>
                </c:pt>
                <c:pt idx="71">
                  <c:v>44300</c:v>
                </c:pt>
                <c:pt idx="72">
                  <c:v>44301</c:v>
                </c:pt>
                <c:pt idx="73">
                  <c:v>44302</c:v>
                </c:pt>
                <c:pt idx="74">
                  <c:v>44305</c:v>
                </c:pt>
                <c:pt idx="75">
                  <c:v>44306</c:v>
                </c:pt>
                <c:pt idx="76">
                  <c:v>44307</c:v>
                </c:pt>
                <c:pt idx="77">
                  <c:v>44308</c:v>
                </c:pt>
                <c:pt idx="78">
                  <c:v>44309</c:v>
                </c:pt>
                <c:pt idx="79">
                  <c:v>44312</c:v>
                </c:pt>
                <c:pt idx="80">
                  <c:v>44313</c:v>
                </c:pt>
                <c:pt idx="81">
                  <c:v>44314</c:v>
                </c:pt>
                <c:pt idx="82">
                  <c:v>44315</c:v>
                </c:pt>
                <c:pt idx="83">
                  <c:v>44316</c:v>
                </c:pt>
                <c:pt idx="84">
                  <c:v>44320</c:v>
                </c:pt>
                <c:pt idx="85">
                  <c:v>44321</c:v>
                </c:pt>
                <c:pt idx="86">
                  <c:v>44322</c:v>
                </c:pt>
                <c:pt idx="87">
                  <c:v>44323</c:v>
                </c:pt>
                <c:pt idx="88">
                  <c:v>44326</c:v>
                </c:pt>
                <c:pt idx="89">
                  <c:v>44327</c:v>
                </c:pt>
                <c:pt idx="90">
                  <c:v>44328</c:v>
                </c:pt>
                <c:pt idx="91">
                  <c:v>44329</c:v>
                </c:pt>
                <c:pt idx="92">
                  <c:v>44330</c:v>
                </c:pt>
                <c:pt idx="93">
                  <c:v>44333</c:v>
                </c:pt>
                <c:pt idx="94">
                  <c:v>44334</c:v>
                </c:pt>
                <c:pt idx="95">
                  <c:v>44335</c:v>
                </c:pt>
                <c:pt idx="96">
                  <c:v>44336</c:v>
                </c:pt>
                <c:pt idx="97">
                  <c:v>44337</c:v>
                </c:pt>
                <c:pt idx="98">
                  <c:v>44340</c:v>
                </c:pt>
                <c:pt idx="99">
                  <c:v>44341</c:v>
                </c:pt>
                <c:pt idx="100">
                  <c:v>44342</c:v>
                </c:pt>
                <c:pt idx="101">
                  <c:v>44343</c:v>
                </c:pt>
                <c:pt idx="102">
                  <c:v>44344</c:v>
                </c:pt>
                <c:pt idx="103">
                  <c:v>44348</c:v>
                </c:pt>
                <c:pt idx="104">
                  <c:v>44349</c:v>
                </c:pt>
                <c:pt idx="105">
                  <c:v>44350</c:v>
                </c:pt>
                <c:pt idx="106">
                  <c:v>44351</c:v>
                </c:pt>
                <c:pt idx="107">
                  <c:v>44354</c:v>
                </c:pt>
                <c:pt idx="108">
                  <c:v>44355</c:v>
                </c:pt>
                <c:pt idx="109">
                  <c:v>44356</c:v>
                </c:pt>
                <c:pt idx="110">
                  <c:v>44357</c:v>
                </c:pt>
                <c:pt idx="111">
                  <c:v>44358</c:v>
                </c:pt>
                <c:pt idx="112">
                  <c:v>44361</c:v>
                </c:pt>
                <c:pt idx="113">
                  <c:v>44362</c:v>
                </c:pt>
                <c:pt idx="114">
                  <c:v>44363</c:v>
                </c:pt>
                <c:pt idx="115">
                  <c:v>44364</c:v>
                </c:pt>
                <c:pt idx="116">
                  <c:v>44365</c:v>
                </c:pt>
                <c:pt idx="117">
                  <c:v>44368</c:v>
                </c:pt>
                <c:pt idx="118">
                  <c:v>44369</c:v>
                </c:pt>
                <c:pt idx="119">
                  <c:v>44370</c:v>
                </c:pt>
                <c:pt idx="120">
                  <c:v>44371</c:v>
                </c:pt>
                <c:pt idx="121">
                  <c:v>44372</c:v>
                </c:pt>
                <c:pt idx="122">
                  <c:v>44375</c:v>
                </c:pt>
                <c:pt idx="123">
                  <c:v>44376</c:v>
                </c:pt>
                <c:pt idx="124">
                  <c:v>44377</c:v>
                </c:pt>
                <c:pt idx="125">
                  <c:v>44378</c:v>
                </c:pt>
                <c:pt idx="126">
                  <c:v>44379</c:v>
                </c:pt>
                <c:pt idx="127">
                  <c:v>44382</c:v>
                </c:pt>
                <c:pt idx="128">
                  <c:v>44383</c:v>
                </c:pt>
                <c:pt idx="129">
                  <c:v>44384</c:v>
                </c:pt>
                <c:pt idx="130">
                  <c:v>44385</c:v>
                </c:pt>
                <c:pt idx="131">
                  <c:v>44386</c:v>
                </c:pt>
                <c:pt idx="132">
                  <c:v>44389</c:v>
                </c:pt>
                <c:pt idx="133">
                  <c:v>44390</c:v>
                </c:pt>
                <c:pt idx="134">
                  <c:v>44391</c:v>
                </c:pt>
                <c:pt idx="135">
                  <c:v>44392</c:v>
                </c:pt>
                <c:pt idx="136">
                  <c:v>44393</c:v>
                </c:pt>
                <c:pt idx="137">
                  <c:v>44396</c:v>
                </c:pt>
                <c:pt idx="138">
                  <c:v>44397</c:v>
                </c:pt>
                <c:pt idx="139">
                  <c:v>44398</c:v>
                </c:pt>
                <c:pt idx="140">
                  <c:v>44399</c:v>
                </c:pt>
                <c:pt idx="141">
                  <c:v>44400</c:v>
                </c:pt>
                <c:pt idx="142">
                  <c:v>44403</c:v>
                </c:pt>
                <c:pt idx="143">
                  <c:v>44404</c:v>
                </c:pt>
                <c:pt idx="144">
                  <c:v>44405</c:v>
                </c:pt>
                <c:pt idx="145">
                  <c:v>44406</c:v>
                </c:pt>
                <c:pt idx="146">
                  <c:v>44407</c:v>
                </c:pt>
                <c:pt idx="147">
                  <c:v>44410</c:v>
                </c:pt>
                <c:pt idx="148">
                  <c:v>44411</c:v>
                </c:pt>
                <c:pt idx="149">
                  <c:v>44412</c:v>
                </c:pt>
                <c:pt idx="150">
                  <c:v>44413</c:v>
                </c:pt>
                <c:pt idx="151">
                  <c:v>44414</c:v>
                </c:pt>
                <c:pt idx="152">
                  <c:v>44417</c:v>
                </c:pt>
                <c:pt idx="153">
                  <c:v>44418</c:v>
                </c:pt>
                <c:pt idx="154">
                  <c:v>44419</c:v>
                </c:pt>
                <c:pt idx="155">
                  <c:v>44420</c:v>
                </c:pt>
                <c:pt idx="156">
                  <c:v>44421</c:v>
                </c:pt>
                <c:pt idx="157">
                  <c:v>44424</c:v>
                </c:pt>
                <c:pt idx="158">
                  <c:v>44425</c:v>
                </c:pt>
                <c:pt idx="159">
                  <c:v>44426</c:v>
                </c:pt>
                <c:pt idx="160">
                  <c:v>44427</c:v>
                </c:pt>
                <c:pt idx="161">
                  <c:v>44428</c:v>
                </c:pt>
                <c:pt idx="162">
                  <c:v>44431</c:v>
                </c:pt>
                <c:pt idx="163">
                  <c:v>44432</c:v>
                </c:pt>
                <c:pt idx="164">
                  <c:v>44433</c:v>
                </c:pt>
                <c:pt idx="165">
                  <c:v>44434</c:v>
                </c:pt>
                <c:pt idx="166">
                  <c:v>44435</c:v>
                </c:pt>
                <c:pt idx="167">
                  <c:v>44439</c:v>
                </c:pt>
                <c:pt idx="168">
                  <c:v>44440</c:v>
                </c:pt>
                <c:pt idx="169">
                  <c:v>44441</c:v>
                </c:pt>
                <c:pt idx="170">
                  <c:v>44442</c:v>
                </c:pt>
                <c:pt idx="171">
                  <c:v>44445</c:v>
                </c:pt>
                <c:pt idx="172">
                  <c:v>44446</c:v>
                </c:pt>
                <c:pt idx="173">
                  <c:v>44447</c:v>
                </c:pt>
                <c:pt idx="174">
                  <c:v>44448</c:v>
                </c:pt>
                <c:pt idx="175">
                  <c:v>44449</c:v>
                </c:pt>
                <c:pt idx="176">
                  <c:v>44452</c:v>
                </c:pt>
                <c:pt idx="177">
                  <c:v>44453</c:v>
                </c:pt>
                <c:pt idx="178">
                  <c:v>44454</c:v>
                </c:pt>
                <c:pt idx="179">
                  <c:v>44455</c:v>
                </c:pt>
                <c:pt idx="180">
                  <c:v>44456</c:v>
                </c:pt>
                <c:pt idx="181">
                  <c:v>44459</c:v>
                </c:pt>
                <c:pt idx="182">
                  <c:v>44460</c:v>
                </c:pt>
                <c:pt idx="183">
                  <c:v>44461</c:v>
                </c:pt>
                <c:pt idx="184">
                  <c:v>44462</c:v>
                </c:pt>
                <c:pt idx="185">
                  <c:v>44463</c:v>
                </c:pt>
                <c:pt idx="186">
                  <c:v>44466</c:v>
                </c:pt>
                <c:pt idx="187">
                  <c:v>44467</c:v>
                </c:pt>
                <c:pt idx="188">
                  <c:v>44468</c:v>
                </c:pt>
                <c:pt idx="189">
                  <c:v>44469</c:v>
                </c:pt>
                <c:pt idx="190">
                  <c:v>44470</c:v>
                </c:pt>
                <c:pt idx="191">
                  <c:v>44473</c:v>
                </c:pt>
                <c:pt idx="192">
                  <c:v>44474</c:v>
                </c:pt>
                <c:pt idx="193">
                  <c:v>44475</c:v>
                </c:pt>
                <c:pt idx="194">
                  <c:v>44476</c:v>
                </c:pt>
                <c:pt idx="195">
                  <c:v>44477</c:v>
                </c:pt>
                <c:pt idx="196">
                  <c:v>44480</c:v>
                </c:pt>
                <c:pt idx="197">
                  <c:v>44481</c:v>
                </c:pt>
                <c:pt idx="198">
                  <c:v>44482</c:v>
                </c:pt>
                <c:pt idx="199">
                  <c:v>44483</c:v>
                </c:pt>
                <c:pt idx="200">
                  <c:v>44484</c:v>
                </c:pt>
                <c:pt idx="201">
                  <c:v>44487</c:v>
                </c:pt>
                <c:pt idx="202">
                  <c:v>44488</c:v>
                </c:pt>
                <c:pt idx="203">
                  <c:v>44489</c:v>
                </c:pt>
                <c:pt idx="204">
                  <c:v>44490</c:v>
                </c:pt>
                <c:pt idx="205">
                  <c:v>44491</c:v>
                </c:pt>
                <c:pt idx="206">
                  <c:v>44494</c:v>
                </c:pt>
                <c:pt idx="207">
                  <c:v>44495</c:v>
                </c:pt>
                <c:pt idx="208">
                  <c:v>44496</c:v>
                </c:pt>
                <c:pt idx="209">
                  <c:v>44497</c:v>
                </c:pt>
                <c:pt idx="210">
                  <c:v>44498</c:v>
                </c:pt>
                <c:pt idx="211">
                  <c:v>44501</c:v>
                </c:pt>
                <c:pt idx="212">
                  <c:v>44502</c:v>
                </c:pt>
                <c:pt idx="213">
                  <c:v>44503</c:v>
                </c:pt>
                <c:pt idx="214">
                  <c:v>44504</c:v>
                </c:pt>
                <c:pt idx="215">
                  <c:v>44505</c:v>
                </c:pt>
                <c:pt idx="216">
                  <c:v>44508</c:v>
                </c:pt>
                <c:pt idx="217">
                  <c:v>44509</c:v>
                </c:pt>
                <c:pt idx="218">
                  <c:v>44510</c:v>
                </c:pt>
                <c:pt idx="219">
                  <c:v>44511</c:v>
                </c:pt>
                <c:pt idx="220">
                  <c:v>44512</c:v>
                </c:pt>
                <c:pt idx="221">
                  <c:v>44515</c:v>
                </c:pt>
                <c:pt idx="222">
                  <c:v>44516</c:v>
                </c:pt>
                <c:pt idx="223">
                  <c:v>44517</c:v>
                </c:pt>
                <c:pt idx="224">
                  <c:v>44518</c:v>
                </c:pt>
                <c:pt idx="225">
                  <c:v>44519</c:v>
                </c:pt>
                <c:pt idx="226">
                  <c:v>44522</c:v>
                </c:pt>
                <c:pt idx="227">
                  <c:v>44523</c:v>
                </c:pt>
                <c:pt idx="228">
                  <c:v>44524</c:v>
                </c:pt>
                <c:pt idx="229">
                  <c:v>44525</c:v>
                </c:pt>
                <c:pt idx="230">
                  <c:v>44526</c:v>
                </c:pt>
              </c:numCache>
            </c:numRef>
          </c:cat>
          <c:val>
            <c:numRef>
              <c:f>'Stock price Raw Data'!$B$2:$B$232</c:f>
              <c:numCache>
                <c:formatCode>General</c:formatCode>
                <c:ptCount val="231"/>
                <c:pt idx="203">
                  <c:v>32</c:v>
                </c:pt>
                <c:pt idx="204">
                  <c:v>34.734999999999999</c:v>
                </c:pt>
                <c:pt idx="205">
                  <c:v>36.78</c:v>
                </c:pt>
                <c:pt idx="206">
                  <c:v>36.24</c:v>
                </c:pt>
                <c:pt idx="207">
                  <c:v>37</c:v>
                </c:pt>
                <c:pt idx="208">
                  <c:v>35.840000000000003</c:v>
                </c:pt>
                <c:pt idx="209">
                  <c:v>34.75</c:v>
                </c:pt>
                <c:pt idx="210">
                  <c:v>33.295000000000002</c:v>
                </c:pt>
                <c:pt idx="211">
                  <c:v>34</c:v>
                </c:pt>
                <c:pt idx="212">
                  <c:v>34.865000000000002</c:v>
                </c:pt>
                <c:pt idx="213">
                  <c:v>36.58</c:v>
                </c:pt>
                <c:pt idx="214">
                  <c:v>38.5</c:v>
                </c:pt>
                <c:pt idx="215">
                  <c:v>40</c:v>
                </c:pt>
                <c:pt idx="216">
                  <c:v>40.700000000000003</c:v>
                </c:pt>
                <c:pt idx="217">
                  <c:v>44.78</c:v>
                </c:pt>
                <c:pt idx="218">
                  <c:v>40.65</c:v>
                </c:pt>
                <c:pt idx="219">
                  <c:v>38.99</c:v>
                </c:pt>
                <c:pt idx="220">
                  <c:v>40.045000000000002</c:v>
                </c:pt>
                <c:pt idx="221">
                  <c:v>39.1</c:v>
                </c:pt>
                <c:pt idx="222">
                  <c:v>40.545000000000002</c:v>
                </c:pt>
                <c:pt idx="223">
                  <c:v>40.17</c:v>
                </c:pt>
                <c:pt idx="224">
                  <c:v>40.984999999999999</c:v>
                </c:pt>
                <c:pt idx="225">
                  <c:v>42</c:v>
                </c:pt>
                <c:pt idx="226">
                  <c:v>42.005000000000003</c:v>
                </c:pt>
                <c:pt idx="227">
                  <c:v>39.99</c:v>
                </c:pt>
                <c:pt idx="228">
                  <c:v>40.225000000000001</c:v>
                </c:pt>
                <c:pt idx="229">
                  <c:v>40.65</c:v>
                </c:pt>
                <c:pt idx="230">
                  <c:v>39.85</c:v>
                </c:pt>
              </c:numCache>
            </c:numRef>
          </c:val>
          <c:smooth val="0"/>
          <c:extLst>
            <c:ext xmlns:c16="http://schemas.microsoft.com/office/drawing/2014/chart" uri="{C3380CC4-5D6E-409C-BE32-E72D297353CC}">
              <c16:uniqueId val="{00000001-F3ED-244F-B99A-B53D40350075}"/>
            </c:ext>
          </c:extLst>
        </c:ser>
        <c:dLbls>
          <c:showLegendKey val="0"/>
          <c:showVal val="0"/>
          <c:showCatName val="0"/>
          <c:showSerName val="0"/>
          <c:showPercent val="0"/>
          <c:showBubbleSize val="0"/>
        </c:dLbls>
        <c:marker val="1"/>
        <c:smooth val="0"/>
        <c:axId val="1726138495"/>
        <c:axId val="1726388863"/>
      </c:lineChart>
      <c:dateAx>
        <c:axId val="1725978127"/>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726125967"/>
        <c:crosses val="autoZero"/>
        <c:auto val="1"/>
        <c:lblOffset val="100"/>
        <c:baseTimeUnit val="days"/>
      </c:dateAx>
      <c:valAx>
        <c:axId val="1726125967"/>
        <c:scaling>
          <c:orientation val="minMax"/>
          <c:max val="3000"/>
          <c:min val="15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NO"/>
          </a:p>
        </c:txPr>
        <c:crossAx val="1725978127"/>
        <c:crosses val="autoZero"/>
        <c:crossBetween val="between"/>
      </c:valAx>
      <c:valAx>
        <c:axId val="1726388863"/>
        <c:scaling>
          <c:orientation val="minMax"/>
          <c:max val="50"/>
          <c:min val="25"/>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NO"/>
          </a:p>
        </c:txPr>
        <c:crossAx val="1726138495"/>
        <c:crosses val="max"/>
        <c:crossBetween val="between"/>
      </c:valAx>
      <c:dateAx>
        <c:axId val="1726138495"/>
        <c:scaling>
          <c:orientation val="minMax"/>
        </c:scaling>
        <c:delete val="1"/>
        <c:axPos val="b"/>
        <c:numFmt formatCode="d\-mmm\-yy" sourceLinked="1"/>
        <c:majorTickMark val="out"/>
        <c:minorTickMark val="none"/>
        <c:tickLblPos val="nextTo"/>
        <c:crossAx val="1726388863"/>
        <c:crosses val="autoZero"/>
        <c:auto val="1"/>
        <c:lblOffset val="100"/>
        <c:baseTimeUnit val="days"/>
      </c:dateAx>
      <c:spPr>
        <a:noFill/>
        <a:ln>
          <a:noFill/>
        </a:ln>
        <a:effectLst/>
      </c:spPr>
    </c:plotArea>
    <c:legend>
      <c:legendPos val="l"/>
      <c:layout>
        <c:manualLayout>
          <c:xMode val="edge"/>
          <c:yMode val="edge"/>
          <c:x val="1.0339526830308223E-2"/>
          <c:y val="0.66662294909963671"/>
          <c:w val="0.21930617515254322"/>
          <c:h val="0.1736312300006429"/>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46474B"/>
            </a:solidFill>
            <a:ln>
              <a:noFill/>
            </a:ln>
            <a:effectLst/>
          </c:spPr>
          <c:invertIfNegative val="0"/>
          <c:dPt>
            <c:idx val="0"/>
            <c:invertIfNegative val="0"/>
            <c:bubble3D val="0"/>
            <c:spPr>
              <a:solidFill>
                <a:srgbClr val="E21A22"/>
              </a:solidFill>
              <a:ln>
                <a:noFill/>
              </a:ln>
              <a:effectLst/>
            </c:spPr>
            <c:extLst>
              <c:ext xmlns:c16="http://schemas.microsoft.com/office/drawing/2014/chart" uri="{C3380CC4-5D6E-409C-BE32-E72D297353CC}">
                <c16:uniqueId val="{00000002-88FC-A945-9CA0-65F60FBA5FDE}"/>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NO"/>
                </a:p>
              </c:txPr>
              <c:dLblPos val="inEnd"/>
              <c:showLegendKey val="0"/>
              <c:showVal val="1"/>
              <c:showCatName val="0"/>
              <c:showSerName val="0"/>
              <c:showPercent val="0"/>
              <c:showBubbleSize val="0"/>
              <c:extLst>
                <c:ext xmlns:c16="http://schemas.microsoft.com/office/drawing/2014/chart" uri="{C3380CC4-5D6E-409C-BE32-E72D297353CC}">
                  <c16:uniqueId val="{00000002-88FC-A945-9CA0-65F60FBA5FDE}"/>
                </c:ext>
              </c:extLst>
            </c:dLbl>
            <c:dLbl>
              <c:idx val="3"/>
              <c:layout>
                <c:manualLayout>
                  <c:x val="-9.4429587796448136E-17"/>
                  <c:y val="8.60882381007920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55-4A4B-921B-0887F019C3A1}"/>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O"/>
                </a:p>
              </c:txPr>
              <c:dLblPos val="inEnd"/>
              <c:showLegendKey val="0"/>
              <c:showVal val="1"/>
              <c:showCatName val="0"/>
              <c:showSerName val="0"/>
              <c:showPercent val="0"/>
              <c:showBubbleSize val="0"/>
              <c:extLst>
                <c:ext xmlns:c16="http://schemas.microsoft.com/office/drawing/2014/chart" uri="{C3380CC4-5D6E-409C-BE32-E72D297353CC}">
                  <c16:uniqueId val="{00000003-DB55-4A4B-921B-0887F019C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2 - Market'!$T$20:$T$24</c:f>
              <c:strCache>
                <c:ptCount val="5"/>
                <c:pt idx="0">
                  <c:v>Autostore</c:v>
                </c:pt>
                <c:pt idx="1">
                  <c:v>Fabric Logistics</c:v>
                </c:pt>
                <c:pt idx="2">
                  <c:v>ATTAbotics</c:v>
                </c:pt>
                <c:pt idx="3">
                  <c:v>Invia Robotics</c:v>
                </c:pt>
                <c:pt idx="4">
                  <c:v>Ocado</c:v>
                </c:pt>
              </c:strCache>
            </c:strRef>
          </c:cat>
          <c:val>
            <c:numRef>
              <c:f>'# 2 - Market'!$U$20:$U$24</c:f>
              <c:numCache>
                <c:formatCode>General</c:formatCode>
                <c:ptCount val="5"/>
                <c:pt idx="0">
                  <c:v>315</c:v>
                </c:pt>
                <c:pt idx="1">
                  <c:v>200</c:v>
                </c:pt>
                <c:pt idx="2">
                  <c:v>50</c:v>
                </c:pt>
                <c:pt idx="3">
                  <c:v>30</c:v>
                </c:pt>
                <c:pt idx="4">
                  <c:v>0</c:v>
                </c:pt>
              </c:numCache>
            </c:numRef>
          </c:val>
          <c:extLst>
            <c:ext xmlns:c16="http://schemas.microsoft.com/office/drawing/2014/chart" uri="{C3380CC4-5D6E-409C-BE32-E72D297353CC}">
              <c16:uniqueId val="{00000000-88FC-A945-9CA0-65F60FBA5FDE}"/>
            </c:ext>
          </c:extLst>
        </c:ser>
        <c:dLbls>
          <c:showLegendKey val="0"/>
          <c:showVal val="0"/>
          <c:showCatName val="0"/>
          <c:showSerName val="0"/>
          <c:showPercent val="0"/>
          <c:showBubbleSize val="0"/>
        </c:dLbls>
        <c:gapWidth val="219"/>
        <c:overlap val="-27"/>
        <c:axId val="155811296"/>
        <c:axId val="155638320"/>
      </c:barChart>
      <c:catAx>
        <c:axId val="155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55638320"/>
        <c:crosses val="autoZero"/>
        <c:auto val="1"/>
        <c:lblAlgn val="ctr"/>
        <c:lblOffset val="100"/>
        <c:noMultiLvlLbl val="0"/>
      </c:catAx>
      <c:valAx>
        <c:axId val="155638320"/>
        <c:scaling>
          <c:orientation val="minMax"/>
        </c:scaling>
        <c:delete val="1"/>
        <c:axPos val="l"/>
        <c:numFmt formatCode="General" sourceLinked="1"/>
        <c:majorTickMark val="none"/>
        <c:minorTickMark val="none"/>
        <c:tickLblPos val="nextTo"/>
        <c:crossAx val="15581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A2EF4228-3CC5-F744-8045-64AEE0FD5E9D}">
          <cx:spPr>
            <a:solidFill>
              <a:srgbClr val="FFC2C2"/>
            </a:solidFill>
          </cx:spPr>
          <cx:dataPt idx="0">
            <cx:spPr>
              <a:solidFill>
                <a:srgbClr val="46474B"/>
              </a:solidFill>
            </cx:spPr>
          </cx:dataPt>
          <cx:dataLabels pos="outEnd">
            <cx:visibility seriesName="0" categoryName="0" value="1"/>
          </cx:dataLabels>
          <cx:dataId val="0"/>
          <cx:layoutPr>
            <cx:subtotals>
              <cx:idx val="0"/>
            </cx:subtotals>
          </cx:layoutPr>
        </cx:series>
      </cx:plotAreaRegion>
      <cx:axis id="0">
        <cx:catScaling gapWidth="0.5"/>
        <cx:tickLabels/>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D970A8AA-4494-9A4E-926E-950BCC3E778C}">
          <cx:dataPt idx="0">
            <cx:spPr>
              <a:solidFill>
                <a:srgbClr val="C9C7C7"/>
              </a:solidFill>
            </cx:spPr>
          </cx:dataPt>
          <cx:dataPt idx="1">
            <cx:spPr>
              <a:solidFill>
                <a:srgbClr val="C9C7C7"/>
              </a:solidFill>
            </cx:spPr>
          </cx:dataPt>
          <cx:dataPt idx="2">
            <cx:spPr>
              <a:solidFill>
                <a:srgbClr val="949193"/>
              </a:solidFill>
            </cx:spPr>
          </cx:dataPt>
          <cx:dataPt idx="3">
            <cx:spPr>
              <a:solidFill>
                <a:srgbClr val="E21A22"/>
              </a:solidFill>
              <a:ln>
                <a:noFill/>
              </a:ln>
            </cx:spPr>
          </cx:dataPt>
          <cx:dataPt idx="4">
            <cx:spPr>
              <a:solidFill>
                <a:srgbClr val="E21A22"/>
              </a:solidFill>
              <a:ln>
                <a:noFill/>
              </a:ln>
            </cx:spPr>
          </cx:dataPt>
          <cx:dataPt idx="5">
            <cx:spPr>
              <a:solidFill>
                <a:srgbClr val="949193"/>
              </a:solidFill>
            </cx:spPr>
          </cx:dataPt>
          <cx:dataLabels pos="outEnd">
            <cx:visibility seriesName="0" categoryName="0" value="1"/>
          </cx:dataLabels>
          <cx:dataId val="0"/>
          <cx:layoutPr>
            <cx:subtotals>
              <cx:idx val="2"/>
              <cx:idx val="5"/>
            </cx:subtotals>
          </cx:layoutPr>
        </cx:series>
      </cx:plotAreaRegion>
      <cx:axis id="0">
        <cx:catScaling gapWidth="0.5"/>
        <cx:tickLabels/>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13</xdr:col>
      <xdr:colOff>12700</xdr:colOff>
      <xdr:row>59</xdr:row>
      <xdr:rowOff>190500</xdr:rowOff>
    </xdr:to>
    <xdr:sp macro="" textlink="">
      <xdr:nvSpPr>
        <xdr:cNvPr id="2" name="TextBox 1">
          <a:extLst>
            <a:ext uri="{FF2B5EF4-FFF2-40B4-BE49-F238E27FC236}">
              <a16:creationId xmlns:a16="http://schemas.microsoft.com/office/drawing/2014/main" id="{EF7F5009-C4AD-9E45-A908-64AF645A5B66}"/>
            </a:ext>
          </a:extLst>
        </xdr:cNvPr>
        <xdr:cNvSpPr txBox="1"/>
      </xdr:nvSpPr>
      <xdr:spPr>
        <a:xfrm>
          <a:off x="25400" y="25400"/>
          <a:ext cx="10718800" cy="1215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u="sng">
              <a:solidFill>
                <a:schemeClr val="dk1"/>
              </a:solidFill>
              <a:effectLst/>
              <a:latin typeface="+mn-lt"/>
              <a:ea typeface="+mn-ea"/>
              <a:cs typeface="+mn-cs"/>
            </a:rPr>
            <a:t>Letter to Investors and Stakeholders</a:t>
          </a:r>
        </a:p>
        <a:p>
          <a:endParaRPr lang="en-US" sz="1100"/>
        </a:p>
        <a:p>
          <a:endParaRPr lang="en-US" sz="1100"/>
        </a:p>
        <a:p>
          <a:r>
            <a:rPr lang="en-US" sz="1400">
              <a:latin typeface="+mn-lt"/>
            </a:rPr>
            <a:t>Dear Investors and Stakeholders,</a:t>
          </a:r>
        </a:p>
        <a:p>
          <a:endParaRPr lang="en-US" sz="1400">
            <a:latin typeface="+mn-lt"/>
          </a:endParaRPr>
        </a:p>
        <a:p>
          <a:r>
            <a:rPr lang="en-US" sz="1400">
              <a:solidFill>
                <a:schemeClr val="dk1"/>
              </a:solidFill>
              <a:effectLst/>
              <a:latin typeface="+mn-lt"/>
              <a:ea typeface="+mn-ea"/>
              <a:cs typeface="+mn-cs"/>
            </a:rPr>
            <a:t>2021 has been one of the most eventful years in Autostore’s history. The year started with a slight decrease in result and revenue due to supply difficulties and Covid limiting the opportunities for physical installation of new warehouse logistics systems. But is closing in on doubling the revenue from last year, currently at </a:t>
          </a:r>
          <a:r>
            <a:rPr lang="en-US" sz="1400" b="1">
              <a:solidFill>
                <a:schemeClr val="dk1"/>
              </a:solidFill>
              <a:effectLst/>
              <a:latin typeface="+mn-lt"/>
              <a:ea typeface="+mn-ea"/>
              <a:cs typeface="+mn-cs"/>
            </a:rPr>
            <a:t>90% increase</a:t>
          </a:r>
          <a:r>
            <a:rPr lang="en-US" sz="1400">
              <a:solidFill>
                <a:schemeClr val="dk1"/>
              </a:solidFill>
              <a:effectLst/>
              <a:latin typeface="+mn-lt"/>
              <a:ea typeface="+mn-ea"/>
              <a:cs typeface="+mn-cs"/>
            </a:rPr>
            <a:t> in 3</a:t>
          </a:r>
          <a:r>
            <a:rPr lang="en-US" sz="1400" baseline="30000">
              <a:solidFill>
                <a:schemeClr val="dk1"/>
              </a:solidFill>
              <a:effectLst/>
              <a:latin typeface="+mn-lt"/>
              <a:ea typeface="+mn-ea"/>
              <a:cs typeface="+mn-cs"/>
            </a:rPr>
            <a:t>rd</a:t>
          </a:r>
          <a:r>
            <a:rPr lang="en-US" sz="1400">
              <a:solidFill>
                <a:schemeClr val="dk1"/>
              </a:solidFill>
              <a:effectLst/>
              <a:latin typeface="+mn-lt"/>
              <a:ea typeface="+mn-ea"/>
              <a:cs typeface="+mn-cs"/>
            </a:rPr>
            <a:t> quarter from same quarter last year.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This year </a:t>
          </a:r>
          <a:r>
            <a:rPr lang="en-US" sz="1400" b="1">
              <a:solidFill>
                <a:schemeClr val="dk1"/>
              </a:solidFill>
              <a:effectLst/>
              <a:latin typeface="+mn-lt"/>
              <a:ea typeface="+mn-ea"/>
              <a:cs typeface="+mn-cs"/>
            </a:rPr>
            <a:t>Softbank</a:t>
          </a:r>
          <a:r>
            <a:rPr lang="en-US" sz="1400">
              <a:solidFill>
                <a:schemeClr val="dk1"/>
              </a:solidFill>
              <a:effectLst/>
              <a:latin typeface="+mn-lt"/>
              <a:ea typeface="+mn-ea"/>
              <a:cs typeface="+mn-cs"/>
            </a:rPr>
            <a:t> acquired a </a:t>
          </a:r>
          <a:r>
            <a:rPr lang="en-US" sz="1400" b="1">
              <a:solidFill>
                <a:schemeClr val="dk1"/>
              </a:solidFill>
              <a:effectLst/>
              <a:latin typeface="+mn-lt"/>
              <a:ea typeface="+mn-ea"/>
              <a:cs typeface="+mn-cs"/>
            </a:rPr>
            <a:t>40%</a:t>
          </a:r>
          <a:r>
            <a:rPr lang="en-US" sz="1400">
              <a:solidFill>
                <a:schemeClr val="dk1"/>
              </a:solidFill>
              <a:effectLst/>
              <a:latin typeface="+mn-lt"/>
              <a:ea typeface="+mn-ea"/>
              <a:cs typeface="+mn-cs"/>
            </a:rPr>
            <a:t> share in Autostore, helping to accelerate Autostore’s growth, accelerating the move towards an IPO only half a year later raising </a:t>
          </a:r>
          <a:r>
            <a:rPr lang="en-US" sz="1400" b="1">
              <a:solidFill>
                <a:schemeClr val="dk1"/>
              </a:solidFill>
              <a:effectLst/>
              <a:latin typeface="+mn-lt"/>
              <a:ea typeface="+mn-ea"/>
              <a:cs typeface="+mn-cs"/>
            </a:rPr>
            <a:t>315 MUSD</a:t>
          </a:r>
          <a:r>
            <a:rPr lang="en-US" sz="1400">
              <a:solidFill>
                <a:schemeClr val="dk1"/>
              </a:solidFill>
              <a:effectLst/>
              <a:latin typeface="+mn-lt"/>
              <a:ea typeface="+mn-ea"/>
              <a:cs typeface="+mn-cs"/>
            </a:rPr>
            <a:t> in capital to expand growth even further.</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While covid-19 in 2020 increased the need for Autostore’s solutions, 2021 has been the year where Autostore has been able to take advantage of the increased demand, Autostore’s order book stands at </a:t>
          </a:r>
          <a:r>
            <a:rPr lang="en-US" sz="1400" b="1">
              <a:solidFill>
                <a:schemeClr val="dk1"/>
              </a:solidFill>
              <a:effectLst/>
              <a:latin typeface="+mn-lt"/>
              <a:ea typeface="+mn-ea"/>
              <a:cs typeface="+mn-cs"/>
            </a:rPr>
            <a:t>2000 orders</a:t>
          </a:r>
          <a:r>
            <a:rPr lang="en-US" sz="1400">
              <a:solidFill>
                <a:schemeClr val="dk1"/>
              </a:solidFill>
              <a:effectLst/>
              <a:latin typeface="+mn-lt"/>
              <a:ea typeface="+mn-ea"/>
              <a:cs typeface="+mn-cs"/>
            </a:rPr>
            <a:t>, almost three times current total installations, while our current capacity only allows us to fulfill </a:t>
          </a:r>
          <a:r>
            <a:rPr lang="en-US" sz="1400" b="1">
              <a:solidFill>
                <a:schemeClr val="dk1"/>
              </a:solidFill>
              <a:effectLst/>
              <a:latin typeface="+mn-lt"/>
              <a:ea typeface="+mn-ea"/>
              <a:cs typeface="+mn-cs"/>
            </a:rPr>
            <a:t>10% of these during the next 12 months</a:t>
          </a:r>
          <a:r>
            <a:rPr lang="en-US" sz="1400">
              <a:solidFill>
                <a:schemeClr val="dk1"/>
              </a:solidFill>
              <a:effectLst/>
              <a:latin typeface="+mn-lt"/>
              <a:ea typeface="+mn-ea"/>
              <a:cs typeface="+mn-cs"/>
            </a:rPr>
            <a:t>. And development during 2020 has expanded not only the demand for Autostore’s exciting solutions but increased the potential market by expanding the variations of warehouse logistics systems offered.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The new solutions focusing on any type of storage need, moving from strictly warehouse logistics and robotics, the new solutions focus on smaller retail locations, effectively increasing storage opportunities in stores, while also improving the goods handling efficiency, reducing the frequency need for restocking. The grocery market is in need of a faster solution than the in-store pickers, and a dedicated high efficiency order fulfillment system is absolutely critical for this industry. Autostore’s solution for grocery stores even allow for direct pickup from customer to a delivery point from the system, allowing for truly contactless pickup.</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Coming from a country with historical a shortage of blue-collar workers the last 50 years, Autostore has been able to develop and grow from a market where automation have had a positive public attitude, second highest number of people positive towards automation in the world at </a:t>
          </a:r>
          <a:r>
            <a:rPr lang="en-US" sz="1400" b="1">
              <a:solidFill>
                <a:schemeClr val="dk1"/>
              </a:solidFill>
              <a:effectLst/>
              <a:latin typeface="+mn-lt"/>
              <a:ea typeface="+mn-ea"/>
              <a:cs typeface="+mn-cs"/>
            </a:rPr>
            <a:t>66%</a:t>
          </a:r>
          <a:r>
            <a:rPr lang="en-US" sz="1400">
              <a:solidFill>
                <a:schemeClr val="dk1"/>
              </a:solidFill>
              <a:effectLst/>
              <a:latin typeface="+mn-lt"/>
              <a:ea typeface="+mn-ea"/>
              <a:cs typeface="+mn-cs"/>
            </a:rPr>
            <a:t>, along with a low availability of land for warehouse and storage. These two factors are two of the ground pillars that continues to guide development. And now markets with a more hostile view of automation in relation to jobs are experiencing high labor shortages in roles and industries that Autostore’s solutions can help make more efficient, the US currently has a shortage of </a:t>
          </a:r>
          <a:r>
            <a:rPr lang="en-US" sz="1400" b="1">
              <a:solidFill>
                <a:schemeClr val="dk1"/>
              </a:solidFill>
              <a:effectLst/>
              <a:latin typeface="+mn-lt"/>
              <a:ea typeface="+mn-ea"/>
              <a:cs typeface="+mn-cs"/>
            </a:rPr>
            <a:t>490,000 </a:t>
          </a:r>
          <a:r>
            <a:rPr lang="en-US" sz="1400">
              <a:solidFill>
                <a:schemeClr val="dk1"/>
              </a:solidFill>
              <a:effectLst/>
              <a:latin typeface="+mn-lt"/>
              <a:ea typeface="+mn-ea"/>
              <a:cs typeface="+mn-cs"/>
            </a:rPr>
            <a:t>workers for warehouses and fulfilment, </a:t>
          </a:r>
          <a:r>
            <a:rPr lang="en-US" sz="1400" b="1">
              <a:solidFill>
                <a:schemeClr val="dk1"/>
              </a:solidFill>
              <a:effectLst/>
              <a:latin typeface="+mn-lt"/>
              <a:ea typeface="+mn-ea"/>
              <a:cs typeface="+mn-cs"/>
            </a:rPr>
            <a:t>1,200,000</a:t>
          </a:r>
          <a:r>
            <a:rPr lang="en-US" sz="1400">
              <a:solidFill>
                <a:schemeClr val="dk1"/>
              </a:solidFill>
              <a:effectLst/>
              <a:latin typeface="+mn-lt"/>
              <a:ea typeface="+mn-ea"/>
              <a:cs typeface="+mn-cs"/>
            </a:rPr>
            <a:t> workers in retail, where Autostore’s newest solutions focuses, as </a:t>
          </a:r>
          <a:r>
            <a:rPr lang="en-US" sz="1400" b="1">
              <a:solidFill>
                <a:schemeClr val="dk1"/>
              </a:solidFill>
              <a:effectLst/>
              <a:latin typeface="+mn-lt"/>
              <a:ea typeface="+mn-ea"/>
              <a:cs typeface="+mn-cs"/>
            </a:rPr>
            <a:t>14%</a:t>
          </a:r>
          <a:r>
            <a:rPr lang="en-US" sz="1400">
              <a:solidFill>
                <a:schemeClr val="dk1"/>
              </a:solidFill>
              <a:effectLst/>
              <a:latin typeface="+mn-lt"/>
              <a:ea typeface="+mn-ea"/>
              <a:cs typeface="+mn-cs"/>
            </a:rPr>
            <a:t> of workers in the retail industry deal with in-store goods logistics.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Autostore’s net results so far in 2021 has been negative due to one-time costs of the IPO, and the high cost of Autostore’s legal case against Ocado. The legal proceedings are starting to close in </a:t>
          </a:r>
          <a:r>
            <a:rPr lang="en-US" sz="1400" b="1">
              <a:solidFill>
                <a:schemeClr val="dk1"/>
              </a:solidFill>
              <a:effectLst/>
              <a:latin typeface="+mn-lt"/>
              <a:ea typeface="+mn-ea"/>
              <a:cs typeface="+mn-cs"/>
            </a:rPr>
            <a:t>December 2021</a:t>
          </a:r>
          <a:r>
            <a:rPr lang="en-US" sz="1400">
              <a:solidFill>
                <a:schemeClr val="dk1"/>
              </a:solidFill>
              <a:effectLst/>
              <a:latin typeface="+mn-lt"/>
              <a:ea typeface="+mn-ea"/>
              <a:cs typeface="+mn-cs"/>
            </a:rPr>
            <a:t>. Currently the market is pricing in a positive ruling for Autostore, and any potential negative ruling for Autostore will only result in covering legal costs for Ocado.</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Cube storage automation the basis of Autostore’s logistics solutions is continuing to gain popularity, and while Autostore is looking to branch into a larger part of the whole supply chain. New startups are gaining traction in 2021, Autostore’s largest competitor in the US recently raised 200 MUSD for their version of cube storage micro fulfillment. Showing that there is high belief from investors in systems based on Autostore’s original invention. While Autostore itself has seen its valuation increase more than sevenfold </a:t>
          </a:r>
          <a:r>
            <a:rPr lang="en-US" sz="1400" b="1">
              <a:solidFill>
                <a:schemeClr val="dk1"/>
              </a:solidFill>
              <a:effectLst/>
              <a:latin typeface="+mn-lt"/>
              <a:ea typeface="+mn-ea"/>
              <a:cs typeface="+mn-cs"/>
            </a:rPr>
            <a:t>(715%)</a:t>
          </a:r>
          <a:r>
            <a:rPr lang="en-US" sz="1400">
              <a:solidFill>
                <a:schemeClr val="dk1"/>
              </a:solidFill>
              <a:effectLst/>
              <a:latin typeface="+mn-lt"/>
              <a:ea typeface="+mn-ea"/>
              <a:cs typeface="+mn-cs"/>
            </a:rPr>
            <a:t> since 2019.</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 </a:t>
          </a:r>
          <a:endParaRPr lang="en-NO" sz="1400">
            <a:solidFill>
              <a:schemeClr val="dk1"/>
            </a:solidFill>
            <a:effectLst/>
            <a:latin typeface="+mn-lt"/>
            <a:ea typeface="+mn-ea"/>
            <a:cs typeface="+mn-cs"/>
          </a:endParaRPr>
        </a:p>
        <a:p>
          <a:r>
            <a:rPr lang="en-US" sz="1400" b="1" u="sng">
              <a:solidFill>
                <a:schemeClr val="dk1"/>
              </a:solidFill>
              <a:effectLst/>
              <a:latin typeface="+mn-lt"/>
              <a:ea typeface="+mn-ea"/>
              <a:cs typeface="+mn-cs"/>
            </a:rPr>
            <a:t>Moving into</a:t>
          </a:r>
          <a:r>
            <a:rPr lang="en-US" sz="1400" b="1" u="sng" baseline="0">
              <a:solidFill>
                <a:schemeClr val="dk1"/>
              </a:solidFill>
              <a:effectLst/>
              <a:latin typeface="+mn-lt"/>
              <a:ea typeface="+mn-ea"/>
              <a:cs typeface="+mn-cs"/>
            </a:rPr>
            <a:t> the new year</a:t>
          </a:r>
          <a:endParaRPr lang="en-US" sz="1400" b="1" u="sng">
            <a:solidFill>
              <a:schemeClr val="dk1"/>
            </a:solidFill>
            <a:effectLst/>
            <a:latin typeface="+mn-lt"/>
            <a:ea typeface="+mn-ea"/>
            <a:cs typeface="+mn-cs"/>
          </a:endParaRPr>
        </a:p>
        <a:p>
          <a:r>
            <a:rPr lang="en-US" sz="1400" b="0" u="none">
              <a:solidFill>
                <a:schemeClr val="dk1"/>
              </a:solidFill>
              <a:effectLst/>
              <a:latin typeface="+mn-lt"/>
              <a:ea typeface="+mn-ea"/>
              <a:cs typeface="+mn-cs"/>
            </a:rPr>
            <a:t>To fulfill the potential and promise of the IPO Autostore will focus on:</a:t>
          </a:r>
          <a:endParaRPr lang="en-NO" sz="1400" b="0" u="none">
            <a:solidFill>
              <a:schemeClr val="dk1"/>
            </a:solidFill>
            <a:effectLst/>
            <a:latin typeface="+mn-lt"/>
            <a:ea typeface="+mn-ea"/>
            <a:cs typeface="+mn-cs"/>
          </a:endParaRPr>
        </a:p>
        <a:p>
          <a:r>
            <a:rPr lang="en-US" sz="1400" b="0" u="none">
              <a:solidFill>
                <a:schemeClr val="dk1"/>
              </a:solidFill>
              <a:effectLst/>
              <a:latin typeface="+mn-lt"/>
              <a:ea typeface="+mn-ea"/>
              <a:cs typeface="+mn-cs"/>
            </a:rPr>
            <a:t> </a:t>
          </a:r>
          <a:endParaRPr lang="en-NO" sz="1400" b="0" u="none">
            <a:solidFill>
              <a:schemeClr val="dk1"/>
            </a:solidFill>
            <a:effectLst/>
            <a:latin typeface="+mn-lt"/>
            <a:ea typeface="+mn-ea"/>
            <a:cs typeface="+mn-cs"/>
          </a:endParaRPr>
        </a:p>
        <a:p>
          <a:pPr lvl="0"/>
          <a:r>
            <a:rPr lang="en-US" sz="1400" b="1">
              <a:solidFill>
                <a:schemeClr val="dk1"/>
              </a:solidFill>
              <a:effectLst/>
              <a:latin typeface="+mn-lt"/>
              <a:ea typeface="+mn-ea"/>
              <a:cs typeface="+mn-cs"/>
            </a:rPr>
            <a:t>1. </a:t>
          </a:r>
          <a:r>
            <a:rPr lang="en-US" sz="1400">
              <a:solidFill>
                <a:schemeClr val="dk1"/>
              </a:solidFill>
              <a:effectLst/>
              <a:latin typeface="+mn-lt"/>
              <a:ea typeface="+mn-ea"/>
              <a:cs typeface="+mn-cs"/>
            </a:rPr>
            <a:t>Continuing the focus and development of </a:t>
          </a:r>
          <a:r>
            <a:rPr lang="en-NO" sz="1400">
              <a:solidFill>
                <a:schemeClr val="dk1"/>
              </a:solidFill>
              <a:effectLst/>
              <a:latin typeface="+mn-lt"/>
              <a:ea typeface="+mn-ea"/>
              <a:cs typeface="+mn-cs"/>
            </a:rPr>
            <a:t>micro-fulfillment centers (MFCs)</a:t>
          </a:r>
          <a:r>
            <a:rPr lang="en-US" sz="1400">
              <a:solidFill>
                <a:schemeClr val="dk1"/>
              </a:solidFill>
              <a:effectLst/>
              <a:latin typeface="+mn-lt"/>
              <a:ea typeface="+mn-ea"/>
              <a:cs typeface="+mn-cs"/>
            </a:rPr>
            <a:t>.</a:t>
          </a:r>
          <a:endParaRPr lang="en-NO" sz="1400">
            <a:solidFill>
              <a:schemeClr val="dk1"/>
            </a:solidFill>
            <a:effectLst/>
            <a:latin typeface="+mn-lt"/>
            <a:ea typeface="+mn-ea"/>
            <a:cs typeface="+mn-cs"/>
          </a:endParaRPr>
        </a:p>
        <a:p>
          <a:pPr lvl="0"/>
          <a:r>
            <a:rPr lang="en-US" sz="1400" b="1">
              <a:solidFill>
                <a:schemeClr val="dk1"/>
              </a:solidFill>
              <a:effectLst/>
              <a:latin typeface="+mn-lt"/>
              <a:ea typeface="+mn-ea"/>
              <a:cs typeface="+mn-cs"/>
            </a:rPr>
            <a:t>2. </a:t>
          </a:r>
          <a:r>
            <a:rPr lang="en-US" sz="1400">
              <a:solidFill>
                <a:schemeClr val="dk1"/>
              </a:solidFill>
              <a:effectLst/>
              <a:latin typeface="+mn-lt"/>
              <a:ea typeface="+mn-ea"/>
              <a:cs typeface="+mn-cs"/>
            </a:rPr>
            <a:t>Utilizing Softbank’s network to increase presence in Asia.</a:t>
          </a:r>
          <a:endParaRPr lang="en-NO" sz="1400">
            <a:solidFill>
              <a:schemeClr val="dk1"/>
            </a:solidFill>
            <a:effectLst/>
            <a:latin typeface="+mn-lt"/>
            <a:ea typeface="+mn-ea"/>
            <a:cs typeface="+mn-cs"/>
          </a:endParaRPr>
        </a:p>
        <a:p>
          <a:pPr lvl="0"/>
          <a:r>
            <a:rPr lang="en-US" sz="1400" b="1">
              <a:solidFill>
                <a:schemeClr val="dk1"/>
              </a:solidFill>
              <a:effectLst/>
              <a:latin typeface="+mn-lt"/>
              <a:ea typeface="+mn-ea"/>
              <a:cs typeface="+mn-cs"/>
            </a:rPr>
            <a:t>3. </a:t>
          </a:r>
          <a:r>
            <a:rPr lang="en-US" sz="1400">
              <a:solidFill>
                <a:schemeClr val="dk1"/>
              </a:solidFill>
              <a:effectLst/>
              <a:latin typeface="+mn-lt"/>
              <a:ea typeface="+mn-ea"/>
              <a:cs typeface="+mn-cs"/>
            </a:rPr>
            <a:t>Utilizing capital raised through the IPO to increase production and delivery capacity to be able to fulfill order book at a faster pace.</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Yours sincerely, </a:t>
          </a:r>
          <a:endParaRPr lang="en-NO" sz="1400">
            <a:solidFill>
              <a:schemeClr val="dk1"/>
            </a:solidFill>
            <a:effectLst/>
            <a:latin typeface="+mn-lt"/>
            <a:ea typeface="+mn-ea"/>
            <a:cs typeface="+mn-cs"/>
          </a:endParaRPr>
        </a:p>
        <a:p>
          <a:r>
            <a:rPr lang="en-US" sz="1400">
              <a:solidFill>
                <a:schemeClr val="dk1"/>
              </a:solidFill>
              <a:effectLst/>
              <a:latin typeface="+mn-lt"/>
              <a:ea typeface="+mn-ea"/>
              <a:cs typeface="+mn-cs"/>
            </a:rPr>
            <a:t>Lars Marius Strømberg Jappée</a:t>
          </a:r>
          <a:endParaRPr lang="en-NO" sz="1400">
            <a:solidFill>
              <a:schemeClr val="dk1"/>
            </a:solidFill>
            <a:effectLst/>
            <a:latin typeface="+mn-lt"/>
            <a:ea typeface="+mn-ea"/>
            <a:cs typeface="+mn-cs"/>
          </a:endParaRPr>
        </a:p>
        <a:p>
          <a:endParaRPr lang="en-US" sz="1100"/>
        </a:p>
        <a:p>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825498</xdr:colOff>
      <xdr:row>3</xdr:row>
      <xdr:rowOff>188687</xdr:rowOff>
    </xdr:from>
    <xdr:to>
      <xdr:col>12</xdr:col>
      <xdr:colOff>825499</xdr:colOff>
      <xdr:row>15</xdr:row>
      <xdr:rowOff>190500</xdr:rowOff>
    </xdr:to>
    <xdr:graphicFrame macro="">
      <xdr:nvGraphicFramePr>
        <xdr:cNvPr id="11" name="Chart 10">
          <a:extLst>
            <a:ext uri="{FF2B5EF4-FFF2-40B4-BE49-F238E27FC236}">
              <a16:creationId xmlns:a16="http://schemas.microsoft.com/office/drawing/2014/main" id="{DACF6DA2-091F-A041-AB84-7E5951968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18142</xdr:colOff>
      <xdr:row>30</xdr:row>
      <xdr:rowOff>14061</xdr:rowOff>
    </xdr:from>
    <xdr:to>
      <xdr:col>6</xdr:col>
      <xdr:colOff>45357</xdr:colOff>
      <xdr:row>39</xdr:row>
      <xdr:rowOff>129268</xdr:rowOff>
    </xdr:to>
    <xdr:graphicFrame macro="">
      <xdr:nvGraphicFramePr>
        <xdr:cNvPr id="12" name="Chart 11">
          <a:extLst>
            <a:ext uri="{FF2B5EF4-FFF2-40B4-BE49-F238E27FC236}">
              <a16:creationId xmlns:a16="http://schemas.microsoft.com/office/drawing/2014/main" id="{5193EA07-93DA-A146-A4E2-E1437E274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820966</xdr:colOff>
      <xdr:row>17</xdr:row>
      <xdr:rowOff>11791</xdr:rowOff>
    </xdr:from>
    <xdr:to>
      <xdr:col>5</xdr:col>
      <xdr:colOff>816429</xdr:colOff>
      <xdr:row>28</xdr:row>
      <xdr:rowOff>108856</xdr:rowOff>
    </xdr:to>
    <xdr:graphicFrame macro="">
      <xdr:nvGraphicFramePr>
        <xdr:cNvPr id="13" name="Chart 12">
          <a:extLst>
            <a:ext uri="{FF2B5EF4-FFF2-40B4-BE49-F238E27FC236}">
              <a16:creationId xmlns:a16="http://schemas.microsoft.com/office/drawing/2014/main" id="{41750642-AD66-8C4E-8271-C575288CD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16</xdr:row>
      <xdr:rowOff>194735</xdr:rowOff>
    </xdr:from>
    <xdr:to>
      <xdr:col>12</xdr:col>
      <xdr:colOff>825499</xdr:colOff>
      <xdr:row>28</xdr:row>
      <xdr:rowOff>158750</xdr:rowOff>
    </xdr:to>
    <xdr:graphicFrame macro="">
      <xdr:nvGraphicFramePr>
        <xdr:cNvPr id="16" name="Chart 15">
          <a:extLst>
            <a:ext uri="{FF2B5EF4-FFF2-40B4-BE49-F238E27FC236}">
              <a16:creationId xmlns:a16="http://schemas.microsoft.com/office/drawing/2014/main" id="{D05EF712-D829-2346-8348-6756F2834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21164</xdr:colOff>
      <xdr:row>30</xdr:row>
      <xdr:rowOff>14818</xdr:rowOff>
    </xdr:from>
    <xdr:to>
      <xdr:col>12</xdr:col>
      <xdr:colOff>825499</xdr:colOff>
      <xdr:row>39</xdr:row>
      <xdr:rowOff>179917</xdr:rowOff>
    </xdr:to>
    <xdr:graphicFrame macro="">
      <xdr:nvGraphicFramePr>
        <xdr:cNvPr id="18" name="Chart 17">
          <a:extLst>
            <a:ext uri="{FF2B5EF4-FFF2-40B4-BE49-F238E27FC236}">
              <a16:creationId xmlns:a16="http://schemas.microsoft.com/office/drawing/2014/main" id="{B09D0284-250A-7F45-BA36-E78223EB3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15874</xdr:colOff>
      <xdr:row>41</xdr:row>
      <xdr:rowOff>31751</xdr:rowOff>
    </xdr:from>
    <xdr:to>
      <xdr:col>12</xdr:col>
      <xdr:colOff>825499</xdr:colOff>
      <xdr:row>48</xdr:row>
      <xdr:rowOff>158751</xdr:rowOff>
    </xdr:to>
    <xdr:graphicFrame macro="">
      <xdr:nvGraphicFramePr>
        <xdr:cNvPr id="23" name="Chart 22">
          <a:extLst>
            <a:ext uri="{FF2B5EF4-FFF2-40B4-BE49-F238E27FC236}">
              <a16:creationId xmlns:a16="http://schemas.microsoft.com/office/drawing/2014/main" id="{C8E46E53-76A8-9E43-949C-E5D5E6BE1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244337</xdr:colOff>
      <xdr:row>50</xdr:row>
      <xdr:rowOff>194642</xdr:rowOff>
    </xdr:from>
    <xdr:to>
      <xdr:col>7</xdr:col>
      <xdr:colOff>441739</xdr:colOff>
      <xdr:row>56</xdr:row>
      <xdr:rowOff>124021</xdr:rowOff>
    </xdr:to>
    <xdr:pic>
      <xdr:nvPicPr>
        <xdr:cNvPr id="24" name="Picture 23">
          <a:extLst>
            <a:ext uri="{FF2B5EF4-FFF2-40B4-BE49-F238E27FC236}">
              <a16:creationId xmlns:a16="http://schemas.microsoft.com/office/drawing/2014/main" id="{E5A22C5C-644D-514A-BADD-24921048A85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72598" y="10354642"/>
          <a:ext cx="5166967" cy="112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479676</xdr:colOff>
      <xdr:row>32</xdr:row>
      <xdr:rowOff>178166</xdr:rowOff>
    </xdr:from>
    <xdr:to>
      <xdr:col>1</xdr:col>
      <xdr:colOff>479676</xdr:colOff>
      <xdr:row>35</xdr:row>
      <xdr:rowOff>74025</xdr:rowOff>
    </xdr:to>
    <xdr:cxnSp macro="">
      <xdr:nvCxnSpPr>
        <xdr:cNvPr id="15" name="Straight Arrow Connector 14">
          <a:extLst>
            <a:ext uri="{FF2B5EF4-FFF2-40B4-BE49-F238E27FC236}">
              <a16:creationId xmlns:a16="http://schemas.microsoft.com/office/drawing/2014/main" id="{60955ADC-EC29-3C4C-B572-CD5BD845B516}"/>
            </a:ext>
          </a:extLst>
        </xdr:cNvPr>
        <xdr:cNvCxnSpPr/>
      </xdr:nvCxnSpPr>
      <xdr:spPr>
        <a:xfrm>
          <a:off x="1306547" y="6678921"/>
          <a:ext cx="0" cy="526291"/>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571043</xdr:colOff>
      <xdr:row>32</xdr:row>
      <xdr:rowOff>178166</xdr:rowOff>
    </xdr:from>
    <xdr:to>
      <xdr:col>4</xdr:col>
      <xdr:colOff>572688</xdr:colOff>
      <xdr:row>35</xdr:row>
      <xdr:rowOff>148763</xdr:rowOff>
    </xdr:to>
    <xdr:cxnSp macro="">
      <xdr:nvCxnSpPr>
        <xdr:cNvPr id="19" name="Straight Arrow Connector 18">
          <a:extLst>
            <a:ext uri="{FF2B5EF4-FFF2-40B4-BE49-F238E27FC236}">
              <a16:creationId xmlns:a16="http://schemas.microsoft.com/office/drawing/2014/main" id="{197A83C5-A024-A749-98F5-ED7E97B1A996}"/>
            </a:ext>
          </a:extLst>
        </xdr:cNvPr>
        <xdr:cNvCxnSpPr/>
      </xdr:nvCxnSpPr>
      <xdr:spPr>
        <a:xfrm>
          <a:off x="3878525" y="6678921"/>
          <a:ext cx="1645" cy="601029"/>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600404</xdr:colOff>
      <xdr:row>18</xdr:row>
      <xdr:rowOff>75983</xdr:rowOff>
    </xdr:from>
    <xdr:to>
      <xdr:col>4</xdr:col>
      <xdr:colOff>173675</xdr:colOff>
      <xdr:row>22</xdr:row>
      <xdr:rowOff>68410</xdr:rowOff>
    </xdr:to>
    <xdr:cxnSp macro="">
      <xdr:nvCxnSpPr>
        <xdr:cNvPr id="20" name="Straight Arrow Connector 19">
          <a:extLst>
            <a:ext uri="{FF2B5EF4-FFF2-40B4-BE49-F238E27FC236}">
              <a16:creationId xmlns:a16="http://schemas.microsoft.com/office/drawing/2014/main" id="{424F0011-0A33-714C-ACF3-1EFAB6986079}"/>
            </a:ext>
          </a:extLst>
        </xdr:cNvPr>
        <xdr:cNvCxnSpPr/>
      </xdr:nvCxnSpPr>
      <xdr:spPr>
        <a:xfrm flipV="1">
          <a:off x="2250319" y="3820855"/>
          <a:ext cx="1223185" cy="817384"/>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94076</xdr:colOff>
      <xdr:row>19</xdr:row>
      <xdr:rowOff>199746</xdr:rowOff>
    </xdr:from>
    <xdr:to>
      <xdr:col>3</xdr:col>
      <xdr:colOff>528364</xdr:colOff>
      <xdr:row>21</xdr:row>
      <xdr:rowOff>58797</xdr:rowOff>
    </xdr:to>
    <xdr:sp macro="" textlink="">
      <xdr:nvSpPr>
        <xdr:cNvPr id="21" name="TextBox 13">
          <a:extLst>
            <a:ext uri="{FF2B5EF4-FFF2-40B4-BE49-F238E27FC236}">
              <a16:creationId xmlns:a16="http://schemas.microsoft.com/office/drawing/2014/main" id="{0F0FB87A-D11D-CD49-A87A-11C9E93B9BEB}"/>
            </a:ext>
          </a:extLst>
        </xdr:cNvPr>
        <xdr:cNvSpPr txBox="1"/>
      </xdr:nvSpPr>
      <xdr:spPr>
        <a:xfrm>
          <a:off x="2563520" y="4033265"/>
          <a:ext cx="434288" cy="258865"/>
        </a:xfrm>
        <a:prstGeom prst="rect">
          <a:avLst/>
        </a:prstGeom>
        <a:solidFill>
          <a:schemeClr val="bg1">
            <a:lumMod val="95000"/>
          </a:schemeClr>
        </a:solidFill>
        <a:ln w="9525" cmpd="sng">
          <a:solidFill>
            <a:srgbClr val="E21A22"/>
          </a:solidFill>
          <a:prstDash val="sysDot"/>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b="1">
              <a:solidFill>
                <a:schemeClr val="tx1">
                  <a:lumMod val="85000"/>
                  <a:lumOff val="15000"/>
                </a:schemeClr>
              </a:solidFill>
              <a:latin typeface="Avenir Book" panose="02000503020000020003" pitchFamily="2" charset="0"/>
            </a:rPr>
            <a:t>90%</a:t>
          </a:r>
        </a:p>
      </xdr:txBody>
    </xdr:sp>
    <xdr:clientData/>
  </xdr:twoCellAnchor>
  <xdr:twoCellAnchor>
    <xdr:from>
      <xdr:col>9</xdr:col>
      <xdr:colOff>193040</xdr:colOff>
      <xdr:row>20</xdr:row>
      <xdr:rowOff>162560</xdr:rowOff>
    </xdr:from>
    <xdr:to>
      <xdr:col>10</xdr:col>
      <xdr:colOff>802640</xdr:colOff>
      <xdr:row>26</xdr:row>
      <xdr:rowOff>111760</xdr:rowOff>
    </xdr:to>
    <xdr:cxnSp macro="">
      <xdr:nvCxnSpPr>
        <xdr:cNvPr id="26" name="Straight Arrow Connector 25">
          <a:extLst>
            <a:ext uri="{FF2B5EF4-FFF2-40B4-BE49-F238E27FC236}">
              <a16:creationId xmlns:a16="http://schemas.microsoft.com/office/drawing/2014/main" id="{FB7C7A54-138B-5346-8C24-2FFC445E4E97}"/>
            </a:ext>
          </a:extLst>
        </xdr:cNvPr>
        <xdr:cNvCxnSpPr/>
      </xdr:nvCxnSpPr>
      <xdr:spPr>
        <a:xfrm>
          <a:off x="7599680" y="4257040"/>
          <a:ext cx="1432560" cy="1178560"/>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581738</xdr:colOff>
      <xdr:row>22</xdr:row>
      <xdr:rowOff>154609</xdr:rowOff>
    </xdr:from>
    <xdr:to>
      <xdr:col>10</xdr:col>
      <xdr:colOff>298174</xdr:colOff>
      <xdr:row>24</xdr:row>
      <xdr:rowOff>21201</xdr:rowOff>
    </xdr:to>
    <xdr:sp macro="" textlink="">
      <xdr:nvSpPr>
        <xdr:cNvPr id="28" name="TextBox 13">
          <a:extLst>
            <a:ext uri="{FF2B5EF4-FFF2-40B4-BE49-F238E27FC236}">
              <a16:creationId xmlns:a16="http://schemas.microsoft.com/office/drawing/2014/main" id="{F50DDE3E-F040-0145-9D05-42D933534700}"/>
            </a:ext>
          </a:extLst>
        </xdr:cNvPr>
        <xdr:cNvSpPr txBox="1"/>
      </xdr:nvSpPr>
      <xdr:spPr>
        <a:xfrm>
          <a:off x="8036086" y="4594087"/>
          <a:ext cx="544697" cy="264157"/>
        </a:xfrm>
        <a:prstGeom prst="rect">
          <a:avLst/>
        </a:prstGeom>
        <a:solidFill>
          <a:schemeClr val="bg1">
            <a:lumMod val="95000"/>
          </a:schemeClr>
        </a:solidFill>
        <a:ln w="9525" cmpd="sng">
          <a:solidFill>
            <a:srgbClr val="E21A22"/>
          </a:solidFill>
          <a:prstDash val="sysDot"/>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b="1">
              <a:solidFill>
                <a:schemeClr val="tx1">
                  <a:lumMod val="85000"/>
                  <a:lumOff val="15000"/>
                </a:schemeClr>
              </a:solidFill>
              <a:latin typeface="Avenir Book" panose="02000503020000020003" pitchFamily="2" charset="0"/>
            </a:rPr>
            <a:t>-423%</a:t>
          </a:r>
          <a:endParaRPr lang="en-US" sz="800" b="1">
            <a:solidFill>
              <a:schemeClr val="tx1">
                <a:lumMod val="85000"/>
                <a:lumOff val="15000"/>
              </a:schemeClr>
            </a:solidFill>
            <a:latin typeface="Avenir Book" panose="02000503020000020003" pitchFamily="2" charset="0"/>
          </a:endParaRPr>
        </a:p>
      </xdr:txBody>
    </xdr:sp>
    <xdr:clientData/>
  </xdr:twoCellAnchor>
  <xdr:twoCellAnchor>
    <xdr:from>
      <xdr:col>3</xdr:col>
      <xdr:colOff>218319</xdr:colOff>
      <xdr:row>44</xdr:row>
      <xdr:rowOff>152400</xdr:rowOff>
    </xdr:from>
    <xdr:to>
      <xdr:col>4</xdr:col>
      <xdr:colOff>736600</xdr:colOff>
      <xdr:row>45</xdr:row>
      <xdr:rowOff>142984</xdr:rowOff>
    </xdr:to>
    <xdr:cxnSp macro="">
      <xdr:nvCxnSpPr>
        <xdr:cNvPr id="29" name="Straight Arrow Connector 28">
          <a:extLst>
            <a:ext uri="{FF2B5EF4-FFF2-40B4-BE49-F238E27FC236}">
              <a16:creationId xmlns:a16="http://schemas.microsoft.com/office/drawing/2014/main" id="{77EF6FAE-F970-D94A-8E85-EA485B544DF2}"/>
            </a:ext>
          </a:extLst>
        </xdr:cNvPr>
        <xdr:cNvCxnSpPr/>
      </xdr:nvCxnSpPr>
      <xdr:spPr>
        <a:xfrm flipV="1">
          <a:off x="2694819" y="9194800"/>
          <a:ext cx="1343781" cy="206484"/>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167519</xdr:colOff>
      <xdr:row>43</xdr:row>
      <xdr:rowOff>139700</xdr:rowOff>
    </xdr:from>
    <xdr:to>
      <xdr:col>7</xdr:col>
      <xdr:colOff>685800</xdr:colOff>
      <xdr:row>44</xdr:row>
      <xdr:rowOff>142984</xdr:rowOff>
    </xdr:to>
    <xdr:cxnSp macro="">
      <xdr:nvCxnSpPr>
        <xdr:cNvPr id="33" name="Straight Arrow Connector 32">
          <a:extLst>
            <a:ext uri="{FF2B5EF4-FFF2-40B4-BE49-F238E27FC236}">
              <a16:creationId xmlns:a16="http://schemas.microsoft.com/office/drawing/2014/main" id="{0C51E27C-1ADD-C540-817A-B9FBE3457AA1}"/>
            </a:ext>
          </a:extLst>
        </xdr:cNvPr>
        <xdr:cNvCxnSpPr/>
      </xdr:nvCxnSpPr>
      <xdr:spPr>
        <a:xfrm flipV="1">
          <a:off x="5120519" y="8978900"/>
          <a:ext cx="1343781" cy="206484"/>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78619</xdr:colOff>
      <xdr:row>42</xdr:row>
      <xdr:rowOff>152400</xdr:rowOff>
    </xdr:from>
    <xdr:to>
      <xdr:col>10</xdr:col>
      <xdr:colOff>596900</xdr:colOff>
      <xdr:row>43</xdr:row>
      <xdr:rowOff>155684</xdr:rowOff>
    </xdr:to>
    <xdr:cxnSp macro="">
      <xdr:nvCxnSpPr>
        <xdr:cNvPr id="34" name="Straight Arrow Connector 33">
          <a:extLst>
            <a:ext uri="{FF2B5EF4-FFF2-40B4-BE49-F238E27FC236}">
              <a16:creationId xmlns:a16="http://schemas.microsoft.com/office/drawing/2014/main" id="{C02A68DC-B9D4-E745-ADF0-54D8657935B2}"/>
            </a:ext>
          </a:extLst>
        </xdr:cNvPr>
        <xdr:cNvCxnSpPr/>
      </xdr:nvCxnSpPr>
      <xdr:spPr>
        <a:xfrm flipV="1">
          <a:off x="7508119" y="8788400"/>
          <a:ext cx="1343781" cy="206484"/>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545649</xdr:colOff>
      <xdr:row>44</xdr:row>
      <xdr:rowOff>145161</xdr:rowOff>
    </xdr:from>
    <xdr:to>
      <xdr:col>4</xdr:col>
      <xdr:colOff>414663</xdr:colOff>
      <xdr:row>45</xdr:row>
      <xdr:rowOff>123073</xdr:rowOff>
    </xdr:to>
    <xdr:sp macro="" textlink="">
      <xdr:nvSpPr>
        <xdr:cNvPr id="35" name="TextBox 13">
          <a:extLst>
            <a:ext uri="{FF2B5EF4-FFF2-40B4-BE49-F238E27FC236}">
              <a16:creationId xmlns:a16="http://schemas.microsoft.com/office/drawing/2014/main" id="{559E08C6-78FF-C844-89E0-4AB8C89BA255}"/>
            </a:ext>
          </a:extLst>
        </xdr:cNvPr>
        <xdr:cNvSpPr txBox="1"/>
      </xdr:nvSpPr>
      <xdr:spPr>
        <a:xfrm>
          <a:off x="3030432" y="9068291"/>
          <a:ext cx="697274" cy="198782"/>
        </a:xfrm>
        <a:prstGeom prst="rect">
          <a:avLst/>
        </a:prstGeom>
        <a:solidFill>
          <a:schemeClr val="bg1">
            <a:lumMod val="95000"/>
          </a:schemeClr>
        </a:solidFill>
        <a:ln w="9525" cmpd="sng">
          <a:solidFill>
            <a:srgbClr val="E21A22"/>
          </a:solidFill>
          <a:prstDash val="sysDot"/>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800" b="1">
              <a:solidFill>
                <a:schemeClr val="tx1">
                  <a:lumMod val="85000"/>
                  <a:lumOff val="15000"/>
                </a:schemeClr>
              </a:solidFill>
              <a:latin typeface="Avenir Book" panose="02000503020000020003" pitchFamily="2" charset="0"/>
            </a:rPr>
            <a:t>305%</a:t>
          </a:r>
          <a:endParaRPr lang="en-US" sz="600" b="1">
            <a:solidFill>
              <a:schemeClr val="tx1">
                <a:lumMod val="85000"/>
                <a:lumOff val="15000"/>
              </a:schemeClr>
            </a:solidFill>
            <a:latin typeface="Avenir Book" panose="02000503020000020003" pitchFamily="2" charset="0"/>
          </a:endParaRPr>
        </a:p>
      </xdr:txBody>
    </xdr:sp>
    <xdr:clientData/>
  </xdr:twoCellAnchor>
  <xdr:twoCellAnchor>
    <xdr:from>
      <xdr:col>6</xdr:col>
      <xdr:colOff>467792</xdr:colOff>
      <xdr:row>43</xdr:row>
      <xdr:rowOff>137430</xdr:rowOff>
    </xdr:from>
    <xdr:to>
      <xdr:col>7</xdr:col>
      <xdr:colOff>336806</xdr:colOff>
      <xdr:row>44</xdr:row>
      <xdr:rowOff>137431</xdr:rowOff>
    </xdr:to>
    <xdr:sp macro="" textlink="">
      <xdr:nvSpPr>
        <xdr:cNvPr id="36" name="TextBox 13">
          <a:extLst>
            <a:ext uri="{FF2B5EF4-FFF2-40B4-BE49-F238E27FC236}">
              <a16:creationId xmlns:a16="http://schemas.microsoft.com/office/drawing/2014/main" id="{2323C1AA-BA02-6A4B-99EB-F844BCCF8C7A}"/>
            </a:ext>
          </a:extLst>
        </xdr:cNvPr>
        <xdr:cNvSpPr txBox="1"/>
      </xdr:nvSpPr>
      <xdr:spPr>
        <a:xfrm>
          <a:off x="5437357" y="8861778"/>
          <a:ext cx="697275" cy="198783"/>
        </a:xfrm>
        <a:prstGeom prst="rect">
          <a:avLst/>
        </a:prstGeom>
        <a:solidFill>
          <a:schemeClr val="bg1">
            <a:lumMod val="95000"/>
          </a:schemeClr>
        </a:solidFill>
        <a:ln w="9525" cmpd="sng">
          <a:solidFill>
            <a:srgbClr val="E21A22"/>
          </a:solidFill>
          <a:prstDash val="sysDot"/>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600" b="1" i="0">
              <a:solidFill>
                <a:schemeClr val="tx1">
                  <a:lumMod val="85000"/>
                  <a:lumOff val="15000"/>
                </a:schemeClr>
              </a:solidFill>
              <a:latin typeface="Avenir Book" panose="02000503020000020003" pitchFamily="2" charset="0"/>
            </a:rPr>
            <a:t>61%</a:t>
          </a:r>
        </a:p>
      </xdr:txBody>
    </xdr:sp>
    <xdr:clientData/>
  </xdr:twoCellAnchor>
  <xdr:twoCellAnchor>
    <xdr:from>
      <xdr:col>9</xdr:col>
      <xdr:colOff>370609</xdr:colOff>
      <xdr:row>42</xdr:row>
      <xdr:rowOff>176083</xdr:rowOff>
    </xdr:from>
    <xdr:to>
      <xdr:col>10</xdr:col>
      <xdr:colOff>239623</xdr:colOff>
      <xdr:row>43</xdr:row>
      <xdr:rowOff>176083</xdr:rowOff>
    </xdr:to>
    <xdr:sp macro="" textlink="">
      <xdr:nvSpPr>
        <xdr:cNvPr id="37" name="TextBox 13">
          <a:extLst>
            <a:ext uri="{FF2B5EF4-FFF2-40B4-BE49-F238E27FC236}">
              <a16:creationId xmlns:a16="http://schemas.microsoft.com/office/drawing/2014/main" id="{41575B58-B66C-9A46-B72D-3F4164CA7246}"/>
            </a:ext>
          </a:extLst>
        </xdr:cNvPr>
        <xdr:cNvSpPr txBox="1"/>
      </xdr:nvSpPr>
      <xdr:spPr>
        <a:xfrm>
          <a:off x="7824957" y="8701648"/>
          <a:ext cx="697275" cy="198783"/>
        </a:xfrm>
        <a:prstGeom prst="rect">
          <a:avLst/>
        </a:prstGeom>
        <a:solidFill>
          <a:schemeClr val="bg1">
            <a:lumMod val="95000"/>
          </a:schemeClr>
        </a:solidFill>
        <a:ln w="9525" cmpd="sng">
          <a:solidFill>
            <a:srgbClr val="E21A22"/>
          </a:solidFill>
          <a:prstDash val="sysDot"/>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600" b="1">
              <a:solidFill>
                <a:schemeClr val="tx1">
                  <a:lumMod val="85000"/>
                  <a:lumOff val="15000"/>
                </a:schemeClr>
              </a:solidFill>
              <a:latin typeface="Avenir Book" panose="02000503020000020003" pitchFamily="2" charset="0"/>
            </a:rPr>
            <a:t>25%</a:t>
          </a:r>
        </a:p>
      </xdr:txBody>
    </xdr:sp>
    <xdr:clientData/>
  </xdr:twoCellAnchor>
  <xdr:twoCellAnchor>
    <xdr:from>
      <xdr:col>8</xdr:col>
      <xdr:colOff>673654</xdr:colOff>
      <xdr:row>35</xdr:row>
      <xdr:rowOff>132523</xdr:rowOff>
    </xdr:from>
    <xdr:to>
      <xdr:col>11</xdr:col>
      <xdr:colOff>265044</xdr:colOff>
      <xdr:row>38</xdr:row>
      <xdr:rowOff>22088</xdr:rowOff>
    </xdr:to>
    <xdr:sp macro="" textlink="">
      <xdr:nvSpPr>
        <xdr:cNvPr id="2" name="TextBox 1">
          <a:extLst>
            <a:ext uri="{FF2B5EF4-FFF2-40B4-BE49-F238E27FC236}">
              <a16:creationId xmlns:a16="http://schemas.microsoft.com/office/drawing/2014/main" id="{C07A3797-668C-5C47-927C-7FFC6A3E776F}"/>
            </a:ext>
          </a:extLst>
        </xdr:cNvPr>
        <xdr:cNvSpPr txBox="1"/>
      </xdr:nvSpPr>
      <xdr:spPr>
        <a:xfrm>
          <a:off x="7299741" y="7244523"/>
          <a:ext cx="2076173" cy="485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10% fulfilment rate of orders within 12 months</a:t>
          </a:r>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0.10991</cdr:x>
      <cdr:y>0.29007</cdr:y>
    </cdr:from>
    <cdr:to>
      <cdr:x>0.73003</cdr:x>
      <cdr:y>0.29053</cdr:y>
    </cdr:to>
    <cdr:cxnSp macro="">
      <cdr:nvCxnSpPr>
        <cdr:cNvPr id="2" name="Straight Connector 1">
          <a:extLst xmlns:a="http://schemas.openxmlformats.org/drawingml/2006/main">
            <a:ext uri="{FF2B5EF4-FFF2-40B4-BE49-F238E27FC236}">
              <a16:creationId xmlns:a16="http://schemas.microsoft.com/office/drawing/2014/main" id="{149EE193-EA03-D64D-977E-093702B03F69}"/>
            </a:ext>
          </a:extLst>
        </cdr:cNvPr>
        <cdr:cNvCxnSpPr/>
      </cdr:nvCxnSpPr>
      <cdr:spPr>
        <a:xfrm xmlns:a="http://schemas.openxmlformats.org/drawingml/2006/main" flipV="1">
          <a:off x="457383" y="566119"/>
          <a:ext cx="2580698" cy="904"/>
        </a:xfrm>
        <a:prstGeom xmlns:a="http://schemas.openxmlformats.org/drawingml/2006/main" prst="line">
          <a:avLst/>
        </a:prstGeom>
        <a:ln xmlns:a="http://schemas.openxmlformats.org/drawingml/2006/main">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0.32203</cdr:x>
      <cdr:y>0.22265</cdr:y>
    </cdr:from>
    <cdr:to>
      <cdr:x>0.49076</cdr:x>
      <cdr:y>0.37291</cdr:y>
    </cdr:to>
    <cdr:sp macro="" textlink="">
      <cdr:nvSpPr>
        <cdr:cNvPr id="4" name="TextBox 13">
          <a:extLst xmlns:a="http://schemas.openxmlformats.org/drawingml/2006/main">
            <a:ext uri="{FF2B5EF4-FFF2-40B4-BE49-F238E27FC236}">
              <a16:creationId xmlns:a16="http://schemas.microsoft.com/office/drawing/2014/main" id="{6F514173-61A8-534F-B0DE-56720C9EFE8E}"/>
            </a:ext>
          </a:extLst>
        </cdr:cNvPr>
        <cdr:cNvSpPr txBox="1"/>
      </cdr:nvSpPr>
      <cdr:spPr>
        <a:xfrm xmlns:a="http://schemas.openxmlformats.org/drawingml/2006/main">
          <a:off x="1334173" y="431471"/>
          <a:ext cx="699033" cy="291193"/>
        </a:xfrm>
        <a:prstGeom xmlns:a="http://schemas.openxmlformats.org/drawingml/2006/main" prst="rect">
          <a:avLst/>
        </a:prstGeom>
        <a:solidFill xmlns:a="http://schemas.openxmlformats.org/drawingml/2006/main">
          <a:schemeClr val="bg1">
            <a:lumMod val="95000"/>
          </a:schemeClr>
        </a:solidFill>
        <a:ln xmlns:a="http://schemas.openxmlformats.org/drawingml/2006/main" w="9525" cmpd="sng">
          <a:solidFill>
            <a:srgbClr val="E21A22"/>
          </a:solidFill>
          <a:prstDash val="sysDot"/>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700">
              <a:solidFill>
                <a:schemeClr val="tx1">
                  <a:lumMod val="85000"/>
                  <a:lumOff val="15000"/>
                </a:schemeClr>
              </a:solidFill>
              <a:latin typeface="Avenir Book" panose="02000503020000020003" pitchFamily="2" charset="0"/>
            </a:rPr>
            <a:t>Average of 20%</a:t>
          </a:r>
        </a:p>
      </cdr:txBody>
    </cdr:sp>
  </cdr:relSizeAnchor>
</c:userShapes>
</file>

<file path=xl/drawings/drawing4.xml><?xml version="1.0" encoding="utf-8"?>
<c:userShapes xmlns:c="http://schemas.openxmlformats.org/drawingml/2006/chart">
  <cdr:relSizeAnchor xmlns:cdr="http://schemas.openxmlformats.org/drawingml/2006/chartDrawing">
    <cdr:from>
      <cdr:x>0.40124</cdr:x>
      <cdr:y>0.19887</cdr:y>
    </cdr:from>
    <cdr:to>
      <cdr:x>0.54471</cdr:x>
      <cdr:y>0.37291</cdr:y>
    </cdr:to>
    <cdr:sp macro="" textlink="">
      <cdr:nvSpPr>
        <cdr:cNvPr id="4" name="TextBox 3">
          <a:extLst xmlns:a="http://schemas.openxmlformats.org/drawingml/2006/main">
            <a:ext uri="{FF2B5EF4-FFF2-40B4-BE49-F238E27FC236}">
              <a16:creationId xmlns:a16="http://schemas.microsoft.com/office/drawing/2014/main" id="{807901C5-7D2D-7F44-BD33-AD6AD9BE087F}"/>
            </a:ext>
          </a:extLst>
        </cdr:cNvPr>
        <cdr:cNvSpPr txBox="1"/>
      </cdr:nvSpPr>
      <cdr:spPr>
        <a:xfrm xmlns:a="http://schemas.openxmlformats.org/drawingml/2006/main" rot="19541054">
          <a:off x="1654284" y="455874"/>
          <a:ext cx="591550" cy="398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820965</xdr:colOff>
      <xdr:row>17</xdr:row>
      <xdr:rowOff>7257</xdr:rowOff>
    </xdr:from>
    <xdr:to>
      <xdr:col>5</xdr:col>
      <xdr:colOff>807357</xdr:colOff>
      <xdr:row>28</xdr:row>
      <xdr:rowOff>145143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608E9AB-3011-0D44-9E34-9A1956B46A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0965" y="3512457"/>
              <a:ext cx="4113892" cy="24111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29483</xdr:colOff>
      <xdr:row>4</xdr:row>
      <xdr:rowOff>9526</xdr:rowOff>
    </xdr:from>
    <xdr:to>
      <xdr:col>13</xdr:col>
      <xdr:colOff>6804</xdr:colOff>
      <xdr:row>15</xdr:row>
      <xdr:rowOff>111125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5D472D1-85D7-7F48-8E41-50953672B3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07983" y="835026"/>
              <a:ext cx="4930321" cy="23748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4536</xdr:colOff>
      <xdr:row>4</xdr:row>
      <xdr:rowOff>11794</xdr:rowOff>
    </xdr:from>
    <xdr:to>
      <xdr:col>5</xdr:col>
      <xdr:colOff>807358</xdr:colOff>
      <xdr:row>15</xdr:row>
      <xdr:rowOff>154215</xdr:rowOff>
    </xdr:to>
    <xdr:graphicFrame macro="">
      <xdr:nvGraphicFramePr>
        <xdr:cNvPr id="8" name="Chart 7">
          <a:extLst>
            <a:ext uri="{FF2B5EF4-FFF2-40B4-BE49-F238E27FC236}">
              <a16:creationId xmlns:a16="http://schemas.microsoft.com/office/drawing/2014/main" id="{4F0B5D02-F63F-CF40-B04D-FE988F495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31750</xdr:colOff>
      <xdr:row>30</xdr:row>
      <xdr:rowOff>1</xdr:rowOff>
    </xdr:from>
    <xdr:to>
      <xdr:col>13</xdr:col>
      <xdr:colOff>0</xdr:colOff>
      <xdr:row>48</xdr:row>
      <xdr:rowOff>79375</xdr:rowOff>
    </xdr:to>
    <xdr:graphicFrame macro="">
      <xdr:nvGraphicFramePr>
        <xdr:cNvPr id="10" name="Chart 9">
          <a:extLst>
            <a:ext uri="{FF2B5EF4-FFF2-40B4-BE49-F238E27FC236}">
              <a16:creationId xmlns:a16="http://schemas.microsoft.com/office/drawing/2014/main" id="{00CBE1E5-278F-C643-98F8-5A1AF679C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15875</xdr:colOff>
      <xdr:row>17</xdr:row>
      <xdr:rowOff>33338</xdr:rowOff>
    </xdr:from>
    <xdr:to>
      <xdr:col>12</xdr:col>
      <xdr:colOff>809625</xdr:colOff>
      <xdr:row>28</xdr:row>
      <xdr:rowOff>127000</xdr:rowOff>
    </xdr:to>
    <xdr:graphicFrame macro="">
      <xdr:nvGraphicFramePr>
        <xdr:cNvPr id="11" name="Chart 10">
          <a:extLst>
            <a:ext uri="{FF2B5EF4-FFF2-40B4-BE49-F238E27FC236}">
              <a16:creationId xmlns:a16="http://schemas.microsoft.com/office/drawing/2014/main" id="{BB6FFDF7-3F4D-834A-A3F4-BA754ADAB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660399</xdr:colOff>
      <xdr:row>31</xdr:row>
      <xdr:rowOff>93133</xdr:rowOff>
    </xdr:from>
    <xdr:to>
      <xdr:col>4</xdr:col>
      <xdr:colOff>8467</xdr:colOff>
      <xdr:row>32</xdr:row>
      <xdr:rowOff>101600</xdr:rowOff>
    </xdr:to>
    <xdr:cxnSp macro="">
      <xdr:nvCxnSpPr>
        <xdr:cNvPr id="12" name="Straight Arrow Connector 11">
          <a:extLst>
            <a:ext uri="{FF2B5EF4-FFF2-40B4-BE49-F238E27FC236}">
              <a16:creationId xmlns:a16="http://schemas.microsoft.com/office/drawing/2014/main" id="{342654FA-C9C5-344B-AF13-DB593A7089C0}"/>
            </a:ext>
          </a:extLst>
        </xdr:cNvPr>
        <xdr:cNvCxnSpPr/>
      </xdr:nvCxnSpPr>
      <xdr:spPr>
        <a:xfrm flipH="1">
          <a:off x="2319866" y="6510866"/>
          <a:ext cx="1007534" cy="211667"/>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807439</xdr:colOff>
      <xdr:row>7</xdr:row>
      <xdr:rowOff>148678</xdr:rowOff>
    </xdr:from>
    <xdr:to>
      <xdr:col>11</xdr:col>
      <xdr:colOff>679561</xdr:colOff>
      <xdr:row>8</xdr:row>
      <xdr:rowOff>167105</xdr:rowOff>
    </xdr:to>
    <xdr:cxnSp macro="">
      <xdr:nvCxnSpPr>
        <xdr:cNvPr id="13" name="Straight Arrow Connector 12">
          <a:extLst>
            <a:ext uri="{FF2B5EF4-FFF2-40B4-BE49-F238E27FC236}">
              <a16:creationId xmlns:a16="http://schemas.microsoft.com/office/drawing/2014/main" id="{287462BA-BC35-7743-AFEC-6D8D019F99A3}"/>
            </a:ext>
          </a:extLst>
        </xdr:cNvPr>
        <xdr:cNvCxnSpPr/>
      </xdr:nvCxnSpPr>
      <xdr:spPr>
        <a:xfrm>
          <a:off x="8226913" y="1563503"/>
          <a:ext cx="1520894" cy="218953"/>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248948</xdr:colOff>
      <xdr:row>7</xdr:row>
      <xdr:rowOff>88621</xdr:rowOff>
    </xdr:from>
    <xdr:to>
      <xdr:col>11</xdr:col>
      <xdr:colOff>311929</xdr:colOff>
      <xdr:row>9</xdr:row>
      <xdr:rowOff>44560</xdr:rowOff>
    </xdr:to>
    <xdr:sp macro="" textlink="">
      <xdr:nvSpPr>
        <xdr:cNvPr id="20" name="TextBox 13">
          <a:extLst>
            <a:ext uri="{FF2B5EF4-FFF2-40B4-BE49-F238E27FC236}">
              <a16:creationId xmlns:a16="http://schemas.microsoft.com/office/drawing/2014/main" id="{1DCDD91E-2A8A-EB47-961D-C82FD1473380}"/>
            </a:ext>
          </a:extLst>
        </xdr:cNvPr>
        <xdr:cNvSpPr txBox="1"/>
      </xdr:nvSpPr>
      <xdr:spPr>
        <a:xfrm>
          <a:off x="8492808" y="1503446"/>
          <a:ext cx="887367" cy="356991"/>
        </a:xfrm>
        <a:prstGeom prst="rect">
          <a:avLst/>
        </a:prstGeom>
        <a:solidFill>
          <a:schemeClr val="bg1">
            <a:lumMod val="95000"/>
          </a:schemeClr>
        </a:solidFill>
        <a:ln w="9525" cmpd="sng">
          <a:solidFill>
            <a:srgbClr val="E21A22"/>
          </a:solidFill>
          <a:prstDash val="sysDot"/>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800"/>
            <a:t>Efficiency reduced</a:t>
          </a:r>
          <a:r>
            <a:rPr lang="en-US" sz="800" baseline="0"/>
            <a:t> labor neeed</a:t>
          </a:r>
        </a:p>
      </xdr:txBody>
    </xdr:sp>
    <xdr:clientData/>
  </xdr:twoCellAnchor>
  <xdr:twoCellAnchor editAs="oneCell">
    <xdr:from>
      <xdr:col>2</xdr:col>
      <xdr:colOff>790965</xdr:colOff>
      <xdr:row>50</xdr:row>
      <xdr:rowOff>122544</xdr:rowOff>
    </xdr:from>
    <xdr:to>
      <xdr:col>10</xdr:col>
      <xdr:colOff>720364</xdr:colOff>
      <xdr:row>57</xdr:row>
      <xdr:rowOff>135738</xdr:rowOff>
    </xdr:to>
    <xdr:pic>
      <xdr:nvPicPr>
        <xdr:cNvPr id="14" name="Picture 13">
          <a:extLst>
            <a:ext uri="{FF2B5EF4-FFF2-40B4-BE49-F238E27FC236}">
              <a16:creationId xmlns:a16="http://schemas.microsoft.com/office/drawing/2014/main" id="{F2D60330-2D04-254D-A335-7F806E6F2E4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439737" y="10237983"/>
          <a:ext cx="6524487" cy="1416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c:userShapes xmlns:c="http://schemas.openxmlformats.org/drawingml/2006/chart">
  <cdr:relSizeAnchor xmlns:cdr="http://schemas.openxmlformats.org/drawingml/2006/chartDrawing">
    <cdr:from>
      <cdr:x>0.27063</cdr:x>
      <cdr:y>0.15403</cdr:y>
    </cdr:from>
    <cdr:to>
      <cdr:x>0.271</cdr:x>
      <cdr:y>0.49618</cdr:y>
    </cdr:to>
    <cdr:cxnSp macro="">
      <cdr:nvCxnSpPr>
        <cdr:cNvPr id="7" name="Straight Arrow Connector 6">
          <a:extLst xmlns:a="http://schemas.openxmlformats.org/drawingml/2006/main">
            <a:ext uri="{FF2B5EF4-FFF2-40B4-BE49-F238E27FC236}">
              <a16:creationId xmlns:a16="http://schemas.microsoft.com/office/drawing/2014/main" id="{60955ADC-EC29-3C4C-B572-CD5BD845B516}"/>
            </a:ext>
          </a:extLst>
        </cdr:cNvPr>
        <cdr:cNvCxnSpPr/>
      </cdr:nvCxnSpPr>
      <cdr:spPr>
        <a:xfrm xmlns:a="http://schemas.openxmlformats.org/drawingml/2006/main" flipH="1">
          <a:off x="2686050" y="575622"/>
          <a:ext cx="3685" cy="1278577"/>
        </a:xfrm>
        <a:prstGeom xmlns:a="http://schemas.openxmlformats.org/drawingml/2006/main" prst="straightConnector1">
          <a:avLst/>
        </a:prstGeom>
        <a:ln xmlns:a="http://schemas.openxmlformats.org/drawingml/2006/main">
          <a:solidFill>
            <a:srgbClr val="C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0.18618</cdr:x>
      <cdr:y>0.12461</cdr:y>
    </cdr:from>
    <cdr:to>
      <cdr:x>0.25443</cdr:x>
      <cdr:y>0.24469</cdr:y>
    </cdr:to>
    <cdr:cxnSp macro="">
      <cdr:nvCxnSpPr>
        <cdr:cNvPr id="9" name="Straight Arrow Connector 8">
          <a:extLst xmlns:a="http://schemas.openxmlformats.org/drawingml/2006/main">
            <a:ext uri="{FF2B5EF4-FFF2-40B4-BE49-F238E27FC236}">
              <a16:creationId xmlns:a16="http://schemas.microsoft.com/office/drawing/2014/main" id="{342654FA-C9C5-344B-AF13-DB593A7089C0}"/>
            </a:ext>
          </a:extLst>
        </cdr:cNvPr>
        <cdr:cNvCxnSpPr/>
      </cdr:nvCxnSpPr>
      <cdr:spPr>
        <a:xfrm xmlns:a="http://schemas.openxmlformats.org/drawingml/2006/main" flipH="1">
          <a:off x="1847851" y="465666"/>
          <a:ext cx="677333" cy="448733"/>
        </a:xfrm>
        <a:prstGeom xmlns:a="http://schemas.openxmlformats.org/drawingml/2006/main" prst="straightConnector1">
          <a:avLst/>
        </a:prstGeom>
        <a:ln xmlns:a="http://schemas.openxmlformats.org/drawingml/2006/main">
          <a:solidFill>
            <a:srgbClr val="C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0.25592</cdr:x>
      <cdr:y>0.05388</cdr:y>
    </cdr:from>
    <cdr:to>
      <cdr:x>0.35158</cdr:x>
      <cdr:y>0.13811</cdr:y>
    </cdr:to>
    <cdr:sp macro="" textlink="">
      <cdr:nvSpPr>
        <cdr:cNvPr id="11" name="TextBox 13">
          <a:extLst xmlns:a="http://schemas.openxmlformats.org/drawingml/2006/main">
            <a:ext uri="{FF2B5EF4-FFF2-40B4-BE49-F238E27FC236}">
              <a16:creationId xmlns:a16="http://schemas.microsoft.com/office/drawing/2014/main" id="{CAD19B52-969B-B74B-A231-7D57AC008089}"/>
            </a:ext>
          </a:extLst>
        </cdr:cNvPr>
        <cdr:cNvSpPr txBox="1"/>
      </cdr:nvSpPr>
      <cdr:spPr>
        <a:xfrm xmlns:a="http://schemas.openxmlformats.org/drawingml/2006/main">
          <a:off x="2536507" y="199539"/>
          <a:ext cx="948184" cy="311971"/>
        </a:xfrm>
        <a:prstGeom xmlns:a="http://schemas.openxmlformats.org/drawingml/2006/main" prst="rect">
          <a:avLst/>
        </a:prstGeom>
        <a:solidFill xmlns:a="http://schemas.openxmlformats.org/drawingml/2006/main">
          <a:schemeClr val="bg1">
            <a:lumMod val="95000"/>
          </a:schemeClr>
        </a:solidFill>
        <a:ln xmlns:a="http://schemas.openxmlformats.org/drawingml/2006/main" w="9525" cmpd="sng">
          <a:solidFill>
            <a:srgbClr val="E21A22"/>
          </a:solidFill>
          <a:prstDash val="sysDot"/>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t>Ocado</a:t>
          </a:r>
          <a:r>
            <a:rPr lang="en-US" sz="800" baseline="0"/>
            <a:t> Files Counter Lawsuits</a:t>
          </a:r>
          <a:endParaRPr lang="en-US" sz="800"/>
        </a:p>
      </cdr:txBody>
    </cdr:sp>
  </cdr:relSizeAnchor>
  <cdr:relSizeAnchor xmlns:cdr="http://schemas.openxmlformats.org/drawingml/2006/chartDrawing">
    <cdr:from>
      <cdr:x>0.79577</cdr:x>
      <cdr:y>0.44125</cdr:y>
    </cdr:from>
    <cdr:to>
      <cdr:x>0.85668</cdr:x>
      <cdr:y>0.67146</cdr:y>
    </cdr:to>
    <cdr:cxnSp macro="">
      <cdr:nvCxnSpPr>
        <cdr:cNvPr id="12" name="Straight Arrow Connector 11">
          <a:extLst xmlns:a="http://schemas.openxmlformats.org/drawingml/2006/main">
            <a:ext uri="{FF2B5EF4-FFF2-40B4-BE49-F238E27FC236}">
              <a16:creationId xmlns:a16="http://schemas.microsoft.com/office/drawing/2014/main" id="{33393D80-5718-714C-8D51-7B2FA9C3B68E}"/>
            </a:ext>
          </a:extLst>
        </cdr:cNvPr>
        <cdr:cNvCxnSpPr/>
      </cdr:nvCxnSpPr>
      <cdr:spPr>
        <a:xfrm xmlns:a="http://schemas.openxmlformats.org/drawingml/2006/main">
          <a:off x="7835194" y="1622776"/>
          <a:ext cx="599722" cy="846667"/>
        </a:xfrm>
        <a:prstGeom xmlns:a="http://schemas.openxmlformats.org/drawingml/2006/main" prst="straightConnector1">
          <a:avLst/>
        </a:prstGeom>
        <a:ln xmlns:a="http://schemas.openxmlformats.org/drawingml/2006/main">
          <a:solidFill>
            <a:srgbClr val="C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0.73551</cdr:x>
      <cdr:y>0.33976</cdr:y>
    </cdr:from>
    <cdr:to>
      <cdr:x>0.81422</cdr:x>
      <cdr:y>0.424</cdr:y>
    </cdr:to>
    <cdr:sp macro="" textlink="">
      <cdr:nvSpPr>
        <cdr:cNvPr id="16" name="TextBox 13">
          <a:extLst xmlns:a="http://schemas.openxmlformats.org/drawingml/2006/main">
            <a:ext uri="{FF2B5EF4-FFF2-40B4-BE49-F238E27FC236}">
              <a16:creationId xmlns:a16="http://schemas.microsoft.com/office/drawing/2014/main" id="{5F61F2E3-81B4-1E42-B58D-37A2DB98BF0F}"/>
            </a:ext>
          </a:extLst>
        </cdr:cNvPr>
        <cdr:cNvSpPr txBox="1"/>
      </cdr:nvSpPr>
      <cdr:spPr>
        <a:xfrm xmlns:a="http://schemas.openxmlformats.org/drawingml/2006/main">
          <a:off x="7247467" y="1286475"/>
          <a:ext cx="775558" cy="318953"/>
        </a:xfrm>
        <a:prstGeom xmlns:a="http://schemas.openxmlformats.org/drawingml/2006/main" prst="rect">
          <a:avLst/>
        </a:prstGeom>
        <a:solidFill xmlns:a="http://schemas.openxmlformats.org/drawingml/2006/main">
          <a:schemeClr val="bg1">
            <a:lumMod val="95000"/>
          </a:schemeClr>
        </a:solidFill>
        <a:ln xmlns:a="http://schemas.openxmlformats.org/drawingml/2006/main" w="9525" cmpd="sng">
          <a:solidFill>
            <a:srgbClr val="E21A22"/>
          </a:solidFill>
          <a:prstDash val="sysDot"/>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t>Autostore IPO</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8C07C-7806-3A42-AABD-02BFFFB4EA7A}">
  <dimension ref="A1"/>
  <sheetViews>
    <sheetView view="pageBreakPreview" zoomScale="60" zoomScaleNormal="100" workbookViewId="0"/>
  </sheetViews>
  <sheetFormatPr baseColWidth="10" defaultRowHeight="16" x14ac:dyDescent="0.2"/>
  <sheetData/>
  <pageMargins left="0.7" right="0.7" top="0.75" bottom="0.75" header="0.3" footer="0.3"/>
  <pageSetup scale="6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F005B-FB60-AE4F-9471-9E1B8EEF2764}">
  <dimension ref="B3:W60"/>
  <sheetViews>
    <sheetView showGridLines="0" view="pageBreakPreview" zoomScale="60" zoomScaleNormal="115" workbookViewId="0">
      <selection activeCell="O47" sqref="O47"/>
    </sheetView>
  </sheetViews>
  <sheetFormatPr baseColWidth="10" defaultRowHeight="16" x14ac:dyDescent="0.2"/>
  <cols>
    <col min="16" max="16" width="11.6640625" bestFit="1" customWidth="1"/>
    <col min="17" max="18" width="13.1640625" bestFit="1" customWidth="1"/>
    <col min="19" max="21" width="14.6640625" bestFit="1" customWidth="1"/>
    <col min="23" max="23" width="10" bestFit="1" customWidth="1"/>
  </cols>
  <sheetData>
    <row r="3" spans="2:22" ht="17" thickBot="1" x14ac:dyDescent="0.25"/>
    <row r="4" spans="2:22" x14ac:dyDescent="0.2">
      <c r="B4" s="41" t="s">
        <v>117</v>
      </c>
      <c r="C4" s="41"/>
      <c r="D4" s="41"/>
      <c r="E4" s="41"/>
      <c r="F4" s="41"/>
      <c r="G4" s="42"/>
      <c r="H4" s="41"/>
      <c r="I4" s="41"/>
      <c r="J4" s="41"/>
      <c r="K4" s="41"/>
      <c r="L4" s="41"/>
      <c r="M4" s="41"/>
      <c r="N4" t="s">
        <v>72</v>
      </c>
      <c r="P4" s="2" t="s">
        <v>1</v>
      </c>
      <c r="Q4" s="3">
        <v>2016</v>
      </c>
      <c r="R4" s="3">
        <v>2017</v>
      </c>
      <c r="S4" s="3">
        <v>2018</v>
      </c>
      <c r="T4" s="3">
        <v>2019</v>
      </c>
      <c r="U4" s="3">
        <v>2020</v>
      </c>
      <c r="V4" s="4" t="s">
        <v>57</v>
      </c>
    </row>
    <row r="5" spans="2:22" x14ac:dyDescent="0.2">
      <c r="P5" s="5" t="s">
        <v>16</v>
      </c>
      <c r="Q5" s="56">
        <v>558084</v>
      </c>
      <c r="R5" s="56">
        <v>654401</v>
      </c>
      <c r="S5" s="56">
        <v>1171206</v>
      </c>
      <c r="T5" s="56">
        <v>1708656</v>
      </c>
      <c r="U5" s="56">
        <v>1691447</v>
      </c>
      <c r="V5" s="6">
        <v>234.4</v>
      </c>
    </row>
    <row r="6" spans="2:22" x14ac:dyDescent="0.2">
      <c r="P6" s="5" t="s">
        <v>15</v>
      </c>
      <c r="Q6" s="56">
        <v>36159</v>
      </c>
      <c r="R6" s="56">
        <v>149004</v>
      </c>
      <c r="S6" s="56">
        <v>465747</v>
      </c>
      <c r="T6" s="56">
        <v>602439</v>
      </c>
      <c r="U6" s="56">
        <v>517496</v>
      </c>
      <c r="V6" s="6">
        <v>-42.6</v>
      </c>
    </row>
    <row r="7" spans="2:22" x14ac:dyDescent="0.2">
      <c r="P7" s="5" t="s">
        <v>11</v>
      </c>
      <c r="Q7" s="38">
        <f>Q6/Q5</f>
        <v>6.479132173651278E-2</v>
      </c>
      <c r="R7" s="38">
        <f>R6/R5</f>
        <v>0.22769525107693905</v>
      </c>
      <c r="S7" s="38">
        <f>S6/S5</f>
        <v>0.39766445868617478</v>
      </c>
      <c r="T7" s="38">
        <f>T6/T5</f>
        <v>0.35258062477175045</v>
      </c>
      <c r="U7" s="38">
        <f t="shared" ref="U7:V7" si="0">U6/U5</f>
        <v>0.30594869363332106</v>
      </c>
      <c r="V7" s="16">
        <f t="shared" si="0"/>
        <v>-0.181740614334471</v>
      </c>
    </row>
    <row r="8" spans="2:22" x14ac:dyDescent="0.2">
      <c r="P8" s="5" t="s">
        <v>17</v>
      </c>
      <c r="Q8" s="56">
        <v>77146</v>
      </c>
      <c r="R8" s="56">
        <v>78663</v>
      </c>
      <c r="S8" s="56">
        <v>56646</v>
      </c>
      <c r="T8" s="56">
        <v>71705</v>
      </c>
      <c r="U8" s="56">
        <v>166351</v>
      </c>
      <c r="V8" s="6">
        <v>80.3</v>
      </c>
    </row>
    <row r="9" spans="2:22" x14ac:dyDescent="0.2">
      <c r="P9" s="5" t="s">
        <v>13</v>
      </c>
      <c r="Q9" s="56">
        <v>76153</v>
      </c>
      <c r="R9" s="56">
        <v>98182</v>
      </c>
      <c r="S9" s="56">
        <v>95649</v>
      </c>
      <c r="T9" s="56">
        <v>117640</v>
      </c>
      <c r="U9" s="56">
        <v>210520</v>
      </c>
      <c r="V9" s="6">
        <v>76.400000000000006</v>
      </c>
    </row>
    <row r="10" spans="2:22" x14ac:dyDescent="0.2">
      <c r="P10" s="5" t="s">
        <v>18</v>
      </c>
      <c r="Q10" s="57">
        <f t="shared" ref="Q10:V10" si="1">Q8+Q9</f>
        <v>153299</v>
      </c>
      <c r="R10" s="57">
        <f t="shared" si="1"/>
        <v>176845</v>
      </c>
      <c r="S10" s="57">
        <f t="shared" si="1"/>
        <v>152295</v>
      </c>
      <c r="T10" s="57">
        <f t="shared" si="1"/>
        <v>189345</v>
      </c>
      <c r="U10" s="57">
        <f t="shared" si="1"/>
        <v>376871</v>
      </c>
      <c r="V10" s="6">
        <f t="shared" si="1"/>
        <v>156.69999999999999</v>
      </c>
    </row>
    <row r="11" spans="2:22" ht="17" thickBot="1" x14ac:dyDescent="0.25">
      <c r="P11" s="7" t="s">
        <v>86</v>
      </c>
      <c r="Q11" s="39">
        <f t="shared" ref="Q11:V11" si="2">Q10/Q5</f>
        <v>0.27468803979329276</v>
      </c>
      <c r="R11" s="39">
        <f t="shared" si="2"/>
        <v>0.27023950146775449</v>
      </c>
      <c r="S11" s="39">
        <f t="shared" si="2"/>
        <v>0.1300326330295439</v>
      </c>
      <c r="T11" s="39">
        <f t="shared" si="2"/>
        <v>0.11081516700845577</v>
      </c>
      <c r="U11" s="39">
        <f t="shared" si="2"/>
        <v>0.22280981904842423</v>
      </c>
      <c r="V11" s="18">
        <f t="shared" si="2"/>
        <v>0.66851535836177467</v>
      </c>
    </row>
    <row r="16" spans="2:22" ht="17" thickBot="1" x14ac:dyDescent="0.25">
      <c r="V16" s="10"/>
    </row>
    <row r="17" spans="2:23" x14ac:dyDescent="0.2">
      <c r="B17" s="41" t="s">
        <v>115</v>
      </c>
      <c r="C17" s="41"/>
      <c r="D17" s="41"/>
      <c r="E17" s="41"/>
      <c r="F17" s="41"/>
      <c r="H17" s="41" t="s">
        <v>116</v>
      </c>
      <c r="I17" s="41"/>
      <c r="J17" s="41"/>
      <c r="K17" s="41"/>
      <c r="L17" s="41"/>
      <c r="M17" s="41"/>
      <c r="P17" s="2" t="s">
        <v>84</v>
      </c>
      <c r="Q17" s="3">
        <v>2020</v>
      </c>
      <c r="R17" s="4">
        <v>2021</v>
      </c>
    </row>
    <row r="18" spans="2:23" x14ac:dyDescent="0.2">
      <c r="P18" s="5" t="s">
        <v>2</v>
      </c>
      <c r="Q18" s="28">
        <v>123.3</v>
      </c>
      <c r="R18" s="6">
        <v>234.4</v>
      </c>
    </row>
    <row r="19" spans="2:23" x14ac:dyDescent="0.2">
      <c r="P19" s="5" t="s">
        <v>14</v>
      </c>
      <c r="Q19" s="28">
        <v>13.2</v>
      </c>
      <c r="R19" s="6">
        <v>-42.6</v>
      </c>
      <c r="S19" s="10"/>
    </row>
    <row r="20" spans="2:23" x14ac:dyDescent="0.2">
      <c r="P20" s="5" t="s">
        <v>12</v>
      </c>
      <c r="Q20" s="28">
        <v>49.6</v>
      </c>
      <c r="R20" s="6">
        <v>1.3</v>
      </c>
    </row>
    <row r="21" spans="2:23" x14ac:dyDescent="0.2">
      <c r="P21" s="5" t="s">
        <v>11</v>
      </c>
      <c r="Q21" s="28"/>
      <c r="R21" s="40">
        <f>(R18-Q18)/Q18</f>
        <v>0.90105433901054344</v>
      </c>
    </row>
    <row r="22" spans="2:23" x14ac:dyDescent="0.2">
      <c r="P22" s="5" t="s">
        <v>83</v>
      </c>
      <c r="Q22" s="28">
        <v>18.7</v>
      </c>
      <c r="R22" s="6">
        <v>80.3</v>
      </c>
    </row>
    <row r="23" spans="2:23" x14ac:dyDescent="0.2">
      <c r="P23" s="5" t="s">
        <v>82</v>
      </c>
      <c r="Q23" s="28">
        <v>19.2</v>
      </c>
      <c r="R23" s="6">
        <v>76.400000000000006</v>
      </c>
    </row>
    <row r="24" spans="2:23" x14ac:dyDescent="0.2">
      <c r="P24" s="5"/>
      <c r="Q24" s="28">
        <f>Q22+Q23</f>
        <v>37.9</v>
      </c>
      <c r="R24" s="6">
        <f>R22+R23</f>
        <v>156.69999999999999</v>
      </c>
    </row>
    <row r="25" spans="2:23" ht="17" thickBot="1" x14ac:dyDescent="0.25">
      <c r="P25" s="7"/>
      <c r="Q25" s="39">
        <f>Q24/Q18</f>
        <v>0.30738037307380373</v>
      </c>
      <c r="R25" s="18">
        <f>R24/R18</f>
        <v>0.66851535836177467</v>
      </c>
    </row>
    <row r="29" spans="2:23" ht="17" thickBot="1" x14ac:dyDescent="0.25"/>
    <row r="30" spans="2:23" x14ac:dyDescent="0.2">
      <c r="B30" s="41" t="s">
        <v>87</v>
      </c>
      <c r="C30" s="41"/>
      <c r="D30" s="41"/>
      <c r="E30" s="41"/>
      <c r="F30" s="41"/>
      <c r="G30" s="37" t="s">
        <v>72</v>
      </c>
      <c r="H30" s="41" t="s">
        <v>70</v>
      </c>
      <c r="I30" s="41"/>
      <c r="J30" s="41"/>
      <c r="K30" s="41"/>
      <c r="L30" s="41"/>
      <c r="M30" s="41"/>
      <c r="P30" s="2" t="s">
        <v>85</v>
      </c>
      <c r="Q30" s="3"/>
      <c r="R30" s="4"/>
      <c r="T30" s="23"/>
      <c r="U30" s="24" t="s">
        <v>3</v>
      </c>
      <c r="V30" s="3"/>
      <c r="W30" s="25" t="s">
        <v>4</v>
      </c>
    </row>
    <row r="31" spans="2:23" x14ac:dyDescent="0.2">
      <c r="P31" s="5" t="s">
        <v>1</v>
      </c>
      <c r="Q31" s="28">
        <v>2021</v>
      </c>
      <c r="R31" s="6">
        <v>2022</v>
      </c>
      <c r="T31" s="26" t="s">
        <v>5</v>
      </c>
      <c r="U31" s="27">
        <v>0.25</v>
      </c>
      <c r="V31" s="28" t="s">
        <v>4</v>
      </c>
      <c r="W31" s="12">
        <v>0.1</v>
      </c>
    </row>
    <row r="32" spans="2:23" x14ac:dyDescent="0.2">
      <c r="P32" s="5" t="s">
        <v>19</v>
      </c>
      <c r="Q32" s="28">
        <v>2000</v>
      </c>
      <c r="R32" s="6"/>
      <c r="T32" s="29" t="s">
        <v>6</v>
      </c>
      <c r="U32" s="27">
        <v>0.25</v>
      </c>
      <c r="V32" s="28" t="s">
        <v>7</v>
      </c>
      <c r="W32" s="12">
        <v>0.05</v>
      </c>
    </row>
    <row r="33" spans="2:23" x14ac:dyDescent="0.2">
      <c r="P33" s="5" t="s">
        <v>101</v>
      </c>
      <c r="Q33" s="28">
        <v>200</v>
      </c>
      <c r="R33" s="6"/>
      <c r="T33" s="29" t="s">
        <v>8</v>
      </c>
      <c r="U33" s="27">
        <v>0.25</v>
      </c>
      <c r="V33" s="28" t="s">
        <v>9</v>
      </c>
      <c r="W33" s="16">
        <f>W34-(W31+W32)</f>
        <v>0.85</v>
      </c>
    </row>
    <row r="34" spans="2:23" ht="17" thickBot="1" x14ac:dyDescent="0.25">
      <c r="P34" s="7"/>
      <c r="Q34" s="8">
        <v>770</v>
      </c>
      <c r="R34" s="9">
        <v>970</v>
      </c>
      <c r="T34" s="29" t="s">
        <v>10</v>
      </c>
      <c r="U34" s="27">
        <v>0.25</v>
      </c>
      <c r="V34" s="28" t="s">
        <v>0</v>
      </c>
      <c r="W34" s="19">
        <f>U35</f>
        <v>1</v>
      </c>
    </row>
    <row r="35" spans="2:23" ht="17" thickBot="1" x14ac:dyDescent="0.25">
      <c r="T35" s="30" t="s">
        <v>0</v>
      </c>
      <c r="U35" s="31">
        <f>SUM(U31:U34)</f>
        <v>1</v>
      </c>
      <c r="V35" s="8"/>
      <c r="W35" s="9"/>
    </row>
    <row r="40" spans="2:23" ht="17" thickBot="1" x14ac:dyDescent="0.25"/>
    <row r="41" spans="2:23" x14ac:dyDescent="0.2">
      <c r="B41" s="41" t="s">
        <v>114</v>
      </c>
      <c r="C41" s="41"/>
      <c r="D41" s="41"/>
      <c r="E41" s="41"/>
      <c r="F41" s="41"/>
      <c r="G41" s="43"/>
      <c r="H41" s="41"/>
      <c r="I41" s="41"/>
      <c r="J41" s="41"/>
      <c r="K41" s="41"/>
      <c r="L41" s="41"/>
      <c r="M41" s="41"/>
      <c r="P41" s="2" t="s">
        <v>67</v>
      </c>
      <c r="Q41" s="3"/>
      <c r="R41" s="3" t="s">
        <v>69</v>
      </c>
      <c r="S41" s="4"/>
    </row>
    <row r="42" spans="2:23" x14ac:dyDescent="0.2">
      <c r="P42" s="5" t="s">
        <v>63</v>
      </c>
      <c r="Q42" s="35">
        <v>43617</v>
      </c>
      <c r="R42" s="28">
        <v>1.9</v>
      </c>
      <c r="S42" s="6"/>
    </row>
    <row r="43" spans="2:23" x14ac:dyDescent="0.2">
      <c r="P43" s="5" t="s">
        <v>64</v>
      </c>
      <c r="Q43" s="35">
        <v>44287</v>
      </c>
      <c r="R43" s="28">
        <v>7.7</v>
      </c>
      <c r="S43" s="16">
        <f>(R43-R42)/R42</f>
        <v>3.052631578947369</v>
      </c>
    </row>
    <row r="44" spans="2:23" x14ac:dyDescent="0.2">
      <c r="E44" s="11"/>
      <c r="P44" s="5" t="s">
        <v>65</v>
      </c>
      <c r="Q44" s="35">
        <v>44470</v>
      </c>
      <c r="R44" s="28">
        <v>12.4</v>
      </c>
      <c r="S44" s="16">
        <f t="shared" ref="S44:S45" si="3">(R44-R43)/R43</f>
        <v>0.61038961038961037</v>
      </c>
    </row>
    <row r="45" spans="2:23" ht="17" thickBot="1" x14ac:dyDescent="0.25">
      <c r="P45" s="7" t="s">
        <v>66</v>
      </c>
      <c r="Q45" s="36">
        <v>44501</v>
      </c>
      <c r="R45" s="8">
        <v>15.5</v>
      </c>
      <c r="S45" s="18">
        <f t="shared" si="3"/>
        <v>0.24999999999999997</v>
      </c>
    </row>
    <row r="47" spans="2:23" x14ac:dyDescent="0.2">
      <c r="D47" s="1"/>
    </row>
    <row r="49" spans="2:13" ht="17" thickBot="1" x14ac:dyDescent="0.25"/>
    <row r="50" spans="2:13" x14ac:dyDescent="0.2">
      <c r="B50" s="28"/>
      <c r="C50" s="28"/>
      <c r="D50" s="28"/>
      <c r="E50" s="28"/>
      <c r="F50" s="28"/>
      <c r="G50" s="28"/>
      <c r="H50" s="28"/>
      <c r="I50" s="55" t="s">
        <v>112</v>
      </c>
      <c r="J50" s="49"/>
      <c r="K50" s="49"/>
      <c r="L50" s="49"/>
      <c r="M50" s="50"/>
    </row>
    <row r="51" spans="2:13" x14ac:dyDescent="0.2">
      <c r="B51" s="28"/>
      <c r="C51" s="28"/>
      <c r="D51" s="28"/>
      <c r="E51" s="28"/>
      <c r="F51" s="28"/>
      <c r="G51" s="28"/>
      <c r="H51" s="28"/>
      <c r="I51" s="47" t="s">
        <v>103</v>
      </c>
      <c r="J51" s="51"/>
      <c r="K51" s="51"/>
      <c r="L51" s="51"/>
      <c r="M51" s="52"/>
    </row>
    <row r="52" spans="2:13" x14ac:dyDescent="0.2">
      <c r="B52" s="28"/>
      <c r="C52" s="28"/>
      <c r="D52" s="28"/>
      <c r="E52" s="28"/>
      <c r="F52" s="28"/>
      <c r="G52" s="28"/>
      <c r="H52" s="28"/>
      <c r="I52" s="48" t="s">
        <v>109</v>
      </c>
      <c r="J52" s="51"/>
      <c r="K52" s="51"/>
      <c r="L52" s="51"/>
      <c r="M52" s="52"/>
    </row>
    <row r="53" spans="2:13" x14ac:dyDescent="0.2">
      <c r="B53" s="28"/>
      <c r="C53" s="28"/>
      <c r="D53" s="28"/>
      <c r="E53" s="28"/>
      <c r="F53" s="28"/>
      <c r="G53" s="28"/>
      <c r="H53" s="28"/>
      <c r="I53" s="47" t="s">
        <v>104</v>
      </c>
      <c r="J53" s="51"/>
      <c r="K53" s="51"/>
      <c r="L53" s="51"/>
      <c r="M53" s="52"/>
    </row>
    <row r="54" spans="2:13" x14ac:dyDescent="0.2">
      <c r="B54" s="28"/>
      <c r="C54" s="28"/>
      <c r="D54" s="28"/>
      <c r="E54" s="28"/>
      <c r="F54" s="28"/>
      <c r="G54" s="28"/>
      <c r="H54" s="28"/>
      <c r="I54" s="48" t="s">
        <v>105</v>
      </c>
      <c r="J54" s="51"/>
      <c r="K54" s="51"/>
      <c r="L54" s="51"/>
      <c r="M54" s="52"/>
    </row>
    <row r="55" spans="2:13" x14ac:dyDescent="0.2">
      <c r="B55" s="28"/>
      <c r="C55" s="28"/>
      <c r="D55" s="28"/>
      <c r="E55" s="28"/>
      <c r="F55" s="28"/>
      <c r="G55" s="28"/>
      <c r="H55" s="28"/>
      <c r="I55" s="48" t="s">
        <v>106</v>
      </c>
      <c r="J55" s="51"/>
      <c r="K55" s="51"/>
      <c r="L55" s="51"/>
      <c r="M55" s="52"/>
    </row>
    <row r="56" spans="2:13" x14ac:dyDescent="0.2">
      <c r="B56" s="28"/>
      <c r="C56" s="28"/>
      <c r="D56" s="28"/>
      <c r="E56" s="28"/>
      <c r="F56" s="28"/>
      <c r="G56" s="28"/>
      <c r="H56" s="28"/>
      <c r="I56" s="47" t="s">
        <v>107</v>
      </c>
      <c r="J56" s="51"/>
      <c r="K56" s="51"/>
      <c r="L56" s="51"/>
      <c r="M56" s="52"/>
    </row>
    <row r="57" spans="2:13" x14ac:dyDescent="0.2">
      <c r="B57" s="28"/>
      <c r="C57" s="28"/>
      <c r="D57" s="28"/>
      <c r="E57" s="28"/>
      <c r="F57" s="28"/>
      <c r="G57" s="28"/>
      <c r="H57" s="28"/>
      <c r="I57" s="48" t="s">
        <v>108</v>
      </c>
      <c r="J57" s="51"/>
      <c r="K57" s="51"/>
      <c r="L57" s="51"/>
      <c r="M57" s="52"/>
    </row>
    <row r="58" spans="2:13" x14ac:dyDescent="0.2">
      <c r="B58" s="28"/>
      <c r="C58" s="28"/>
      <c r="D58" s="28"/>
      <c r="E58" s="28"/>
      <c r="F58" s="28"/>
      <c r="G58" s="28"/>
      <c r="H58" s="28"/>
      <c r="I58" s="47" t="s">
        <v>110</v>
      </c>
      <c r="J58" s="51"/>
      <c r="K58" s="51"/>
      <c r="L58" s="51"/>
      <c r="M58" s="52"/>
    </row>
    <row r="59" spans="2:13" x14ac:dyDescent="0.2">
      <c r="B59" s="28"/>
      <c r="C59" s="28"/>
      <c r="D59" s="28"/>
      <c r="E59" s="28"/>
      <c r="F59" s="28"/>
      <c r="G59" s="28"/>
      <c r="H59" s="28"/>
      <c r="I59" s="48" t="s">
        <v>111</v>
      </c>
      <c r="J59" s="51"/>
      <c r="K59" s="51"/>
      <c r="L59" s="51"/>
      <c r="M59" s="52"/>
    </row>
    <row r="60" spans="2:13" ht="17" thickBot="1" x14ac:dyDescent="0.25">
      <c r="B60" s="28"/>
      <c r="C60" s="28"/>
      <c r="D60" s="28"/>
      <c r="E60" s="28"/>
      <c r="F60" s="28"/>
      <c r="G60" s="28"/>
      <c r="H60" s="28"/>
      <c r="I60" s="7"/>
      <c r="J60" s="53"/>
      <c r="K60" s="53"/>
      <c r="L60" s="53"/>
      <c r="M60" s="54"/>
    </row>
  </sheetData>
  <pageMargins left="0.7" right="0.7" top="0.75" bottom="0.75" header="0.3" footer="0.3"/>
  <pageSetup scale="60" orientation="portrait" horizontalDpi="0" verticalDpi="0"/>
  <drawing r:id="rId1"/>
  <extLst>
    <ext xmlns:x14="http://schemas.microsoft.com/office/spreadsheetml/2009/9/main" uri="{05C60535-1F16-4fd2-B633-F4F36F0B64E0}">
      <x14:sparklineGroups xmlns:xm="http://schemas.microsoft.com/office/excel/2006/main">
        <x14:sparklineGroup type="column" displayEmptyCellsAs="gap" xr2:uid="{58FBDCC7-BA56-2D45-AB59-9B0E92B08198}">
          <x14:colorSeries rgb="FF376092"/>
          <x14:colorNegative rgb="FFD00000"/>
          <x14:colorAxis rgb="FF000000"/>
          <x14:colorMarkers rgb="FFD00000"/>
          <x14:colorFirst rgb="FFD00000"/>
          <x14:colorLast rgb="FFD00000"/>
          <x14:colorHigh rgb="FFD00000"/>
          <x14:colorLow rgb="FFD00000"/>
          <x14:sparklines>
            <x14:sparkline>
              <xm:sqref>E47</xm:sqref>
            </x14:sparkline>
          </x14:sparklines>
        </x14:sparklineGroup>
        <x14:sparklineGroup displayEmptyCellsAs="gap" markers="1" xr2:uid="{9EE780D7-BB7D-004D-B213-B62314C630C0}">
          <x14:colorSeries rgb="FF0070C0"/>
          <x14:colorNegative rgb="FF000000"/>
          <x14:colorAxis rgb="FF000000"/>
          <x14:colorMarkers rgb="FF000000"/>
          <x14:colorFirst rgb="FF000000"/>
          <x14:colorLast rgb="FF000000"/>
          <x14:colorHigh rgb="FF000000"/>
          <x14:colorLow rgb="FF000000"/>
          <x14:sparklines>
            <x14:sparkline>
              <xm:sqref>F47</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BDDC5-FC0C-AE48-B33B-1A0A4E3A7915}">
  <dimension ref="B3:W60"/>
  <sheetViews>
    <sheetView showGridLines="0" view="pageBreakPreview" zoomScale="60" zoomScaleNormal="252" workbookViewId="0">
      <selection activeCell="P1" sqref="P1:P1048576"/>
    </sheetView>
  </sheetViews>
  <sheetFormatPr baseColWidth="10" defaultRowHeight="16" x14ac:dyDescent="0.2"/>
  <cols>
    <col min="17" max="17" width="13.33203125" bestFit="1" customWidth="1"/>
    <col min="20" max="20" width="17.6640625" bestFit="1" customWidth="1"/>
  </cols>
  <sheetData>
    <row r="3" spans="2:23" ht="17" thickBot="1" x14ac:dyDescent="0.25"/>
    <row r="4" spans="2:23" x14ac:dyDescent="0.2">
      <c r="B4" s="41" t="s">
        <v>81</v>
      </c>
      <c r="C4" s="41"/>
      <c r="D4" s="41"/>
      <c r="E4" s="41"/>
      <c r="F4" s="41"/>
      <c r="G4" s="37" t="s">
        <v>72</v>
      </c>
      <c r="H4" s="41" t="s">
        <v>71</v>
      </c>
      <c r="I4" s="41"/>
      <c r="J4" s="41"/>
      <c r="K4" s="41"/>
      <c r="L4" s="41"/>
      <c r="M4" s="41"/>
      <c r="P4" s="2" t="s">
        <v>42</v>
      </c>
      <c r="Q4" s="4"/>
      <c r="S4" s="2" t="s">
        <v>20</v>
      </c>
      <c r="T4" s="4"/>
      <c r="V4" s="2" t="s">
        <v>34</v>
      </c>
      <c r="W4" s="4">
        <v>15200000</v>
      </c>
    </row>
    <row r="5" spans="2:23" x14ac:dyDescent="0.2">
      <c r="P5" s="5" t="s">
        <v>45</v>
      </c>
      <c r="Q5" s="12">
        <v>0.41</v>
      </c>
      <c r="S5" s="5" t="s">
        <v>21</v>
      </c>
      <c r="T5" s="6">
        <v>3400000</v>
      </c>
      <c r="V5" s="5" t="s">
        <v>35</v>
      </c>
      <c r="W5" s="6">
        <v>180000</v>
      </c>
    </row>
    <row r="6" spans="2:23" x14ac:dyDescent="0.2">
      <c r="P6" s="5" t="s">
        <v>48</v>
      </c>
      <c r="Q6" s="12">
        <v>0.44</v>
      </c>
      <c r="S6" s="5" t="s">
        <v>23</v>
      </c>
      <c r="T6" s="6">
        <v>35000</v>
      </c>
      <c r="V6" s="5" t="s">
        <v>36</v>
      </c>
      <c r="W6" s="6">
        <v>171000</v>
      </c>
    </row>
    <row r="7" spans="2:23" x14ac:dyDescent="0.2">
      <c r="P7" s="5" t="s">
        <v>47</v>
      </c>
      <c r="Q7" s="12">
        <v>0.48</v>
      </c>
      <c r="S7" s="5" t="s">
        <v>22</v>
      </c>
      <c r="T7" s="19">
        <v>6.3200000000000006E-2</v>
      </c>
      <c r="V7" s="5" t="s">
        <v>37</v>
      </c>
      <c r="W7" s="6">
        <v>150000</v>
      </c>
    </row>
    <row r="8" spans="2:23" x14ac:dyDescent="0.2">
      <c r="P8" s="5" t="s">
        <v>46</v>
      </c>
      <c r="Q8" s="12">
        <v>0.51</v>
      </c>
      <c r="S8" s="5" t="s">
        <v>31</v>
      </c>
      <c r="T8" s="6" t="s">
        <v>58</v>
      </c>
      <c r="V8" s="5" t="s">
        <v>36</v>
      </c>
      <c r="W8" s="6">
        <v>321000</v>
      </c>
    </row>
    <row r="9" spans="2:23" x14ac:dyDescent="0.2">
      <c r="P9" s="14" t="s">
        <v>43</v>
      </c>
      <c r="Q9" s="12">
        <v>0.66</v>
      </c>
      <c r="S9" s="5" t="s">
        <v>33</v>
      </c>
      <c r="T9" s="20">
        <v>490000</v>
      </c>
      <c r="V9" s="5" t="s">
        <v>38</v>
      </c>
      <c r="W9" s="6">
        <v>1240000</v>
      </c>
    </row>
    <row r="10" spans="2:23" ht="17" thickBot="1" x14ac:dyDescent="0.25">
      <c r="P10" s="7" t="s">
        <v>44</v>
      </c>
      <c r="Q10" s="13">
        <v>0.68</v>
      </c>
      <c r="S10" s="5" t="s">
        <v>34</v>
      </c>
      <c r="T10" s="20">
        <v>1200000</v>
      </c>
      <c r="V10" s="5"/>
      <c r="W10" s="16">
        <f>W5/$W$4</f>
        <v>1.1842105263157895E-2</v>
      </c>
    </row>
    <row r="11" spans="2:23" x14ac:dyDescent="0.2">
      <c r="P11" s="28"/>
      <c r="Q11" s="15"/>
      <c r="S11" s="5" t="s">
        <v>32</v>
      </c>
      <c r="T11" s="20">
        <f>T10+T9</f>
        <v>1690000</v>
      </c>
      <c r="V11" s="5"/>
      <c r="W11" s="16">
        <f>W6/$W$4</f>
        <v>1.125E-2</v>
      </c>
    </row>
    <row r="12" spans="2:23" x14ac:dyDescent="0.2">
      <c r="P12" s="46"/>
      <c r="Q12" s="15"/>
      <c r="S12" s="5" t="s">
        <v>33</v>
      </c>
      <c r="T12" s="21">
        <f>-T9/2</f>
        <v>-245000</v>
      </c>
      <c r="V12" s="5"/>
      <c r="W12" s="16">
        <f>W7/$W$4</f>
        <v>9.8684210526315784E-3</v>
      </c>
    </row>
    <row r="13" spans="2:23" x14ac:dyDescent="0.2">
      <c r="P13" s="28"/>
      <c r="Q13" s="15"/>
      <c r="S13" s="5" t="s">
        <v>34</v>
      </c>
      <c r="T13" s="21">
        <f>-T10*W14/2</f>
        <v>-48947.368421052633</v>
      </c>
      <c r="V13" s="5"/>
      <c r="W13" s="16">
        <f>W8/$W$4</f>
        <v>2.1118421052631578E-2</v>
      </c>
    </row>
    <row r="14" spans="2:23" ht="17" thickBot="1" x14ac:dyDescent="0.25">
      <c r="P14" s="28"/>
      <c r="Q14" s="15"/>
      <c r="S14" s="7" t="s">
        <v>39</v>
      </c>
      <c r="T14" s="22">
        <f>T11+T12+T13</f>
        <v>1396052.6315789474</v>
      </c>
      <c r="V14" s="5"/>
      <c r="W14" s="16">
        <f>W9/$W$4</f>
        <v>8.1578947368421056E-2</v>
      </c>
    </row>
    <row r="15" spans="2:23" ht="17" thickBot="1" x14ac:dyDescent="0.25">
      <c r="P15" s="28"/>
      <c r="Q15" s="15"/>
      <c r="V15" s="7"/>
      <c r="W15" s="13">
        <f>SUM(W10:W14)</f>
        <v>0.13565789473684209</v>
      </c>
    </row>
    <row r="16" spans="2:23" x14ac:dyDescent="0.2">
      <c r="P16" s="28"/>
      <c r="Q16" s="15"/>
    </row>
    <row r="17" spans="2:21" x14ac:dyDescent="0.2">
      <c r="B17" s="41" t="s">
        <v>102</v>
      </c>
      <c r="C17" s="41"/>
      <c r="D17" s="41"/>
      <c r="E17" s="41"/>
      <c r="F17" s="41"/>
      <c r="H17" s="41" t="s">
        <v>113</v>
      </c>
      <c r="I17" s="41"/>
      <c r="J17" s="41"/>
      <c r="K17" s="41"/>
      <c r="L17" s="41"/>
      <c r="M17" s="41"/>
      <c r="Q17" s="11"/>
    </row>
    <row r="18" spans="2:21" ht="17" thickBot="1" x14ac:dyDescent="0.25"/>
    <row r="19" spans="2:21" x14ac:dyDescent="0.2">
      <c r="P19" s="2" t="s">
        <v>27</v>
      </c>
      <c r="Q19" s="3"/>
      <c r="R19" s="4"/>
      <c r="T19" s="2" t="s">
        <v>59</v>
      </c>
      <c r="U19" s="4"/>
    </row>
    <row r="20" spans="2:21" x14ac:dyDescent="0.2">
      <c r="P20" s="5" t="s">
        <v>0</v>
      </c>
      <c r="Q20" s="15">
        <v>1</v>
      </c>
      <c r="R20" s="12">
        <v>1</v>
      </c>
      <c r="T20" s="5" t="s">
        <v>51</v>
      </c>
      <c r="U20" s="6">
        <v>315</v>
      </c>
    </row>
    <row r="21" spans="2:21" x14ac:dyDescent="0.2">
      <c r="P21" s="5" t="s">
        <v>25</v>
      </c>
      <c r="Q21" s="15">
        <v>0.09</v>
      </c>
      <c r="R21" s="16">
        <f t="shared" ref="R21:R26" si="0">Q21*-1</f>
        <v>-0.09</v>
      </c>
      <c r="T21" s="5" t="s">
        <v>52</v>
      </c>
      <c r="U21" s="6">
        <v>200</v>
      </c>
    </row>
    <row r="22" spans="2:21" x14ac:dyDescent="0.2">
      <c r="P22" s="5" t="s">
        <v>24</v>
      </c>
      <c r="Q22" s="15">
        <v>0.18</v>
      </c>
      <c r="R22" s="16">
        <f t="shared" si="0"/>
        <v>-0.18</v>
      </c>
      <c r="T22" s="5" t="s">
        <v>54</v>
      </c>
      <c r="U22" s="6">
        <v>50</v>
      </c>
    </row>
    <row r="23" spans="2:21" x14ac:dyDescent="0.2">
      <c r="P23" s="5" t="s">
        <v>26</v>
      </c>
      <c r="Q23" s="15">
        <v>0.4</v>
      </c>
      <c r="R23" s="16">
        <f t="shared" si="0"/>
        <v>-0.4</v>
      </c>
      <c r="T23" s="5" t="s">
        <v>56</v>
      </c>
      <c r="U23" s="6">
        <v>30</v>
      </c>
    </row>
    <row r="24" spans="2:21" ht="17" thickBot="1" x14ac:dyDescent="0.25">
      <c r="P24" s="5" t="s">
        <v>29</v>
      </c>
      <c r="Q24" s="15">
        <v>0.21</v>
      </c>
      <c r="R24" s="16">
        <f t="shared" si="0"/>
        <v>-0.21</v>
      </c>
      <c r="T24" s="7" t="s">
        <v>53</v>
      </c>
      <c r="U24" s="9">
        <v>0</v>
      </c>
    </row>
    <row r="25" spans="2:21" x14ac:dyDescent="0.2">
      <c r="P25" s="5" t="s">
        <v>30</v>
      </c>
      <c r="Q25" s="15">
        <v>0.1</v>
      </c>
      <c r="R25" s="16">
        <f t="shared" si="0"/>
        <v>-0.1</v>
      </c>
    </row>
    <row r="26" spans="2:21" ht="17" thickBot="1" x14ac:dyDescent="0.25">
      <c r="P26" s="7" t="s">
        <v>28</v>
      </c>
      <c r="Q26" s="17">
        <v>0.02</v>
      </c>
      <c r="R26" s="18">
        <f t="shared" si="0"/>
        <v>-0.02</v>
      </c>
    </row>
    <row r="30" spans="2:21" x14ac:dyDescent="0.2">
      <c r="B30" s="41" t="s">
        <v>73</v>
      </c>
      <c r="C30" s="41"/>
      <c r="D30" s="41"/>
      <c r="E30" s="41"/>
      <c r="F30" s="41"/>
      <c r="G30" s="42"/>
      <c r="H30" s="41"/>
      <c r="I30" s="41"/>
      <c r="J30" s="41"/>
      <c r="K30" s="41"/>
      <c r="L30" s="41"/>
      <c r="M30" s="41"/>
    </row>
    <row r="47" spans="4:4" x14ac:dyDescent="0.2">
      <c r="D47" s="1"/>
    </row>
    <row r="49" spans="2:13" ht="17" thickBot="1" x14ac:dyDescent="0.25"/>
    <row r="50" spans="2:13" x14ac:dyDescent="0.2">
      <c r="B50" s="2"/>
      <c r="C50" s="3"/>
      <c r="D50" s="3"/>
      <c r="E50" s="3"/>
      <c r="F50" s="3"/>
      <c r="G50" s="3"/>
      <c r="H50" s="3"/>
      <c r="I50" s="3"/>
      <c r="J50" s="3"/>
      <c r="K50" s="3"/>
      <c r="L50" s="3"/>
      <c r="M50" s="4"/>
    </row>
    <row r="51" spans="2:13" x14ac:dyDescent="0.2">
      <c r="B51" s="5"/>
      <c r="M51" s="6"/>
    </row>
    <row r="52" spans="2:13" x14ac:dyDescent="0.2">
      <c r="B52" s="5"/>
      <c r="M52" s="6"/>
    </row>
    <row r="53" spans="2:13" x14ac:dyDescent="0.2">
      <c r="B53" s="5"/>
      <c r="M53" s="6"/>
    </row>
    <row r="54" spans="2:13" x14ac:dyDescent="0.2">
      <c r="B54" s="5"/>
      <c r="M54" s="6"/>
    </row>
    <row r="55" spans="2:13" x14ac:dyDescent="0.2">
      <c r="B55" s="5"/>
      <c r="M55" s="6"/>
    </row>
    <row r="56" spans="2:13" x14ac:dyDescent="0.2">
      <c r="B56" s="5"/>
      <c r="M56" s="6"/>
    </row>
    <row r="57" spans="2:13" x14ac:dyDescent="0.2">
      <c r="B57" s="5"/>
      <c r="M57" s="6"/>
    </row>
    <row r="58" spans="2:13" x14ac:dyDescent="0.2">
      <c r="B58" s="5"/>
      <c r="M58" s="6"/>
    </row>
    <row r="59" spans="2:13" x14ac:dyDescent="0.2">
      <c r="B59" s="5"/>
      <c r="M59" s="6"/>
    </row>
    <row r="60" spans="2:13" ht="17" thickBot="1" x14ac:dyDescent="0.25">
      <c r="B60" s="7"/>
      <c r="C60" s="8"/>
      <c r="D60" s="8"/>
      <c r="E60" s="8"/>
      <c r="F60" s="8"/>
      <c r="G60" s="8"/>
      <c r="H60" s="8"/>
      <c r="I60" s="8"/>
      <c r="J60" s="8"/>
      <c r="K60" s="8"/>
      <c r="L60" s="8"/>
      <c r="M60" s="9"/>
    </row>
  </sheetData>
  <pageMargins left="0.7" right="0.7" top="0.75" bottom="0.75" header="0.3" footer="0.3"/>
  <pageSetup scale="60" orientation="portrait" horizontalDpi="0" verticalDpi="0"/>
  <drawing r:id="rId1"/>
  <extLst>
    <ext xmlns:x14="http://schemas.microsoft.com/office/spreadsheetml/2009/9/main" uri="{05C60535-1F16-4fd2-B633-F4F36F0B64E0}">
      <x14:sparklineGroups xmlns:xm="http://schemas.microsoft.com/office/excel/2006/main">
        <x14:sparklineGroup displayEmptyCellsAs="gap" markers="1" xr2:uid="{45145B27-BB3B-5C40-A41D-D8AC13FE6E2A}">
          <x14:colorSeries rgb="FF0070C0"/>
          <x14:colorNegative rgb="FF000000"/>
          <x14:colorAxis rgb="FF000000"/>
          <x14:colorMarkers rgb="FF000000"/>
          <x14:colorFirst rgb="FF000000"/>
          <x14:colorLast rgb="FF000000"/>
          <x14:colorHigh rgb="FF000000"/>
          <x14:colorLow rgb="FF000000"/>
          <x14:sparklines>
            <x14:sparkline>
              <xm:sqref>F47</xm:sqref>
            </x14:sparkline>
          </x14:sparklines>
        </x14:sparklineGroup>
        <x14:sparklineGroup type="column" displayEmptyCellsAs="gap" xr2:uid="{5E1D09CC-6A96-194D-BCCE-EBE42B120EDF}">
          <x14:colorSeries rgb="FF376092"/>
          <x14:colorNegative rgb="FFD00000"/>
          <x14:colorAxis rgb="FF000000"/>
          <x14:colorMarkers rgb="FFD00000"/>
          <x14:colorFirst rgb="FFD00000"/>
          <x14:colorLast rgb="FFD00000"/>
          <x14:colorHigh rgb="FFD00000"/>
          <x14:colorLow rgb="FFD00000"/>
          <x14:sparklines>
            <x14:sparkline>
              <xm:sqref>E47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77C6-C5A4-1946-8195-B79DC3AD223A}">
  <dimension ref="B2:M27"/>
  <sheetViews>
    <sheetView tabSelected="1" view="pageBreakPreview" zoomScale="60" zoomScaleNormal="100" workbookViewId="0">
      <selection activeCell="K36" sqref="K36"/>
    </sheetView>
  </sheetViews>
  <sheetFormatPr baseColWidth="10" defaultRowHeight="16" x14ac:dyDescent="0.2"/>
  <sheetData>
    <row r="2" spans="2:13" ht="19" x14ac:dyDescent="0.2">
      <c r="B2" s="44" t="s">
        <v>88</v>
      </c>
      <c r="C2" s="44"/>
      <c r="D2" s="44"/>
      <c r="E2" s="44"/>
      <c r="F2" s="44"/>
      <c r="G2" s="44"/>
      <c r="H2" s="44"/>
      <c r="I2" s="44"/>
      <c r="J2" s="44"/>
      <c r="K2" s="44"/>
      <c r="L2" s="44"/>
      <c r="M2" s="44"/>
    </row>
    <row r="4" spans="2:13" ht="19" x14ac:dyDescent="0.25">
      <c r="B4" s="45" t="s">
        <v>89</v>
      </c>
      <c r="C4" s="45" t="s">
        <v>90</v>
      </c>
      <c r="D4" s="45"/>
      <c r="E4" s="45"/>
      <c r="F4" s="45"/>
      <c r="G4" s="45"/>
      <c r="H4" s="45"/>
      <c r="I4" s="45"/>
      <c r="J4" s="45"/>
      <c r="K4" s="45"/>
      <c r="L4" s="45"/>
      <c r="M4" s="45"/>
    </row>
    <row r="5" spans="2:13" x14ac:dyDescent="0.2">
      <c r="B5">
        <v>1</v>
      </c>
      <c r="C5" t="s">
        <v>91</v>
      </c>
    </row>
    <row r="6" spans="2:13" x14ac:dyDescent="0.2">
      <c r="B6">
        <v>2</v>
      </c>
      <c r="C6" t="s">
        <v>49</v>
      </c>
    </row>
    <row r="7" spans="2:13" x14ac:dyDescent="0.2">
      <c r="B7">
        <v>3</v>
      </c>
      <c r="C7" t="s">
        <v>92</v>
      </c>
    </row>
    <row r="8" spans="2:13" x14ac:dyDescent="0.2">
      <c r="B8">
        <v>4</v>
      </c>
      <c r="C8" t="s">
        <v>77</v>
      </c>
    </row>
    <row r="9" spans="2:13" x14ac:dyDescent="0.2">
      <c r="B9">
        <v>5</v>
      </c>
      <c r="C9" t="s">
        <v>93</v>
      </c>
    </row>
    <row r="10" spans="2:13" x14ac:dyDescent="0.2">
      <c r="B10">
        <v>6</v>
      </c>
      <c r="C10" t="s">
        <v>74</v>
      </c>
    </row>
    <row r="11" spans="2:13" x14ac:dyDescent="0.2">
      <c r="B11">
        <v>7</v>
      </c>
      <c r="C11" t="s">
        <v>55</v>
      </c>
    </row>
    <row r="12" spans="2:13" x14ac:dyDescent="0.2">
      <c r="B12">
        <v>8</v>
      </c>
      <c r="C12" t="s">
        <v>94</v>
      </c>
    </row>
    <row r="13" spans="2:13" x14ac:dyDescent="0.2">
      <c r="B13">
        <v>9</v>
      </c>
      <c r="C13" t="s">
        <v>95</v>
      </c>
    </row>
    <row r="14" spans="2:13" x14ac:dyDescent="0.2">
      <c r="B14">
        <v>10</v>
      </c>
      <c r="C14" t="s">
        <v>96</v>
      </c>
    </row>
    <row r="15" spans="2:13" x14ac:dyDescent="0.2">
      <c r="B15">
        <v>11</v>
      </c>
      <c r="C15" t="s">
        <v>75</v>
      </c>
    </row>
    <row r="16" spans="2:13" x14ac:dyDescent="0.2">
      <c r="B16">
        <v>12</v>
      </c>
      <c r="C16" t="s">
        <v>41</v>
      </c>
    </row>
    <row r="17" spans="2:3" x14ac:dyDescent="0.2">
      <c r="B17">
        <v>13</v>
      </c>
      <c r="C17" t="s">
        <v>97</v>
      </c>
    </row>
    <row r="18" spans="2:3" x14ac:dyDescent="0.2">
      <c r="B18">
        <v>14</v>
      </c>
      <c r="C18" t="s">
        <v>98</v>
      </c>
    </row>
    <row r="19" spans="2:3" x14ac:dyDescent="0.2">
      <c r="B19">
        <v>15</v>
      </c>
      <c r="C19" t="s">
        <v>99</v>
      </c>
    </row>
    <row r="20" spans="2:3" x14ac:dyDescent="0.2">
      <c r="B20">
        <v>16</v>
      </c>
      <c r="C20" t="s">
        <v>78</v>
      </c>
    </row>
    <row r="21" spans="2:3" x14ac:dyDescent="0.2">
      <c r="B21">
        <v>17</v>
      </c>
      <c r="C21" t="s">
        <v>76</v>
      </c>
    </row>
    <row r="22" spans="2:3" x14ac:dyDescent="0.2">
      <c r="B22">
        <v>18</v>
      </c>
      <c r="C22" t="s">
        <v>40</v>
      </c>
    </row>
    <row r="23" spans="2:3" x14ac:dyDescent="0.2">
      <c r="B23">
        <v>19</v>
      </c>
      <c r="C23" t="s">
        <v>50</v>
      </c>
    </row>
    <row r="24" spans="2:3" x14ac:dyDescent="0.2">
      <c r="B24">
        <v>20</v>
      </c>
      <c r="C24" t="s">
        <v>68</v>
      </c>
    </row>
    <row r="25" spans="2:3" x14ac:dyDescent="0.2">
      <c r="B25">
        <v>21</v>
      </c>
      <c r="C25" t="s">
        <v>100</v>
      </c>
    </row>
    <row r="26" spans="2:3" x14ac:dyDescent="0.2">
      <c r="B26">
        <v>22</v>
      </c>
      <c r="C26" t="s">
        <v>80</v>
      </c>
    </row>
    <row r="27" spans="2:3" x14ac:dyDescent="0.2">
      <c r="B27">
        <v>23</v>
      </c>
      <c r="C27" t="s">
        <v>79</v>
      </c>
    </row>
  </sheetData>
  <pageMargins left="0.7" right="0.7" top="0.75" bottom="0.75" header="0.3" footer="0.3"/>
  <pageSetup scale="6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F9EE2-B34F-7445-B1AC-598225A9C736}">
  <sheetPr>
    <tabColor rgb="FF51504F"/>
  </sheetPr>
  <dimension ref="A1:D232"/>
  <sheetViews>
    <sheetView workbookViewId="0">
      <selection activeCell="G33" sqref="G33"/>
    </sheetView>
  </sheetViews>
  <sheetFormatPr baseColWidth="10" defaultRowHeight="16" x14ac:dyDescent="0.2"/>
  <cols>
    <col min="1" max="1" width="10" style="32" bestFit="1" customWidth="1"/>
    <col min="2" max="16384" width="10.83203125" style="32"/>
  </cols>
  <sheetData>
    <row r="1" spans="1:3" x14ac:dyDescent="0.2">
      <c r="A1" s="34" t="s">
        <v>61</v>
      </c>
      <c r="B1" s="34" t="s">
        <v>62</v>
      </c>
      <c r="C1" s="34" t="s">
        <v>60</v>
      </c>
    </row>
    <row r="2" spans="1:3" x14ac:dyDescent="0.2">
      <c r="A2" s="33">
        <v>44196</v>
      </c>
      <c r="C2" s="32">
        <v>2287</v>
      </c>
    </row>
    <row r="3" spans="1:3" x14ac:dyDescent="0.2">
      <c r="A3" s="33">
        <v>44200</v>
      </c>
      <c r="C3" s="32">
        <v>2360</v>
      </c>
    </row>
    <row r="4" spans="1:3" x14ac:dyDescent="0.2">
      <c r="A4" s="33">
        <v>44201</v>
      </c>
      <c r="C4" s="32">
        <v>2396</v>
      </c>
    </row>
    <row r="5" spans="1:3" x14ac:dyDescent="0.2">
      <c r="A5" s="33">
        <v>44202</v>
      </c>
      <c r="C5" s="32">
        <v>2396</v>
      </c>
    </row>
    <row r="6" spans="1:3" x14ac:dyDescent="0.2">
      <c r="A6" s="33">
        <v>44203</v>
      </c>
      <c r="C6" s="32">
        <v>2379</v>
      </c>
    </row>
    <row r="7" spans="1:3" x14ac:dyDescent="0.2">
      <c r="A7" s="33">
        <v>44204</v>
      </c>
      <c r="C7" s="32">
        <v>2481</v>
      </c>
    </row>
    <row r="8" spans="1:3" x14ac:dyDescent="0.2">
      <c r="A8" s="33">
        <v>44207</v>
      </c>
      <c r="C8" s="32">
        <v>2500</v>
      </c>
    </row>
    <row r="9" spans="1:3" x14ac:dyDescent="0.2">
      <c r="A9" s="33">
        <v>44208</v>
      </c>
      <c r="C9" s="32">
        <v>2489</v>
      </c>
    </row>
    <row r="10" spans="1:3" x14ac:dyDescent="0.2">
      <c r="A10" s="33">
        <v>44209</v>
      </c>
      <c r="C10" s="32">
        <v>2577</v>
      </c>
    </row>
    <row r="11" spans="1:3" x14ac:dyDescent="0.2">
      <c r="A11" s="33">
        <v>44210</v>
      </c>
      <c r="C11" s="32">
        <v>2584</v>
      </c>
    </row>
    <row r="12" spans="1:3" x14ac:dyDescent="0.2">
      <c r="A12" s="33">
        <v>44211</v>
      </c>
      <c r="C12" s="32">
        <v>2513</v>
      </c>
    </row>
    <row r="13" spans="1:3" x14ac:dyDescent="0.2">
      <c r="A13" s="33">
        <v>44214</v>
      </c>
      <c r="C13" s="32">
        <v>2577</v>
      </c>
    </row>
    <row r="14" spans="1:3" x14ac:dyDescent="0.2">
      <c r="A14" s="33">
        <v>44215</v>
      </c>
      <c r="C14" s="32">
        <v>2580</v>
      </c>
    </row>
    <row r="15" spans="1:3" x14ac:dyDescent="0.2">
      <c r="A15" s="33">
        <v>44216</v>
      </c>
      <c r="C15" s="32">
        <v>2572</v>
      </c>
    </row>
    <row r="16" spans="1:3" x14ac:dyDescent="0.2">
      <c r="A16" s="33">
        <v>44217</v>
      </c>
      <c r="C16" s="32">
        <v>2675</v>
      </c>
    </row>
    <row r="17" spans="1:3" x14ac:dyDescent="0.2">
      <c r="A17" s="33">
        <v>44218</v>
      </c>
      <c r="C17" s="32">
        <v>2690</v>
      </c>
    </row>
    <row r="18" spans="1:3" x14ac:dyDescent="0.2">
      <c r="A18" s="33">
        <v>44221</v>
      </c>
      <c r="C18" s="32">
        <v>2754</v>
      </c>
    </row>
    <row r="19" spans="1:3" x14ac:dyDescent="0.2">
      <c r="A19" s="33">
        <v>44222</v>
      </c>
      <c r="C19" s="32">
        <v>2787</v>
      </c>
    </row>
    <row r="20" spans="1:3" x14ac:dyDescent="0.2">
      <c r="A20" s="33">
        <v>44223</v>
      </c>
      <c r="C20" s="32">
        <v>2883</v>
      </c>
    </row>
    <row r="21" spans="1:3" x14ac:dyDescent="0.2">
      <c r="A21" s="33">
        <v>44224</v>
      </c>
      <c r="C21" s="32">
        <v>2782</v>
      </c>
    </row>
    <row r="22" spans="1:3" x14ac:dyDescent="0.2">
      <c r="A22" s="33">
        <v>44225</v>
      </c>
      <c r="C22" s="32">
        <v>2777</v>
      </c>
    </row>
    <row r="23" spans="1:3" x14ac:dyDescent="0.2">
      <c r="A23" s="33">
        <v>44228</v>
      </c>
      <c r="C23" s="32">
        <v>2828</v>
      </c>
    </row>
    <row r="24" spans="1:3" x14ac:dyDescent="0.2">
      <c r="A24" s="33">
        <v>44229</v>
      </c>
      <c r="C24" s="32">
        <v>2800</v>
      </c>
    </row>
    <row r="25" spans="1:3" x14ac:dyDescent="0.2">
      <c r="A25" s="33">
        <v>44230</v>
      </c>
      <c r="C25" s="32">
        <v>2846</v>
      </c>
    </row>
    <row r="26" spans="1:3" x14ac:dyDescent="0.2">
      <c r="A26" s="33">
        <v>44231</v>
      </c>
      <c r="C26" s="32">
        <v>2821</v>
      </c>
    </row>
    <row r="27" spans="1:3" x14ac:dyDescent="0.2">
      <c r="A27" s="33">
        <v>44232</v>
      </c>
      <c r="C27" s="32">
        <v>2808</v>
      </c>
    </row>
    <row r="28" spans="1:3" x14ac:dyDescent="0.2">
      <c r="A28" s="33">
        <v>44235</v>
      </c>
      <c r="C28" s="32">
        <v>2746</v>
      </c>
    </row>
    <row r="29" spans="1:3" x14ac:dyDescent="0.2">
      <c r="A29" s="33">
        <v>44236</v>
      </c>
      <c r="C29" s="32">
        <v>2700</v>
      </c>
    </row>
    <row r="30" spans="1:3" x14ac:dyDescent="0.2">
      <c r="A30" s="33">
        <v>44237</v>
      </c>
      <c r="C30" s="32">
        <v>2511</v>
      </c>
    </row>
    <row r="31" spans="1:3" x14ac:dyDescent="0.2">
      <c r="A31" s="33">
        <v>44238</v>
      </c>
      <c r="C31" s="32">
        <v>2559</v>
      </c>
    </row>
    <row r="32" spans="1:3" x14ac:dyDescent="0.2">
      <c r="A32" s="33">
        <v>44239</v>
      </c>
      <c r="C32" s="32">
        <v>2620</v>
      </c>
    </row>
    <row r="33" spans="1:3" x14ac:dyDescent="0.2">
      <c r="A33" s="33">
        <v>44242</v>
      </c>
      <c r="C33" s="32">
        <v>2651</v>
      </c>
    </row>
    <row r="34" spans="1:3" x14ac:dyDescent="0.2">
      <c r="A34" s="33">
        <v>44243</v>
      </c>
      <c r="C34" s="32">
        <v>2661</v>
      </c>
    </row>
    <row r="35" spans="1:3" x14ac:dyDescent="0.2">
      <c r="A35" s="33">
        <v>44244</v>
      </c>
      <c r="C35" s="32">
        <v>2593</v>
      </c>
    </row>
    <row r="36" spans="1:3" x14ac:dyDescent="0.2">
      <c r="A36" s="33">
        <v>44245</v>
      </c>
      <c r="C36" s="32">
        <v>2568</v>
      </c>
    </row>
    <row r="37" spans="1:3" x14ac:dyDescent="0.2">
      <c r="A37" s="33">
        <v>44246</v>
      </c>
      <c r="C37" s="32">
        <v>2559</v>
      </c>
    </row>
    <row r="38" spans="1:3" x14ac:dyDescent="0.2">
      <c r="A38" s="33">
        <v>44249</v>
      </c>
      <c r="C38" s="32">
        <v>2401</v>
      </c>
    </row>
    <row r="39" spans="1:3" x14ac:dyDescent="0.2">
      <c r="A39" s="33">
        <v>44250</v>
      </c>
      <c r="C39" s="32">
        <v>2335</v>
      </c>
    </row>
    <row r="40" spans="1:3" x14ac:dyDescent="0.2">
      <c r="A40" s="33">
        <v>44251</v>
      </c>
      <c r="C40" s="32">
        <v>2287</v>
      </c>
    </row>
    <row r="41" spans="1:3" x14ac:dyDescent="0.2">
      <c r="A41" s="33">
        <v>44252</v>
      </c>
      <c r="C41" s="32">
        <v>2245</v>
      </c>
    </row>
    <row r="42" spans="1:3" x14ac:dyDescent="0.2">
      <c r="A42" s="33">
        <v>44253</v>
      </c>
      <c r="C42" s="32">
        <v>2200</v>
      </c>
    </row>
    <row r="43" spans="1:3" x14ac:dyDescent="0.2">
      <c r="A43" s="33">
        <v>44256</v>
      </c>
      <c r="C43" s="32">
        <v>2176</v>
      </c>
    </row>
    <row r="44" spans="1:3" x14ac:dyDescent="0.2">
      <c r="A44" s="33">
        <v>44257</v>
      </c>
      <c r="C44" s="32">
        <v>2183</v>
      </c>
    </row>
    <row r="45" spans="1:3" x14ac:dyDescent="0.2">
      <c r="A45" s="33">
        <v>44258</v>
      </c>
      <c r="C45" s="32">
        <v>2138</v>
      </c>
    </row>
    <row r="46" spans="1:3" x14ac:dyDescent="0.2">
      <c r="A46" s="33">
        <v>44259</v>
      </c>
      <c r="C46" s="32">
        <v>2083</v>
      </c>
    </row>
    <row r="47" spans="1:3" x14ac:dyDescent="0.2">
      <c r="A47" s="33">
        <v>44260</v>
      </c>
      <c r="C47" s="32">
        <v>2088</v>
      </c>
    </row>
    <row r="48" spans="1:3" x14ac:dyDescent="0.2">
      <c r="A48" s="33">
        <v>44263</v>
      </c>
      <c r="C48" s="32">
        <v>2061</v>
      </c>
    </row>
    <row r="49" spans="1:3" x14ac:dyDescent="0.2">
      <c r="A49" s="33">
        <v>44264</v>
      </c>
      <c r="C49" s="32">
        <v>2097</v>
      </c>
    </row>
    <row r="50" spans="1:3" x14ac:dyDescent="0.2">
      <c r="A50" s="33">
        <v>44265</v>
      </c>
      <c r="C50" s="32">
        <v>2080</v>
      </c>
    </row>
    <row r="51" spans="1:3" x14ac:dyDescent="0.2">
      <c r="A51" s="33">
        <v>44266</v>
      </c>
      <c r="C51" s="32">
        <v>2110</v>
      </c>
    </row>
    <row r="52" spans="1:3" x14ac:dyDescent="0.2">
      <c r="A52" s="33">
        <v>44267</v>
      </c>
      <c r="C52" s="32">
        <v>2097</v>
      </c>
    </row>
    <row r="53" spans="1:3" x14ac:dyDescent="0.2">
      <c r="A53" s="33">
        <v>44270</v>
      </c>
      <c r="C53" s="32">
        <v>2114</v>
      </c>
    </row>
    <row r="54" spans="1:3" x14ac:dyDescent="0.2">
      <c r="A54" s="33">
        <v>44271</v>
      </c>
      <c r="C54" s="32">
        <v>2189</v>
      </c>
    </row>
    <row r="55" spans="1:3" x14ac:dyDescent="0.2">
      <c r="A55" s="33">
        <v>44272</v>
      </c>
      <c r="C55" s="32">
        <v>2083</v>
      </c>
    </row>
    <row r="56" spans="1:3" x14ac:dyDescent="0.2">
      <c r="A56" s="33">
        <v>44273</v>
      </c>
      <c r="C56" s="32">
        <v>1980</v>
      </c>
    </row>
    <row r="57" spans="1:3" x14ac:dyDescent="0.2">
      <c r="A57" s="33">
        <v>44274</v>
      </c>
      <c r="C57" s="32">
        <v>2022</v>
      </c>
    </row>
    <row r="58" spans="1:3" x14ac:dyDescent="0.2">
      <c r="A58" s="33">
        <v>44277</v>
      </c>
      <c r="C58" s="32">
        <v>2060</v>
      </c>
    </row>
    <row r="59" spans="1:3" x14ac:dyDescent="0.2">
      <c r="A59" s="33">
        <v>44278</v>
      </c>
      <c r="C59" s="32">
        <v>2104</v>
      </c>
    </row>
    <row r="60" spans="1:3" x14ac:dyDescent="0.2">
      <c r="A60" s="33">
        <v>44279</v>
      </c>
      <c r="C60" s="32">
        <v>2055</v>
      </c>
    </row>
    <row r="61" spans="1:3" x14ac:dyDescent="0.2">
      <c r="A61" s="33">
        <v>44280</v>
      </c>
      <c r="C61" s="32">
        <v>2080</v>
      </c>
    </row>
    <row r="62" spans="1:3" x14ac:dyDescent="0.2">
      <c r="A62" s="33">
        <v>44281</v>
      </c>
      <c r="C62" s="32">
        <v>2105</v>
      </c>
    </row>
    <row r="63" spans="1:3" x14ac:dyDescent="0.2">
      <c r="A63" s="33">
        <v>44284</v>
      </c>
      <c r="C63" s="32">
        <v>2077</v>
      </c>
    </row>
    <row r="64" spans="1:3" x14ac:dyDescent="0.2">
      <c r="A64" s="33">
        <v>44285</v>
      </c>
      <c r="C64" s="32">
        <v>2030</v>
      </c>
    </row>
    <row r="65" spans="1:3" x14ac:dyDescent="0.2">
      <c r="A65" s="33">
        <v>44286</v>
      </c>
      <c r="C65" s="32">
        <v>2035</v>
      </c>
    </row>
    <row r="66" spans="1:3" x14ac:dyDescent="0.2">
      <c r="A66" s="33">
        <v>44287</v>
      </c>
      <c r="C66" s="32">
        <v>2092</v>
      </c>
    </row>
    <row r="67" spans="1:3" x14ac:dyDescent="0.2">
      <c r="A67" s="33">
        <v>44292</v>
      </c>
      <c r="C67" s="32">
        <v>2077</v>
      </c>
    </row>
    <row r="68" spans="1:3" x14ac:dyDescent="0.2">
      <c r="A68" s="33">
        <v>44293</v>
      </c>
      <c r="C68" s="32">
        <v>2114</v>
      </c>
    </row>
    <row r="69" spans="1:3" x14ac:dyDescent="0.2">
      <c r="A69" s="33">
        <v>44294</v>
      </c>
      <c r="C69" s="32">
        <v>2137</v>
      </c>
    </row>
    <row r="70" spans="1:3" x14ac:dyDescent="0.2">
      <c r="A70" s="33">
        <v>44295</v>
      </c>
      <c r="C70" s="32">
        <v>2150</v>
      </c>
    </row>
    <row r="71" spans="1:3" x14ac:dyDescent="0.2">
      <c r="A71" s="33">
        <v>44298</v>
      </c>
      <c r="C71" s="32">
        <v>2100</v>
      </c>
    </row>
    <row r="72" spans="1:3" x14ac:dyDescent="0.2">
      <c r="A72" s="33">
        <v>44299</v>
      </c>
      <c r="C72" s="32">
        <v>2151</v>
      </c>
    </row>
    <row r="73" spans="1:3" x14ac:dyDescent="0.2">
      <c r="A73" s="33">
        <v>44300</v>
      </c>
      <c r="C73" s="32">
        <v>2121</v>
      </c>
    </row>
    <row r="74" spans="1:3" x14ac:dyDescent="0.2">
      <c r="A74" s="33">
        <v>44301</v>
      </c>
      <c r="C74" s="32">
        <v>2141</v>
      </c>
    </row>
    <row r="75" spans="1:3" x14ac:dyDescent="0.2">
      <c r="A75" s="33">
        <v>44302</v>
      </c>
      <c r="C75" s="32">
        <v>2181</v>
      </c>
    </row>
    <row r="76" spans="1:3" x14ac:dyDescent="0.2">
      <c r="A76" s="33">
        <v>44305</v>
      </c>
      <c r="C76" s="32">
        <v>2226</v>
      </c>
    </row>
    <row r="77" spans="1:3" x14ac:dyDescent="0.2">
      <c r="A77" s="33">
        <v>44306</v>
      </c>
      <c r="C77" s="32">
        <v>2178</v>
      </c>
    </row>
    <row r="78" spans="1:3" x14ac:dyDescent="0.2">
      <c r="A78" s="33">
        <v>44307</v>
      </c>
      <c r="C78" s="32">
        <v>2171</v>
      </c>
    </row>
    <row r="79" spans="1:3" x14ac:dyDescent="0.2">
      <c r="A79" s="33">
        <v>44308</v>
      </c>
      <c r="C79" s="32">
        <v>2217</v>
      </c>
    </row>
    <row r="80" spans="1:3" x14ac:dyDescent="0.2">
      <c r="A80" s="33">
        <v>44309</v>
      </c>
      <c r="C80" s="32">
        <v>2236</v>
      </c>
    </row>
    <row r="81" spans="1:3" x14ac:dyDescent="0.2">
      <c r="A81" s="33">
        <v>44312</v>
      </c>
      <c r="C81" s="32">
        <v>2195</v>
      </c>
    </row>
    <row r="82" spans="1:3" x14ac:dyDescent="0.2">
      <c r="A82" s="33">
        <v>44313</v>
      </c>
      <c r="C82" s="32">
        <v>2195</v>
      </c>
    </row>
    <row r="83" spans="1:3" x14ac:dyDescent="0.2">
      <c r="A83" s="33">
        <v>44314</v>
      </c>
      <c r="C83" s="32">
        <v>2177</v>
      </c>
    </row>
    <row r="84" spans="1:3" x14ac:dyDescent="0.2">
      <c r="A84" s="33">
        <v>44315</v>
      </c>
      <c r="C84" s="32">
        <v>2185</v>
      </c>
    </row>
    <row r="85" spans="1:3" x14ac:dyDescent="0.2">
      <c r="A85" s="33">
        <v>44316</v>
      </c>
      <c r="C85" s="32">
        <v>2097</v>
      </c>
    </row>
    <row r="86" spans="1:3" x14ac:dyDescent="0.2">
      <c r="A86" s="33">
        <v>44320</v>
      </c>
      <c r="C86" s="32">
        <v>2004</v>
      </c>
    </row>
    <row r="87" spans="1:3" x14ac:dyDescent="0.2">
      <c r="A87" s="33">
        <v>44321</v>
      </c>
      <c r="C87" s="32">
        <v>1962</v>
      </c>
    </row>
    <row r="88" spans="1:3" x14ac:dyDescent="0.2">
      <c r="A88" s="33">
        <v>44322</v>
      </c>
      <c r="C88" s="32">
        <v>1900</v>
      </c>
    </row>
    <row r="89" spans="1:3" x14ac:dyDescent="0.2">
      <c r="A89" s="33">
        <v>44323</v>
      </c>
      <c r="C89" s="32">
        <v>1975</v>
      </c>
    </row>
    <row r="90" spans="1:3" x14ac:dyDescent="0.2">
      <c r="A90" s="33">
        <v>44326</v>
      </c>
      <c r="C90" s="32">
        <v>1971.5</v>
      </c>
    </row>
    <row r="91" spans="1:3" x14ac:dyDescent="0.2">
      <c r="A91" s="33">
        <v>44327</v>
      </c>
      <c r="C91" s="32">
        <v>1928</v>
      </c>
    </row>
    <row r="92" spans="1:3" x14ac:dyDescent="0.2">
      <c r="A92" s="33">
        <v>44328</v>
      </c>
      <c r="C92" s="32">
        <v>1940</v>
      </c>
    </row>
    <row r="93" spans="1:3" x14ac:dyDescent="0.2">
      <c r="A93" s="33">
        <v>44329</v>
      </c>
      <c r="C93" s="32">
        <v>1967</v>
      </c>
    </row>
    <row r="94" spans="1:3" x14ac:dyDescent="0.2">
      <c r="A94" s="33">
        <v>44330</v>
      </c>
      <c r="C94" s="32">
        <v>1986.5</v>
      </c>
    </row>
    <row r="95" spans="1:3" x14ac:dyDescent="0.2">
      <c r="A95" s="33">
        <v>44333</v>
      </c>
      <c r="C95" s="32">
        <v>1966</v>
      </c>
    </row>
    <row r="96" spans="1:3" x14ac:dyDescent="0.2">
      <c r="A96" s="33">
        <v>44334</v>
      </c>
      <c r="C96" s="32">
        <v>1972</v>
      </c>
    </row>
    <row r="97" spans="1:3" x14ac:dyDescent="0.2">
      <c r="A97" s="33">
        <v>44335</v>
      </c>
      <c r="C97" s="32">
        <v>1960</v>
      </c>
    </row>
    <row r="98" spans="1:3" x14ac:dyDescent="0.2">
      <c r="A98" s="33">
        <v>44336</v>
      </c>
      <c r="C98" s="32">
        <v>1981.5</v>
      </c>
    </row>
    <row r="99" spans="1:3" x14ac:dyDescent="0.2">
      <c r="A99" s="33">
        <v>44337</v>
      </c>
      <c r="C99" s="32">
        <v>1958</v>
      </c>
    </row>
    <row r="100" spans="1:3" x14ac:dyDescent="0.2">
      <c r="A100" s="33">
        <v>44340</v>
      </c>
      <c r="C100" s="32">
        <v>1962.5</v>
      </c>
    </row>
    <row r="101" spans="1:3" x14ac:dyDescent="0.2">
      <c r="A101" s="33">
        <v>44341</v>
      </c>
      <c r="C101" s="32">
        <v>2006</v>
      </c>
    </row>
    <row r="102" spans="1:3" x14ac:dyDescent="0.2">
      <c r="A102" s="33">
        <v>44342</v>
      </c>
      <c r="C102" s="32">
        <v>1929.5</v>
      </c>
    </row>
    <row r="103" spans="1:3" x14ac:dyDescent="0.2">
      <c r="A103" s="33">
        <v>44343</v>
      </c>
      <c r="C103" s="32">
        <v>1925.5</v>
      </c>
    </row>
    <row r="104" spans="1:3" x14ac:dyDescent="0.2">
      <c r="A104" s="33">
        <v>44344</v>
      </c>
      <c r="C104" s="32">
        <v>1889</v>
      </c>
    </row>
    <row r="105" spans="1:3" x14ac:dyDescent="0.2">
      <c r="A105" s="33">
        <v>44348</v>
      </c>
      <c r="C105" s="32">
        <v>1875.5</v>
      </c>
    </row>
    <row r="106" spans="1:3" x14ac:dyDescent="0.2">
      <c r="A106" s="33">
        <v>44349</v>
      </c>
      <c r="C106" s="32">
        <v>1847</v>
      </c>
    </row>
    <row r="107" spans="1:3" x14ac:dyDescent="0.2">
      <c r="A107" s="33">
        <v>44350</v>
      </c>
      <c r="C107" s="32">
        <v>1828.5</v>
      </c>
    </row>
    <row r="108" spans="1:3" x14ac:dyDescent="0.2">
      <c r="A108" s="33">
        <v>44351</v>
      </c>
      <c r="C108" s="32">
        <v>1884</v>
      </c>
    </row>
    <row r="109" spans="1:3" x14ac:dyDescent="0.2">
      <c r="A109" s="33">
        <v>44354</v>
      </c>
      <c r="C109" s="32">
        <v>1876</v>
      </c>
    </row>
    <row r="110" spans="1:3" x14ac:dyDescent="0.2">
      <c r="A110" s="33">
        <v>44355</v>
      </c>
      <c r="C110" s="32">
        <v>1915.5</v>
      </c>
    </row>
    <row r="111" spans="1:3" x14ac:dyDescent="0.2">
      <c r="A111" s="33">
        <v>44356</v>
      </c>
      <c r="C111" s="32">
        <v>1915</v>
      </c>
    </row>
    <row r="112" spans="1:3" x14ac:dyDescent="0.2">
      <c r="A112" s="33">
        <v>44357</v>
      </c>
      <c r="C112" s="32">
        <v>1899</v>
      </c>
    </row>
    <row r="113" spans="1:3" x14ac:dyDescent="0.2">
      <c r="A113" s="33">
        <v>44358</v>
      </c>
      <c r="C113" s="32">
        <v>1921.5</v>
      </c>
    </row>
    <row r="114" spans="1:3" x14ac:dyDescent="0.2">
      <c r="A114" s="33">
        <v>44361</v>
      </c>
      <c r="C114" s="32">
        <v>1893.5</v>
      </c>
    </row>
    <row r="115" spans="1:3" x14ac:dyDescent="0.2">
      <c r="A115" s="33">
        <v>44362</v>
      </c>
      <c r="C115" s="32">
        <v>1889.5</v>
      </c>
    </row>
    <row r="116" spans="1:3" x14ac:dyDescent="0.2">
      <c r="A116" s="33">
        <v>44363</v>
      </c>
      <c r="C116" s="32">
        <v>1913.5</v>
      </c>
    </row>
    <row r="117" spans="1:3" x14ac:dyDescent="0.2">
      <c r="A117" s="33">
        <v>44364</v>
      </c>
      <c r="C117" s="32">
        <v>1913</v>
      </c>
    </row>
    <row r="118" spans="1:3" x14ac:dyDescent="0.2">
      <c r="A118" s="33">
        <v>44365</v>
      </c>
      <c r="C118" s="32">
        <v>1881</v>
      </c>
    </row>
    <row r="119" spans="1:3" x14ac:dyDescent="0.2">
      <c r="A119" s="33">
        <v>44368</v>
      </c>
      <c r="C119" s="32">
        <v>1957</v>
      </c>
    </row>
    <row r="120" spans="1:3" x14ac:dyDescent="0.2">
      <c r="A120" s="33">
        <v>44369</v>
      </c>
      <c r="C120" s="32">
        <v>1979</v>
      </c>
    </row>
    <row r="121" spans="1:3" x14ac:dyDescent="0.2">
      <c r="A121" s="33">
        <v>44370</v>
      </c>
      <c r="C121" s="32">
        <v>1950</v>
      </c>
    </row>
    <row r="122" spans="1:3" x14ac:dyDescent="0.2">
      <c r="A122" s="33">
        <v>44371</v>
      </c>
      <c r="C122" s="32">
        <v>1982.5</v>
      </c>
    </row>
    <row r="123" spans="1:3" x14ac:dyDescent="0.2">
      <c r="A123" s="33">
        <v>44372</v>
      </c>
      <c r="C123" s="32">
        <v>1985</v>
      </c>
    </row>
    <row r="124" spans="1:3" x14ac:dyDescent="0.2">
      <c r="A124" s="33">
        <v>44375</v>
      </c>
      <c r="C124" s="32">
        <v>2019</v>
      </c>
    </row>
    <row r="125" spans="1:3" x14ac:dyDescent="0.2">
      <c r="A125" s="33">
        <v>44376</v>
      </c>
      <c r="C125" s="32">
        <v>2062</v>
      </c>
    </row>
    <row r="126" spans="1:3" x14ac:dyDescent="0.2">
      <c r="A126" s="33">
        <v>44377</v>
      </c>
      <c r="C126" s="32">
        <v>2003</v>
      </c>
    </row>
    <row r="127" spans="1:3" x14ac:dyDescent="0.2">
      <c r="A127" s="33">
        <v>44378</v>
      </c>
      <c r="C127" s="32">
        <v>1995</v>
      </c>
    </row>
    <row r="128" spans="1:3" x14ac:dyDescent="0.2">
      <c r="A128" s="33">
        <v>44379</v>
      </c>
      <c r="C128" s="32">
        <v>1975</v>
      </c>
    </row>
    <row r="129" spans="1:3" x14ac:dyDescent="0.2">
      <c r="A129" s="33">
        <v>44382</v>
      </c>
      <c r="C129" s="32">
        <v>1985</v>
      </c>
    </row>
    <row r="130" spans="1:3" x14ac:dyDescent="0.2">
      <c r="A130" s="33">
        <v>44383</v>
      </c>
      <c r="C130" s="32">
        <v>1901.5</v>
      </c>
    </row>
    <row r="131" spans="1:3" x14ac:dyDescent="0.2">
      <c r="A131" s="33">
        <v>44384</v>
      </c>
      <c r="C131" s="32">
        <v>1925</v>
      </c>
    </row>
    <row r="132" spans="1:3" x14ac:dyDescent="0.2">
      <c r="A132" s="33">
        <v>44385</v>
      </c>
      <c r="C132" s="32">
        <v>1890</v>
      </c>
    </row>
    <row r="133" spans="1:3" x14ac:dyDescent="0.2">
      <c r="A133" s="33">
        <v>44386</v>
      </c>
      <c r="C133" s="32">
        <v>1909</v>
      </c>
    </row>
    <row r="134" spans="1:3" x14ac:dyDescent="0.2">
      <c r="A134" s="33">
        <v>44389</v>
      </c>
      <c r="C134" s="32">
        <v>1939</v>
      </c>
    </row>
    <row r="135" spans="1:3" x14ac:dyDescent="0.2">
      <c r="A135" s="33">
        <v>44390</v>
      </c>
      <c r="C135" s="32">
        <v>1905</v>
      </c>
    </row>
    <row r="136" spans="1:3" x14ac:dyDescent="0.2">
      <c r="A136" s="33">
        <v>44391</v>
      </c>
      <c r="C136" s="32">
        <v>1848</v>
      </c>
    </row>
    <row r="137" spans="1:3" x14ac:dyDescent="0.2">
      <c r="A137" s="33">
        <v>44392</v>
      </c>
      <c r="C137" s="32">
        <v>1830</v>
      </c>
    </row>
    <row r="138" spans="1:3" x14ac:dyDescent="0.2">
      <c r="A138" s="33">
        <v>44393</v>
      </c>
      <c r="C138" s="32">
        <v>1805</v>
      </c>
    </row>
    <row r="139" spans="1:3" x14ac:dyDescent="0.2">
      <c r="A139" s="33">
        <v>44396</v>
      </c>
      <c r="C139" s="32">
        <v>1771</v>
      </c>
    </row>
    <row r="140" spans="1:3" x14ac:dyDescent="0.2">
      <c r="A140" s="33">
        <v>44397</v>
      </c>
      <c r="C140" s="32">
        <v>1731.5</v>
      </c>
    </row>
    <row r="141" spans="1:3" x14ac:dyDescent="0.2">
      <c r="A141" s="33">
        <v>44398</v>
      </c>
      <c r="C141" s="32">
        <v>1786.5</v>
      </c>
    </row>
    <row r="142" spans="1:3" x14ac:dyDescent="0.2">
      <c r="A142" s="33">
        <v>44399</v>
      </c>
      <c r="C142" s="32">
        <v>1849.5</v>
      </c>
    </row>
    <row r="143" spans="1:3" x14ac:dyDescent="0.2">
      <c r="A143" s="33">
        <v>44400</v>
      </c>
      <c r="C143" s="32">
        <v>1868.5</v>
      </c>
    </row>
    <row r="144" spans="1:3" x14ac:dyDescent="0.2">
      <c r="A144" s="33">
        <v>44403</v>
      </c>
      <c r="C144" s="32">
        <v>1848.5</v>
      </c>
    </row>
    <row r="145" spans="1:3" x14ac:dyDescent="0.2">
      <c r="A145" s="33">
        <v>44404</v>
      </c>
      <c r="C145" s="32">
        <v>1843.5</v>
      </c>
    </row>
    <row r="146" spans="1:3" x14ac:dyDescent="0.2">
      <c r="A146" s="33">
        <v>44405</v>
      </c>
      <c r="C146" s="32">
        <v>1855.5</v>
      </c>
    </row>
    <row r="147" spans="1:3" x14ac:dyDescent="0.2">
      <c r="A147" s="33">
        <v>44406</v>
      </c>
      <c r="C147" s="32">
        <v>1856.5</v>
      </c>
    </row>
    <row r="148" spans="1:3" x14ac:dyDescent="0.2">
      <c r="A148" s="33">
        <v>44407</v>
      </c>
      <c r="C148" s="32">
        <v>1855</v>
      </c>
    </row>
    <row r="149" spans="1:3" x14ac:dyDescent="0.2">
      <c r="A149" s="33">
        <v>44410</v>
      </c>
      <c r="C149" s="32">
        <v>1868</v>
      </c>
    </row>
    <row r="150" spans="1:3" x14ac:dyDescent="0.2">
      <c r="A150" s="33">
        <v>44411</v>
      </c>
      <c r="C150" s="32">
        <v>1839.5</v>
      </c>
    </row>
    <row r="151" spans="1:3" x14ac:dyDescent="0.2">
      <c r="A151" s="33">
        <v>44412</v>
      </c>
      <c r="C151" s="32">
        <v>1800</v>
      </c>
    </row>
    <row r="152" spans="1:3" x14ac:dyDescent="0.2">
      <c r="A152" s="33">
        <v>44413</v>
      </c>
      <c r="C152" s="32">
        <v>1788.5</v>
      </c>
    </row>
    <row r="153" spans="1:3" x14ac:dyDescent="0.2">
      <c r="A153" s="33">
        <v>44414</v>
      </c>
      <c r="C153" s="32">
        <v>1803.5</v>
      </c>
    </row>
    <row r="154" spans="1:3" x14ac:dyDescent="0.2">
      <c r="A154" s="33">
        <v>44417</v>
      </c>
      <c r="C154" s="32">
        <v>1792</v>
      </c>
    </row>
    <row r="155" spans="1:3" x14ac:dyDescent="0.2">
      <c r="A155" s="33">
        <v>44418</v>
      </c>
      <c r="C155" s="32">
        <v>1789.5</v>
      </c>
    </row>
    <row r="156" spans="1:3" x14ac:dyDescent="0.2">
      <c r="A156" s="33">
        <v>44419</v>
      </c>
      <c r="C156" s="32">
        <v>1800</v>
      </c>
    </row>
    <row r="157" spans="1:3" x14ac:dyDescent="0.2">
      <c r="A157" s="33">
        <v>44420</v>
      </c>
      <c r="C157" s="32">
        <v>1799</v>
      </c>
    </row>
    <row r="158" spans="1:3" x14ac:dyDescent="0.2">
      <c r="A158" s="33">
        <v>44421</v>
      </c>
      <c r="C158" s="32">
        <v>1780</v>
      </c>
    </row>
    <row r="159" spans="1:3" x14ac:dyDescent="0.2">
      <c r="A159" s="33">
        <v>44424</v>
      </c>
      <c r="C159" s="32">
        <v>1804</v>
      </c>
    </row>
    <row r="160" spans="1:3" x14ac:dyDescent="0.2">
      <c r="A160" s="33">
        <v>44425</v>
      </c>
      <c r="C160" s="32">
        <v>1845</v>
      </c>
    </row>
    <row r="161" spans="1:3" x14ac:dyDescent="0.2">
      <c r="A161" s="33">
        <v>44426</v>
      </c>
      <c r="C161" s="32">
        <v>1880.5</v>
      </c>
    </row>
    <row r="162" spans="1:3" x14ac:dyDescent="0.2">
      <c r="A162" s="33">
        <v>44427</v>
      </c>
      <c r="C162" s="32">
        <v>1897.5</v>
      </c>
    </row>
    <row r="163" spans="1:3" x14ac:dyDescent="0.2">
      <c r="A163" s="33">
        <v>44428</v>
      </c>
      <c r="C163" s="32">
        <v>1927.5</v>
      </c>
    </row>
    <row r="164" spans="1:3" x14ac:dyDescent="0.2">
      <c r="A164" s="33">
        <v>44431</v>
      </c>
      <c r="C164" s="32">
        <v>1958.5</v>
      </c>
    </row>
    <row r="165" spans="1:3" x14ac:dyDescent="0.2">
      <c r="A165" s="33">
        <v>44432</v>
      </c>
      <c r="C165" s="32">
        <v>1992</v>
      </c>
    </row>
    <row r="166" spans="1:3" x14ac:dyDescent="0.2">
      <c r="A166" s="33">
        <v>44433</v>
      </c>
      <c r="C166" s="32">
        <v>2049</v>
      </c>
    </row>
    <row r="167" spans="1:3" x14ac:dyDescent="0.2">
      <c r="A167" s="33">
        <v>44434</v>
      </c>
      <c r="C167" s="32">
        <v>2067</v>
      </c>
    </row>
    <row r="168" spans="1:3" x14ac:dyDescent="0.2">
      <c r="A168" s="33">
        <v>44435</v>
      </c>
      <c r="C168" s="32">
        <v>2038</v>
      </c>
    </row>
    <row r="169" spans="1:3" x14ac:dyDescent="0.2">
      <c r="A169" s="33">
        <v>44439</v>
      </c>
      <c r="C169" s="32">
        <v>2013</v>
      </c>
    </row>
    <row r="170" spans="1:3" x14ac:dyDescent="0.2">
      <c r="A170" s="33">
        <v>44440</v>
      </c>
      <c r="C170" s="32">
        <v>2086</v>
      </c>
    </row>
    <row r="171" spans="1:3" x14ac:dyDescent="0.2">
      <c r="A171" s="33">
        <v>44441</v>
      </c>
      <c r="C171" s="32">
        <v>2090</v>
      </c>
    </row>
    <row r="172" spans="1:3" x14ac:dyDescent="0.2">
      <c r="A172" s="33">
        <v>44442</v>
      </c>
      <c r="C172" s="32">
        <v>2005</v>
      </c>
    </row>
    <row r="173" spans="1:3" x14ac:dyDescent="0.2">
      <c r="A173" s="33">
        <v>44445</v>
      </c>
      <c r="C173" s="32">
        <v>2017</v>
      </c>
    </row>
    <row r="174" spans="1:3" x14ac:dyDescent="0.2">
      <c r="A174" s="33">
        <v>44446</v>
      </c>
      <c r="C174" s="32">
        <v>1965</v>
      </c>
    </row>
    <row r="175" spans="1:3" x14ac:dyDescent="0.2">
      <c r="A175" s="33">
        <v>44447</v>
      </c>
      <c r="C175" s="32">
        <v>1946</v>
      </c>
    </row>
    <row r="176" spans="1:3" x14ac:dyDescent="0.2">
      <c r="A176" s="33">
        <v>44448</v>
      </c>
      <c r="C176" s="32">
        <v>1911</v>
      </c>
    </row>
    <row r="177" spans="1:3" x14ac:dyDescent="0.2">
      <c r="A177" s="33">
        <v>44449</v>
      </c>
      <c r="C177" s="32">
        <v>1899</v>
      </c>
    </row>
    <row r="178" spans="1:3" x14ac:dyDescent="0.2">
      <c r="A178" s="33">
        <v>44452</v>
      </c>
      <c r="C178" s="32">
        <v>1885.5</v>
      </c>
    </row>
    <row r="179" spans="1:3" x14ac:dyDescent="0.2">
      <c r="A179" s="33">
        <v>44453</v>
      </c>
      <c r="C179" s="32">
        <v>1859</v>
      </c>
    </row>
    <row r="180" spans="1:3" x14ac:dyDescent="0.2">
      <c r="A180" s="33">
        <v>44454</v>
      </c>
      <c r="C180" s="32">
        <v>1808</v>
      </c>
    </row>
    <row r="181" spans="1:3" x14ac:dyDescent="0.2">
      <c r="A181" s="33">
        <v>44455</v>
      </c>
      <c r="C181" s="32">
        <v>1769</v>
      </c>
    </row>
    <row r="182" spans="1:3" x14ac:dyDescent="0.2">
      <c r="A182" s="33">
        <v>44456</v>
      </c>
      <c r="C182" s="32">
        <v>1700</v>
      </c>
    </row>
    <row r="183" spans="1:3" x14ac:dyDescent="0.2">
      <c r="A183" s="33">
        <v>44459</v>
      </c>
      <c r="C183" s="32">
        <v>1673.5</v>
      </c>
    </row>
    <row r="184" spans="1:3" x14ac:dyDescent="0.2">
      <c r="A184" s="33">
        <v>44460</v>
      </c>
      <c r="C184" s="32">
        <v>1719</v>
      </c>
    </row>
    <row r="185" spans="1:3" x14ac:dyDescent="0.2">
      <c r="A185" s="33">
        <v>44461</v>
      </c>
      <c r="C185" s="32">
        <v>1752.5</v>
      </c>
    </row>
    <row r="186" spans="1:3" x14ac:dyDescent="0.2">
      <c r="A186" s="33">
        <v>44462</v>
      </c>
      <c r="C186" s="32">
        <v>1749</v>
      </c>
    </row>
    <row r="187" spans="1:3" x14ac:dyDescent="0.2">
      <c r="A187" s="33">
        <v>44463</v>
      </c>
      <c r="C187" s="32">
        <v>1760.5</v>
      </c>
    </row>
    <row r="188" spans="1:3" x14ac:dyDescent="0.2">
      <c r="A188" s="33">
        <v>44466</v>
      </c>
      <c r="C188" s="32">
        <v>1743.5</v>
      </c>
    </row>
    <row r="189" spans="1:3" x14ac:dyDescent="0.2">
      <c r="A189" s="33">
        <v>44467</v>
      </c>
      <c r="C189" s="32">
        <v>1682.5</v>
      </c>
    </row>
    <row r="190" spans="1:3" x14ac:dyDescent="0.2">
      <c r="A190" s="33">
        <v>44468</v>
      </c>
      <c r="C190" s="32">
        <v>1668.5</v>
      </c>
    </row>
    <row r="191" spans="1:3" x14ac:dyDescent="0.2">
      <c r="A191" s="33">
        <v>44469</v>
      </c>
      <c r="C191" s="32">
        <v>1662.5</v>
      </c>
    </row>
    <row r="192" spans="1:3" x14ac:dyDescent="0.2">
      <c r="A192" s="33">
        <v>44470</v>
      </c>
      <c r="C192" s="32">
        <v>1645</v>
      </c>
    </row>
    <row r="193" spans="1:4" x14ac:dyDescent="0.2">
      <c r="A193" s="33">
        <v>44473</v>
      </c>
      <c r="C193" s="32">
        <v>1655.5</v>
      </c>
    </row>
    <row r="194" spans="1:4" x14ac:dyDescent="0.2">
      <c r="A194" s="33">
        <v>44474</v>
      </c>
      <c r="C194" s="32">
        <v>1669.5</v>
      </c>
    </row>
    <row r="195" spans="1:4" x14ac:dyDescent="0.2">
      <c r="A195" s="33">
        <v>44475</v>
      </c>
      <c r="C195" s="32">
        <v>1658</v>
      </c>
    </row>
    <row r="196" spans="1:4" x14ac:dyDescent="0.2">
      <c r="A196" s="33">
        <v>44476</v>
      </c>
      <c r="C196" s="32">
        <v>1637</v>
      </c>
    </row>
    <row r="197" spans="1:4" x14ac:dyDescent="0.2">
      <c r="A197" s="33">
        <v>44477</v>
      </c>
      <c r="C197" s="32">
        <v>1624.5</v>
      </c>
    </row>
    <row r="198" spans="1:4" x14ac:dyDescent="0.2">
      <c r="A198" s="33">
        <v>44480</v>
      </c>
      <c r="C198" s="32">
        <v>1565.5</v>
      </c>
    </row>
    <row r="199" spans="1:4" x14ac:dyDescent="0.2">
      <c r="A199" s="33">
        <v>44481</v>
      </c>
      <c r="C199" s="32">
        <v>1649.5</v>
      </c>
    </row>
    <row r="200" spans="1:4" x14ac:dyDescent="0.2">
      <c r="A200" s="33">
        <v>44482</v>
      </c>
      <c r="C200" s="32">
        <v>1717</v>
      </c>
    </row>
    <row r="201" spans="1:4" x14ac:dyDescent="0.2">
      <c r="A201" s="33">
        <v>44483</v>
      </c>
      <c r="C201" s="32">
        <v>1732</v>
      </c>
    </row>
    <row r="202" spans="1:4" x14ac:dyDescent="0.2">
      <c r="A202" s="33">
        <v>44484</v>
      </c>
      <c r="C202" s="32">
        <v>1797.5</v>
      </c>
    </row>
    <row r="203" spans="1:4" x14ac:dyDescent="0.2">
      <c r="A203" s="33">
        <v>44487</v>
      </c>
      <c r="C203" s="32">
        <v>1796</v>
      </c>
    </row>
    <row r="204" spans="1:4" x14ac:dyDescent="0.2">
      <c r="A204" s="33">
        <v>44488</v>
      </c>
      <c r="B204" s="34"/>
      <c r="C204" s="32">
        <v>1802.5</v>
      </c>
      <c r="D204" s="34"/>
    </row>
    <row r="205" spans="1:4" x14ac:dyDescent="0.2">
      <c r="A205" s="33">
        <v>44489</v>
      </c>
      <c r="B205" s="32">
        <v>32</v>
      </c>
      <c r="C205" s="32">
        <v>1817.5</v>
      </c>
    </row>
    <row r="206" spans="1:4" x14ac:dyDescent="0.2">
      <c r="A206" s="33">
        <v>44490</v>
      </c>
      <c r="B206" s="32">
        <v>34.734999999999999</v>
      </c>
      <c r="C206" s="32">
        <v>1838.5</v>
      </c>
    </row>
    <row r="207" spans="1:4" x14ac:dyDescent="0.2">
      <c r="A207" s="33">
        <v>44491</v>
      </c>
      <c r="B207" s="32">
        <v>36.78</v>
      </c>
      <c r="C207" s="32">
        <v>1816.5</v>
      </c>
    </row>
    <row r="208" spans="1:4" x14ac:dyDescent="0.2">
      <c r="A208" s="33">
        <v>44494</v>
      </c>
      <c r="B208" s="32">
        <v>36.24</v>
      </c>
      <c r="C208" s="32">
        <v>1827</v>
      </c>
    </row>
    <row r="209" spans="1:3" x14ac:dyDescent="0.2">
      <c r="A209" s="33">
        <v>44495</v>
      </c>
      <c r="B209" s="32">
        <v>37</v>
      </c>
      <c r="C209" s="32">
        <v>1797.5</v>
      </c>
    </row>
    <row r="210" spans="1:3" x14ac:dyDescent="0.2">
      <c r="A210" s="33">
        <v>44496</v>
      </c>
      <c r="B210" s="32">
        <v>35.840000000000003</v>
      </c>
      <c r="C210" s="32">
        <v>1801</v>
      </c>
    </row>
    <row r="211" spans="1:3" x14ac:dyDescent="0.2">
      <c r="A211" s="33">
        <v>44497</v>
      </c>
      <c r="B211" s="32">
        <v>34.75</v>
      </c>
      <c r="C211" s="32">
        <v>1814</v>
      </c>
    </row>
    <row r="212" spans="1:3" x14ac:dyDescent="0.2">
      <c r="A212" s="33">
        <v>44498</v>
      </c>
      <c r="B212" s="32">
        <v>33.295000000000002</v>
      </c>
      <c r="C212" s="32">
        <v>1803</v>
      </c>
    </row>
    <row r="213" spans="1:3" x14ac:dyDescent="0.2">
      <c r="A213" s="33">
        <v>44501</v>
      </c>
      <c r="B213" s="32">
        <v>34</v>
      </c>
      <c r="C213" s="32">
        <v>1755</v>
      </c>
    </row>
    <row r="214" spans="1:3" x14ac:dyDescent="0.2">
      <c r="A214" s="33">
        <v>44502</v>
      </c>
      <c r="B214" s="32">
        <v>34.865000000000002</v>
      </c>
      <c r="C214" s="32">
        <v>1767</v>
      </c>
    </row>
    <row r="215" spans="1:3" x14ac:dyDescent="0.2">
      <c r="A215" s="33">
        <v>44503</v>
      </c>
      <c r="B215" s="32">
        <v>36.58</v>
      </c>
      <c r="C215" s="32">
        <v>1747</v>
      </c>
    </row>
    <row r="216" spans="1:3" x14ac:dyDescent="0.2">
      <c r="A216" s="33">
        <v>44504</v>
      </c>
      <c r="B216" s="32">
        <v>38.5</v>
      </c>
      <c r="C216" s="32">
        <v>1773</v>
      </c>
    </row>
    <row r="217" spans="1:3" x14ac:dyDescent="0.2">
      <c r="A217" s="33">
        <v>44505</v>
      </c>
      <c r="B217" s="32">
        <v>40</v>
      </c>
      <c r="C217" s="32">
        <v>1725.5</v>
      </c>
    </row>
    <row r="218" spans="1:3" x14ac:dyDescent="0.2">
      <c r="A218" s="33">
        <v>44508</v>
      </c>
      <c r="B218" s="32">
        <v>40.700000000000003</v>
      </c>
      <c r="C218" s="32">
        <v>1701.5</v>
      </c>
    </row>
    <row r="219" spans="1:3" x14ac:dyDescent="0.2">
      <c r="A219" s="33">
        <v>44509</v>
      </c>
      <c r="B219" s="32">
        <v>44.78</v>
      </c>
      <c r="C219" s="32">
        <v>1741.5</v>
      </c>
    </row>
    <row r="220" spans="1:3" x14ac:dyDescent="0.2">
      <c r="A220" s="33">
        <v>44510</v>
      </c>
      <c r="B220" s="32">
        <v>40.65</v>
      </c>
      <c r="C220" s="32">
        <v>1763.5</v>
      </c>
    </row>
    <row r="221" spans="1:3" x14ac:dyDescent="0.2">
      <c r="A221" s="33">
        <v>44511</v>
      </c>
      <c r="B221" s="32">
        <v>38.99</v>
      </c>
      <c r="C221" s="32">
        <v>1762</v>
      </c>
    </row>
    <row r="222" spans="1:3" x14ac:dyDescent="0.2">
      <c r="A222" s="33">
        <v>44512</v>
      </c>
      <c r="B222" s="32">
        <v>40.045000000000002</v>
      </c>
      <c r="C222" s="32">
        <v>1809</v>
      </c>
    </row>
    <row r="223" spans="1:3" x14ac:dyDescent="0.2">
      <c r="A223" s="33">
        <v>44515</v>
      </c>
      <c r="B223" s="32">
        <v>39.1</v>
      </c>
      <c r="C223" s="32">
        <v>1816</v>
      </c>
    </row>
    <row r="224" spans="1:3" x14ac:dyDescent="0.2">
      <c r="A224" s="33">
        <v>44516</v>
      </c>
      <c r="B224" s="32">
        <v>40.545000000000002</v>
      </c>
      <c r="C224" s="32">
        <v>1790.5</v>
      </c>
    </row>
    <row r="225" spans="1:3" x14ac:dyDescent="0.2">
      <c r="A225" s="33">
        <v>44517</v>
      </c>
      <c r="B225" s="32">
        <v>40.17</v>
      </c>
      <c r="C225" s="32">
        <v>1790</v>
      </c>
    </row>
    <row r="226" spans="1:3" x14ac:dyDescent="0.2">
      <c r="A226" s="33">
        <v>44518</v>
      </c>
      <c r="B226" s="32">
        <v>40.984999999999999</v>
      </c>
      <c r="C226" s="32">
        <v>1776</v>
      </c>
    </row>
    <row r="227" spans="1:3" x14ac:dyDescent="0.2">
      <c r="A227" s="33">
        <v>44519</v>
      </c>
      <c r="B227" s="32">
        <v>42</v>
      </c>
      <c r="C227" s="32">
        <v>1897.5</v>
      </c>
    </row>
    <row r="228" spans="1:3" x14ac:dyDescent="0.2">
      <c r="A228" s="33">
        <v>44522</v>
      </c>
      <c r="B228" s="32">
        <v>42.005000000000003</v>
      </c>
      <c r="C228" s="32">
        <v>1895</v>
      </c>
    </row>
    <row r="229" spans="1:3" x14ac:dyDescent="0.2">
      <c r="A229" s="33">
        <v>44523</v>
      </c>
      <c r="B229" s="32">
        <v>39.99</v>
      </c>
      <c r="C229" s="32">
        <v>1804</v>
      </c>
    </row>
    <row r="230" spans="1:3" x14ac:dyDescent="0.2">
      <c r="A230" s="33">
        <v>44524</v>
      </c>
      <c r="B230" s="32">
        <v>40.225000000000001</v>
      </c>
      <c r="C230" s="32">
        <v>1774</v>
      </c>
    </row>
    <row r="231" spans="1:3" x14ac:dyDescent="0.2">
      <c r="A231" s="33">
        <v>44525</v>
      </c>
      <c r="B231" s="32">
        <v>40.65</v>
      </c>
      <c r="C231" s="32">
        <v>1749</v>
      </c>
    </row>
    <row r="232" spans="1:3" x14ac:dyDescent="0.2">
      <c r="A232" s="33">
        <v>44526</v>
      </c>
      <c r="B232" s="32">
        <v>39.85</v>
      </c>
      <c r="C232" s="32">
        <v>1829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Letter</vt:lpstr>
      <vt:lpstr># 1 - Financial</vt:lpstr>
      <vt:lpstr># 2 - Market</vt:lpstr>
      <vt:lpstr>References</vt:lpstr>
      <vt:lpstr>Stock price Raw Data</vt:lpstr>
      <vt:lpstr>'# 1 - Financial'!Print_Area</vt:lpstr>
      <vt:lpstr>'# 2 - Market'!Print_Area</vt:lpstr>
      <vt:lpstr>Letter!Print_Area</vt:lpstr>
      <vt:lpstr>References!Print_Area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2021-11-29T02:37:33Z</cp:lastPrinted>
  <dcterms:created xsi:type="dcterms:W3CDTF">2021-11-27T16:15:57Z</dcterms:created>
  <dcterms:modified xsi:type="dcterms:W3CDTF">2021-11-29T02:44:00Z</dcterms:modified>
</cp:coreProperties>
</file>