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9S211est\Documents\"/>
    </mc:Choice>
  </mc:AlternateContent>
  <xr:revisionPtr revIDLastSave="0" documentId="8_{B91453E7-E07F-48F7-B5DF-F34604606235}" xr6:coauthVersionLast="36" xr6:coauthVersionMax="36" xr10:uidLastSave="{00000000-0000-0000-0000-000000000000}"/>
  <bookViews>
    <workbookView xWindow="0" yWindow="0" windowWidth="24000" windowHeight="9525" xr2:uid="{D7244EA8-F37C-4924-A8BC-01DC2769DC91}"/>
  </bookViews>
  <sheets>
    <sheet name="Hoja1" sheetId="1" r:id="rId1"/>
  </sheets>
  <definedNames>
    <definedName name="_xlnm._FilterDatabase" localSheetId="0" hidden="1">Hoja1!$A$1:$I$3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3" i="1"/>
  <c r="D4" i="1"/>
  <c r="G4" i="1" s="1"/>
  <c r="H4" i="1" s="1"/>
  <c r="D5" i="1"/>
  <c r="G5" i="1" s="1"/>
  <c r="H5" i="1" s="1"/>
  <c r="D6" i="1"/>
  <c r="D7" i="1"/>
  <c r="D3" i="1"/>
  <c r="G3" i="1" s="1"/>
  <c r="H3" i="1" s="1"/>
  <c r="D2" i="1"/>
  <c r="G2" i="1" s="1"/>
  <c r="H2" i="1" s="1"/>
  <c r="N3" i="1"/>
  <c r="N4" i="1"/>
  <c r="N5" i="1"/>
  <c r="N6" i="1"/>
  <c r="N7" i="1"/>
  <c r="N2" i="1"/>
  <c r="G6" i="1"/>
  <c r="H6" i="1" s="1"/>
  <c r="G7" i="1"/>
  <c r="H7" i="1" s="1"/>
  <c r="M5" i="1"/>
  <c r="E5" i="1" s="1"/>
  <c r="M7" i="1"/>
  <c r="L5" i="1"/>
  <c r="L6" i="1"/>
  <c r="M6" i="1" s="1"/>
  <c r="F6" i="1" s="1"/>
  <c r="L7" i="1"/>
  <c r="F3" i="1"/>
  <c r="F4" i="1"/>
  <c r="F5" i="1"/>
  <c r="F7" i="1"/>
  <c r="E3" i="1"/>
  <c r="E4" i="1"/>
  <c r="E7" i="1"/>
  <c r="F2" i="1"/>
  <c r="E2" i="1"/>
  <c r="M3" i="1"/>
  <c r="M4" i="1"/>
  <c r="M2" i="1"/>
  <c r="L3" i="1"/>
  <c r="L4" i="1"/>
  <c r="L2" i="1"/>
  <c r="E6" i="1" l="1"/>
</calcChain>
</file>

<file path=xl/sharedStrings.xml><?xml version="1.0" encoding="utf-8"?>
<sst xmlns="http://schemas.openxmlformats.org/spreadsheetml/2006/main" count="21" uniqueCount="15">
  <si>
    <t>salario</t>
  </si>
  <si>
    <t>Tipo de contrato</t>
  </si>
  <si>
    <t>Riesgo Laboral</t>
  </si>
  <si>
    <t>ARL</t>
  </si>
  <si>
    <t>EPS</t>
  </si>
  <si>
    <t>Pensión</t>
  </si>
  <si>
    <t>Deducciones</t>
  </si>
  <si>
    <t>Salario Real</t>
  </si>
  <si>
    <t>Ingresos Anuales</t>
  </si>
  <si>
    <t>Dependiente</t>
  </si>
  <si>
    <t>Independiente</t>
  </si>
  <si>
    <t>listado</t>
  </si>
  <si>
    <t>base de cot</t>
  </si>
  <si>
    <t>comprobación base</t>
  </si>
  <si>
    <t>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</si>
</sst>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240A]\ * #,##0.00_-;\-[$$-240A]\ * #,##0.00_-;_-[$$-240A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EBE5-10A8-4701-AB1F-1EBC0880D1AF}">
  <dimension ref="A1:N7"/>
  <sheetViews>
    <sheetView tabSelected="1" workbookViewId="0">
      <selection activeCell="E9" sqref="E9"/>
    </sheetView>
  </sheetViews>
  <sheetFormatPr baseColWidth="10" defaultRowHeight="15" x14ac:dyDescent="0.25"/>
  <cols>
    <col min="2" max="2" width="15.42578125" bestFit="1" customWidth="1"/>
    <col min="3" max="3" width="13.7109375" bestFit="1" customWidth="1"/>
    <col min="4" max="7" width="13" bestFit="1" customWidth="1"/>
    <col min="8" max="8" width="14.5703125" bestFit="1" customWidth="1"/>
    <col min="9" max="9" width="16.42578125" bestFit="1" customWidth="1"/>
    <col min="11" max="11" width="14.28515625" bestFit="1" customWidth="1"/>
    <col min="13" max="13" width="18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s="1">
        <v>5000000</v>
      </c>
      <c r="B2" t="s">
        <v>9</v>
      </c>
      <c r="C2">
        <v>5</v>
      </c>
      <c r="D2" s="2">
        <f>IF(B2="Dependiente",0,N2)</f>
        <v>0</v>
      </c>
      <c r="E2" s="2">
        <f>IF(B2="Dependiente",M2*0.04,M2*0.125)</f>
        <v>80000</v>
      </c>
      <c r="F2" s="2">
        <f>IF(B2="Dependiente",M2*0.04,M2*0.16)</f>
        <v>80000</v>
      </c>
      <c r="G2" s="2">
        <f>D2+E2+F2</f>
        <v>160000</v>
      </c>
      <c r="H2" s="2">
        <f>A2-G2</f>
        <v>4840000</v>
      </c>
      <c r="I2" s="2">
        <f>IF(B2="Dependiente",H2*12+A2,H2*12)</f>
        <v>63080000</v>
      </c>
      <c r="K2" t="s">
        <v>9</v>
      </c>
      <c r="L2">
        <f>A2*0.4</f>
        <v>2000000</v>
      </c>
      <c r="M2">
        <f>IF(L2&gt;877803,L2,877803)</f>
        <v>2000000</v>
      </c>
      <c r="N2">
        <f>IF(C2=1,M2*0.00522,IF(C2=2,M2*0.01044,IF(C2=3,M2*0.02436,IF(C2=4,M2*0.0435,M2*0.0696))))</f>
        <v>139200</v>
      </c>
    </row>
    <row r="3" spans="1:14" x14ac:dyDescent="0.25">
      <c r="A3" s="1">
        <v>5000000</v>
      </c>
      <c r="B3" t="s">
        <v>10</v>
      </c>
      <c r="C3">
        <v>5</v>
      </c>
      <c r="D3" s="2">
        <f>IF(B3="Dependiente",0,N3)</f>
        <v>139200</v>
      </c>
      <c r="E3" s="2">
        <f t="shared" ref="E3:E7" si="0">IF(B3="Dependiente",M3*0.04,M3*0.125)</f>
        <v>250000</v>
      </c>
      <c r="F3" s="2">
        <f t="shared" ref="F3:F7" si="1">IF(B3="Dependiente",M3*0.04,M3*0.16)</f>
        <v>320000</v>
      </c>
      <c r="G3" s="2">
        <f t="shared" ref="G3:G7" si="2">D3+E3+F3</f>
        <v>709200</v>
      </c>
      <c r="H3" s="2">
        <f t="shared" ref="H3:H7" si="3">A3-G3</f>
        <v>4290800</v>
      </c>
      <c r="I3" s="2">
        <f>IF(B3="Dependiente",H3*12+A3,H3*12)</f>
        <v>51489600</v>
      </c>
      <c r="K3" t="s">
        <v>10</v>
      </c>
      <c r="L3">
        <f t="shared" ref="L3:L7" si="4">A3*0.4</f>
        <v>2000000</v>
      </c>
      <c r="M3">
        <f t="shared" ref="M3:M7" si="5">IF(L3&gt;877803,L3,877803)</f>
        <v>2000000</v>
      </c>
      <c r="N3">
        <f t="shared" ref="N3:N7" si="6">IF(C3=1,M3*0.00522,IF(C3=2,M3*0.01044,IF(C3=3,M3*0.02436,IF(C3=4,M3*0.0435,M3*0.0696))))</f>
        <v>139200</v>
      </c>
    </row>
    <row r="4" spans="1:14" x14ac:dyDescent="0.25">
      <c r="A4" s="1">
        <v>1000000</v>
      </c>
      <c r="B4" t="s">
        <v>9</v>
      </c>
      <c r="C4">
        <v>1</v>
      </c>
      <c r="D4" s="2">
        <f t="shared" ref="D4:D7" si="7">IF(B4="Dependiente",0,N4)</f>
        <v>0</v>
      </c>
      <c r="E4" s="2">
        <f t="shared" si="0"/>
        <v>35112.120000000003</v>
      </c>
      <c r="F4" s="2">
        <f t="shared" si="1"/>
        <v>35112.120000000003</v>
      </c>
      <c r="G4" s="2">
        <f t="shared" si="2"/>
        <v>70224.240000000005</v>
      </c>
      <c r="H4" s="2">
        <f t="shared" si="3"/>
        <v>929775.76</v>
      </c>
      <c r="I4" s="2">
        <f t="shared" ref="I4:I7" si="8">IF(B4="Dependiente",H4*12+A4,H4*12)</f>
        <v>12157309.120000001</v>
      </c>
      <c r="L4">
        <f t="shared" si="4"/>
        <v>400000</v>
      </c>
      <c r="M4">
        <f t="shared" si="5"/>
        <v>877803</v>
      </c>
      <c r="N4">
        <f t="shared" si="6"/>
        <v>4582.13166</v>
      </c>
    </row>
    <row r="5" spans="1:14" x14ac:dyDescent="0.25">
      <c r="A5" s="1">
        <v>1000000</v>
      </c>
      <c r="B5" t="s">
        <v>10</v>
      </c>
      <c r="C5">
        <v>1</v>
      </c>
      <c r="D5" s="2">
        <f t="shared" si="7"/>
        <v>4582.13166</v>
      </c>
      <c r="E5" s="2">
        <f t="shared" si="0"/>
        <v>109725.375</v>
      </c>
      <c r="F5" s="2">
        <f t="shared" si="1"/>
        <v>140448.48000000001</v>
      </c>
      <c r="G5" s="2">
        <f t="shared" si="2"/>
        <v>254755.98666</v>
      </c>
      <c r="H5" s="2">
        <f t="shared" si="3"/>
        <v>745244.01334000006</v>
      </c>
      <c r="I5" s="2">
        <f t="shared" si="8"/>
        <v>8942928.1600800008</v>
      </c>
      <c r="L5">
        <f t="shared" si="4"/>
        <v>400000</v>
      </c>
      <c r="M5">
        <f t="shared" si="5"/>
        <v>877803</v>
      </c>
      <c r="N5">
        <f t="shared" si="6"/>
        <v>4582.13166</v>
      </c>
    </row>
    <row r="6" spans="1:14" x14ac:dyDescent="0.25">
      <c r="A6" s="1">
        <v>4000000</v>
      </c>
      <c r="B6" t="s">
        <v>9</v>
      </c>
      <c r="C6">
        <v>3</v>
      </c>
      <c r="D6" s="2">
        <f t="shared" si="7"/>
        <v>0</v>
      </c>
      <c r="E6" s="2">
        <f t="shared" si="0"/>
        <v>64000</v>
      </c>
      <c r="F6" s="2">
        <f t="shared" si="1"/>
        <v>64000</v>
      </c>
      <c r="G6" s="2">
        <f t="shared" si="2"/>
        <v>128000</v>
      </c>
      <c r="H6" s="2">
        <f t="shared" si="3"/>
        <v>3872000</v>
      </c>
      <c r="I6" s="2">
        <f t="shared" si="8"/>
        <v>50464000</v>
      </c>
      <c r="L6">
        <f t="shared" si="4"/>
        <v>1600000</v>
      </c>
      <c r="M6">
        <f t="shared" si="5"/>
        <v>1600000</v>
      </c>
      <c r="N6">
        <f t="shared" si="6"/>
        <v>38976</v>
      </c>
    </row>
    <row r="7" spans="1:14" x14ac:dyDescent="0.25">
      <c r="A7" s="1">
        <v>4000000</v>
      </c>
      <c r="B7" t="s">
        <v>10</v>
      </c>
      <c r="C7">
        <v>3</v>
      </c>
      <c r="D7" s="2">
        <f t="shared" si="7"/>
        <v>38976</v>
      </c>
      <c r="E7" s="2">
        <f t="shared" si="0"/>
        <v>200000</v>
      </c>
      <c r="F7" s="2">
        <f t="shared" si="1"/>
        <v>256000</v>
      </c>
      <c r="G7" s="2">
        <f t="shared" si="2"/>
        <v>494976</v>
      </c>
      <c r="H7" s="2">
        <f t="shared" si="3"/>
        <v>3505024</v>
      </c>
      <c r="I7" s="2">
        <f t="shared" si="8"/>
        <v>42060288</v>
      </c>
      <c r="L7">
        <f t="shared" si="4"/>
        <v>1600000</v>
      </c>
      <c r="M7">
        <f t="shared" si="5"/>
        <v>1600000</v>
      </c>
      <c r="N7">
        <f t="shared" si="6"/>
        <v>38976</v>
      </c>
    </row>
  </sheetData>
  <autoFilter ref="A1:I3" xr:uid="{0573B6DB-80FC-4C27-B1EB-DC1958E033F2}"/>
  <dataValidations disablePrompts="1" count="1">
    <dataValidation type="list" allowBlank="1" showInputMessage="1" showErrorMessage="1" sqref="B2:B7" xr:uid="{9E5260F6-F8F7-4301-9073-BDB8E2B809BF}">
      <formula1>$K$2:$K$3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Bloque 09  Sala 211  B09S211est</dc:creator>
  <cp:lastModifiedBy>Estudiante Bloque 09  Sala 211  B09S211est</cp:lastModifiedBy>
  <dcterms:created xsi:type="dcterms:W3CDTF">2020-02-07T19:34:25Z</dcterms:created>
  <dcterms:modified xsi:type="dcterms:W3CDTF">2020-02-07T20:42:12Z</dcterms:modified>
</cp:coreProperties>
</file>