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firstSheet="6" activeTab="12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gtoy6C" sheetId="13" r:id="rId12"/>
    <sheet name="gtoy9" sheetId="20" r:id="rId13"/>
    <sheet name="gtoy9C" sheetId="21" r:id="rId14"/>
    <sheet name="gtoy8" sheetId="18" r:id="rId15"/>
    <sheet name="gtoy8C" sheetId="19" r:id="rId16"/>
    <sheet name="gtoy7" sheetId="16" r:id="rId17"/>
    <sheet name="gtoy7C" sheetId="17" r:id="rId18"/>
    <sheet name="Sheet1" sheetId="1" r:id="rId19"/>
  </sheets>
  <externalReferences>
    <externalReference r:id="rId20"/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20" l="1"/>
  <c r="I43" i="20"/>
  <c r="E43" i="20"/>
  <c r="E41" i="20"/>
  <c r="N34" i="20"/>
  <c r="N33" i="20"/>
  <c r="E33" i="20"/>
  <c r="N32" i="20"/>
  <c r="E32" i="20"/>
  <c r="N31" i="20"/>
  <c r="N30" i="20"/>
  <c r="E30" i="20"/>
  <c r="N29" i="20"/>
  <c r="N28" i="20"/>
  <c r="N27" i="20"/>
  <c r="E27" i="20"/>
  <c r="E22" i="20"/>
  <c r="E21" i="20"/>
  <c r="E20" i="20"/>
  <c r="N18" i="20"/>
  <c r="N17" i="20"/>
  <c r="N16" i="20"/>
  <c r="N15" i="20"/>
  <c r="E14" i="20"/>
  <c r="N13" i="20"/>
  <c r="E13" i="20"/>
  <c r="J12" i="20"/>
  <c r="I12" i="20"/>
  <c r="E12" i="20"/>
  <c r="J11" i="20"/>
  <c r="I11" i="20"/>
  <c r="E11" i="20"/>
  <c r="J10" i="20"/>
  <c r="I10" i="20"/>
  <c r="E10" i="20"/>
  <c r="N8" i="20"/>
  <c r="E8" i="20"/>
  <c r="N7" i="20"/>
  <c r="E7" i="20"/>
  <c r="N5" i="20"/>
  <c r="E5" i="20"/>
  <c r="N4" i="20"/>
  <c r="E4" i="20"/>
  <c r="E2" i="20"/>
  <c r="J42" i="18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<sst xmlns="http://schemas.openxmlformats.org/spreadsheetml/2006/main" count="1320" uniqueCount="262">
  <si>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</si>
  <si>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</si>
  <si>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</si>
  <si>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</si>
  <si>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</si>
  <si>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</si>
  <si>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</si>
  <si>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</si>
  <si>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</si>
  <si>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</si>
  <si>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</si>
  <si>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</si>
  <si>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</si>
  <si>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</si>
  <si>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</si>
  <si>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</si>
  <si>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</si>
  <si>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</si>
  <si>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</si>
  <si>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</si>
  <si>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</si>
  <si>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</si>
  <si>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</si>
  <si>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</si>
  <si>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</si>
  <si>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</si>
  <si>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</si>
  <si>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</si>
  <si>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</si>
  <si>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</si>
  <si>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</si>
  <si>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</si>
  <si>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</si>
  <si>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</si>
  <si>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</si>
  <si>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</si>
  <si>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</si>
  <si>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</si>
  <si>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</si>
  <si>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</si>
  <si>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</si>
  <si>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</si>
  <si>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</si>
  <si>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</si>
  <si>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</si>
  <si>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</si>
  <si>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</si>
  <si>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</si>
  <si>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</si>
  <si>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</si>
  <si>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</si>
  <si>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</si>
  <si>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</si>
  <si>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</si>
  <si>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</si>
  <si>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</si>
  <si>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</si>
  <si>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</si>
  <si>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</si>
  <si>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</si>
  <si>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</si>
  <si>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</si>
  <si>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</si>
  <si>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</si>
  <si>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</si>
  <si>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</si>
  <si>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</si>
  <si>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</si>
  <si>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</si>
  <si>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</si>
  <si>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</si>
  <si>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</si>
  <si>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</si>
  <si>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</si>
  <si>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</si>
  <si>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</si>
  <si>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</si>
  <si>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</si>
  <si>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</si>
  <si>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</si>
  <si>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</si>
  <si>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</si>
  <si>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</si>
  <si>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</si>
  <si>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</si>
  <si>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</si>
  <si>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</si>
  <si>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</si>
  <si>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</si>
  <si>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</si>
  <si>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</si>
  <si>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</si>
  <si>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</si>
  <si>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</si>
  <si>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</si>
  <si>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</si>
  <si>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</si>
  <si>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</si>
  <si>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</si>
  <si>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</si>
  <si>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</si>
  <si>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</si>
  <si>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</si>
  <si>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</si>
  <si>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</si>
  <si>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</si>
  <si>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</si>
  <si>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</si>
  <si>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</si>
  <si>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</si>
  <si>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</si>
  <si>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</si>
  <si>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</si>
  <si>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</si>
  <si>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</si>
  <si>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</si>
  <si>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</si>
  <si>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</si>
  <si>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</si>
  <si>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</si>
  <si>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</si>
  <si>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</si>
  <si>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</si>
  <si>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</si>
  <si>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</si>
  <si>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</si>
  <si>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</si>
  <si>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</si>
  <si>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</si>
  <si>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</si>
  <si>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</si>
  <si>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</si>
  <si>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</si>
  <si>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</si>
  <si>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</si>
  <si>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</si>
  <si>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</si>
  <si>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</si>
  <si>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</si>
  <si>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</si>
  <si>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</si>
  <si>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</si>
  <si>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</si>
  <si>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</si>
  <si>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</si>
  <si>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</si>
  <si>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</si>
  <si>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</si>
  <si>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</si>
  <si>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</si>
  <si>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</si>
  <si>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</si>
  <si>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</si>
  <si>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</si>
  <si>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</si>
  <si>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</si>
  <si>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</si>
  <si>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</si>
  <si>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</si>
  <si>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</si>
  <si>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</si>
  <si>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</si>
  <si>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</si>
  <si>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</si>
  <si>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</si>
  <si>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</si>
  <si>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</si>
  <si>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</si>
  <si>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</si>
  <si>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</si>
  <si>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</si>
  <si>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</si>
  <si>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</si>
  <si>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</si>
  <si>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</si>
  <si>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</si>
  <si>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</si>
  <si>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</si>
  <si>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</si>
  <si>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</si>
  <si>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</si>
  <si>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</si>
  <si>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</si>
  <si>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</si>
  <si>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</si>
  <si>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</si>
  <si>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</si>
  <si>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</si>
  <si>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</si>
  <si>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</si>
  <si>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</si>
  <si>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</si>
  <si>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</si>
  <si>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</si>
  <si>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</si>
  <si>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</si>
  <si>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</si>
  <si>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</si>
  <si>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</si>
  <si>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</si>
  <si>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</si>
  <si>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</si>
  <si>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</si>
  <si>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</si>
  <si>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</si>
  <si>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</si>
  <si>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</si>
  <si>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</si>
  <si>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</si>
  <si>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</si>
  <si>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</si>
  <si>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</si>
  <si>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</si>
  <si>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</si>
  <si>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</si>
  <si>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</si>
  <si>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</si>
  <si>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</si>
  <si>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</si>
  <si>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</si>
  <si>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</si>
  <si>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</si>
  <si>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</si>
  <si>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</si>
  <si>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</si>
  <si>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</si>
  <si>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</si>
  <si>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</si>
  <si>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</si>
  <si>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</si>
  <si>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</si>
  <si>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</si>
  <si>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</si>
  <si>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</si>
  <si>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</si>
  <si>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</si>
  <si>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</si>
  <si>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</si>
  <si>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</si>
  <si>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</si>
  <si>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</si>
  <si>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</si>
  <si>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</si>
  <si>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</si>
  <si>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</si>
  <si>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</si>
  <si>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</si>
  <si>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</si>
  <si>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</si>
  <si>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</si>
  <si>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</si>
  <si>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</si>
  <si>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</si>
  <si>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</si>
  <si>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</si>
  <si>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</si>
  <si>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</si>
  <si>
    <t>exBiomass</t>
  </si>
  <si>
    <t>biomass[e] &lt;==&gt;</t>
  </si>
  <si>
    <t xml:space="preserve"> + 3.7478 accoa[c] </t>
  </si>
  <si>
    <t>0.205 g6p[c] + 0.8977 r5p[c] + 0.361 e4p[c] + 0.5191 pep[c] + 2.8328 pyr[c] + 0.0709 f6p[c] + 0.129 g3p[c] ---&gt; biomass[e]</t>
  </si>
  <si>
    <t>0.205 g6p[c] + 0.8977 r5p[c]  ---&gt; biomass[e]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</si>
</sst>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164" fontId="3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0" applyFont="1" applyFill="1"/>
    <xf numFmtId="0" fontId="6" fillId="3" borderId="0" xfId="1" applyFont="1" applyFill="1"/>
    <xf numFmtId="0" fontId="6" fillId="4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5" workbookViewId="0">
      <selection activeCell="C35" sqref="C35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219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x14ac:dyDescent="0.25">
      <c r="A35" s="26" t="s">
        <v>125</v>
      </c>
      <c r="B35" s="26"/>
      <c r="C35" s="26" t="s">
        <v>127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s="23" customFormat="1" x14ac:dyDescent="0.25">
      <c r="A40" s="25" t="s">
        <v>130</v>
      </c>
      <c r="B40" s="26"/>
      <c r="C40" s="25" t="s">
        <v>129</v>
      </c>
      <c r="E40" s="23">
        <v>0</v>
      </c>
      <c r="I40" s="24">
        <v>100</v>
      </c>
      <c r="J40" s="24">
        <v>100</v>
      </c>
      <c r="M40" s="18">
        <v>8.5514960440672301</v>
      </c>
      <c r="N40" s="16"/>
      <c r="O40" s="24" t="s">
        <v>131</v>
      </c>
    </row>
    <row r="41" spans="1:21" s="23" customFormat="1" x14ac:dyDescent="0.25">
      <c r="A41" s="25" t="s">
        <v>73</v>
      </c>
      <c r="B41" s="26"/>
      <c r="C41" s="25" t="s">
        <v>74</v>
      </c>
      <c r="E41" s="23">
        <f>VLOOKUP(A41,[1]ecoli_core!$A$2:$I$84,6,FALSE)</f>
        <v>0</v>
      </c>
      <c r="I41" s="23">
        <v>1</v>
      </c>
      <c r="J41" s="23">
        <v>2</v>
      </c>
      <c r="M41" s="18">
        <v>-13.3040694607334</v>
      </c>
      <c r="N41" s="16"/>
      <c r="O41" s="23" t="s">
        <v>75</v>
      </c>
    </row>
    <row r="42" spans="1:21" s="23" customFormat="1" x14ac:dyDescent="0.25">
      <c r="A42" s="10" t="s">
        <v>80</v>
      </c>
      <c r="B42" s="27"/>
      <c r="C42" s="10" t="s">
        <v>81</v>
      </c>
      <c r="E42" s="23">
        <v>0</v>
      </c>
      <c r="M42" s="18">
        <v>13.304069460733899</v>
      </c>
      <c r="N42" s="16"/>
    </row>
    <row r="43" spans="1:21" s="23" customFormat="1" x14ac:dyDescent="0.25">
      <c r="A43" s="23" t="s">
        <v>214</v>
      </c>
      <c r="C43" s="23" t="s">
        <v>215</v>
      </c>
      <c r="E43" s="23">
        <f>VLOOKUP(A43,[1]ecoli_core!$A$2:$I$84,6,FALSE)</f>
        <v>1.3</v>
      </c>
      <c r="I43" s="23">
        <f>VLOOKUP($A43,[1]ecoliN1!$A$2:$J$84,9,FALSE)</f>
        <v>1</v>
      </c>
      <c r="J43" s="23">
        <f>VLOOKUP($A43,[1]ecoliN1!$A$2:$J$84,10,FALSE)</f>
        <v>0</v>
      </c>
    </row>
    <row r="44" spans="1:21" s="38" customFormat="1" x14ac:dyDescent="0.25">
      <c r="A44" s="41" t="s">
        <v>229</v>
      </c>
      <c r="C44" s="41" t="s">
        <v>252</v>
      </c>
      <c r="D44" s="38" t="s">
        <v>169</v>
      </c>
      <c r="E44" s="38">
        <v>-1.6</v>
      </c>
      <c r="F44" s="38">
        <v>-42.6</v>
      </c>
      <c r="G44" s="38">
        <v>35.299999999999997</v>
      </c>
      <c r="I44" s="38">
        <v>174</v>
      </c>
      <c r="L44" s="38">
        <v>0.63</v>
      </c>
      <c r="M44" s="44">
        <v>18.144898505714799</v>
      </c>
      <c r="N44" s="41" t="s">
        <v>230</v>
      </c>
      <c r="O44" s="38" t="s">
        <v>231</v>
      </c>
    </row>
    <row r="45" spans="1:21" s="38" customFormat="1" x14ac:dyDescent="0.25">
      <c r="A45" s="41" t="s">
        <v>232</v>
      </c>
      <c r="C45" s="41" t="s">
        <v>233</v>
      </c>
      <c r="D45" s="38" t="s">
        <v>234</v>
      </c>
      <c r="E45" s="38">
        <v>-5.0999999999999996</v>
      </c>
      <c r="F45" s="38">
        <v>-39.799999999999997</v>
      </c>
      <c r="G45" s="38">
        <v>-2.1</v>
      </c>
      <c r="I45" s="38">
        <v>25</v>
      </c>
      <c r="M45" s="44">
        <v>18.144898505714799</v>
      </c>
      <c r="N45" s="41" t="s">
        <v>235</v>
      </c>
    </row>
    <row r="46" spans="1:21" s="38" customFormat="1" x14ac:dyDescent="0.25">
      <c r="A46" s="41" t="s">
        <v>236</v>
      </c>
      <c r="C46" s="41" t="s">
        <v>253</v>
      </c>
      <c r="D46" s="38" t="s">
        <v>50</v>
      </c>
      <c r="E46" s="38">
        <v>0.9</v>
      </c>
      <c r="F46" s="38">
        <v>-43.6</v>
      </c>
      <c r="G46" s="38">
        <v>31.7</v>
      </c>
      <c r="I46" s="38">
        <v>75.650000000000006</v>
      </c>
      <c r="M46" s="44">
        <v>18.144898505714799</v>
      </c>
      <c r="N46" s="41" t="s">
        <v>237</v>
      </c>
    </row>
    <row r="47" spans="1:21" s="38" customFormat="1" x14ac:dyDescent="0.25">
      <c r="A47" s="41" t="s">
        <v>238</v>
      </c>
      <c r="C47" s="41" t="s">
        <v>239</v>
      </c>
      <c r="F47" s="38">
        <v>-22.2</v>
      </c>
      <c r="G47" s="38">
        <v>15.5</v>
      </c>
      <c r="H47" s="38">
        <v>3.91</v>
      </c>
      <c r="I47" s="38">
        <v>1180.01</v>
      </c>
      <c r="M47" s="45">
        <v>10.425678473058399</v>
      </c>
      <c r="N47" s="41" t="s">
        <v>240</v>
      </c>
    </row>
    <row r="48" spans="1:21" s="38" customFormat="1" x14ac:dyDescent="0.25">
      <c r="A48" s="41" t="s">
        <v>241</v>
      </c>
      <c r="C48" s="41" t="s">
        <v>242</v>
      </c>
      <c r="E48" s="38">
        <v>0.5</v>
      </c>
      <c r="F48" s="38">
        <v>-16.899999999999999</v>
      </c>
      <c r="G48" s="38">
        <v>20.8</v>
      </c>
      <c r="I48" s="38">
        <v>2100</v>
      </c>
      <c r="M48" s="45">
        <v>-7.7192200326564304</v>
      </c>
      <c r="N48" s="41" t="s">
        <v>243</v>
      </c>
    </row>
    <row r="49" spans="1:14" s="38" customFormat="1" x14ac:dyDescent="0.25">
      <c r="A49" s="41" t="s">
        <v>244</v>
      </c>
      <c r="C49" s="41" t="s">
        <v>245</v>
      </c>
      <c r="F49" s="38">
        <v>-33.9</v>
      </c>
      <c r="G49" s="38">
        <v>41.5</v>
      </c>
      <c r="H49" s="38">
        <v>0.216</v>
      </c>
      <c r="J49" s="38">
        <v>21.9</v>
      </c>
      <c r="M49" s="44">
        <v>-5.6324290470476202</v>
      </c>
      <c r="N49" s="41" t="s">
        <v>246</v>
      </c>
    </row>
    <row r="50" spans="1:14" s="38" customFormat="1" x14ac:dyDescent="0.25">
      <c r="A50" s="41" t="s">
        <v>247</v>
      </c>
      <c r="C50" s="41" t="s">
        <v>248</v>
      </c>
      <c r="E50" s="38">
        <v>-1.7</v>
      </c>
      <c r="F50" s="38">
        <v>-38.4</v>
      </c>
      <c r="G50" s="38">
        <v>36.9</v>
      </c>
      <c r="I50" s="38">
        <v>16.57</v>
      </c>
      <c r="M50" s="44">
        <v>5.6324290470476202</v>
      </c>
      <c r="N50" s="41" t="s">
        <v>249</v>
      </c>
    </row>
    <row r="51" spans="1:14" s="38" customFormat="1" x14ac:dyDescent="0.25">
      <c r="A51" s="41" t="s">
        <v>250</v>
      </c>
      <c r="C51" s="41" t="s">
        <v>251</v>
      </c>
      <c r="E51" s="38">
        <v>1.7</v>
      </c>
      <c r="F51" s="38">
        <v>-27.7</v>
      </c>
      <c r="G51" s="38">
        <v>47.7</v>
      </c>
      <c r="H51" s="38">
        <v>1.77E-2</v>
      </c>
      <c r="J51" s="38">
        <v>20.437999999999999</v>
      </c>
      <c r="M51" s="44">
        <v>-4.7932494260107603</v>
      </c>
      <c r="N51" s="41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  <row r="9" spans="1:2" x14ac:dyDescent="0.25">
      <c r="A9" t="s">
        <v>207</v>
      </c>
      <c r="B9" s="24">
        <v>0</v>
      </c>
    </row>
    <row r="10" spans="1:2" x14ac:dyDescent="0.25">
      <c r="A10" t="s">
        <v>208</v>
      </c>
      <c r="B10" s="24">
        <v>0</v>
      </c>
    </row>
    <row r="11" spans="1:2" x14ac:dyDescent="0.25">
      <c r="A11" t="s">
        <v>209</v>
      </c>
      <c r="B11" s="24">
        <v>0</v>
      </c>
    </row>
    <row r="12" spans="1:2" x14ac:dyDescent="0.25">
      <c r="A12" t="s">
        <v>210</v>
      </c>
      <c r="B12" s="24">
        <v>0</v>
      </c>
    </row>
    <row r="13" spans="1:2" x14ac:dyDescent="0.25">
      <c r="A13" t="s">
        <v>211</v>
      </c>
      <c r="B13" s="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B29" workbookViewId="0">
      <selection sqref="A1:U52"/>
    </sheetView>
  </sheetViews>
  <sheetFormatPr defaultRowHeight="15" x14ac:dyDescent="0.25"/>
  <cols>
    <col min="1" max="1" width="11.7109375" customWidth="1"/>
    <col min="3" max="3" width="38.42578125" customWidth="1"/>
    <col min="15" max="15" width="18" customWidth="1"/>
  </cols>
  <sheetData>
    <row r="1" spans="1:21" ht="18" x14ac:dyDescent="0.35">
      <c r="A1" s="38" t="s">
        <v>0</v>
      </c>
      <c r="B1" s="38" t="s">
        <v>1</v>
      </c>
      <c r="C1" s="40" t="s">
        <v>2</v>
      </c>
      <c r="D1" s="38" t="s">
        <v>3</v>
      </c>
      <c r="E1" s="39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40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</row>
    <row r="2" spans="1:21" x14ac:dyDescent="0.25">
      <c r="A2" s="47" t="s">
        <v>63</v>
      </c>
      <c r="B2" s="51"/>
      <c r="C2" s="47" t="s">
        <v>64</v>
      </c>
      <c r="D2" s="38" t="s">
        <v>65</v>
      </c>
      <c r="E2" s="38">
        <f>VLOOKUP(A2,[1]ecoli_core!$A$2:$I$84,6,FALSE)</f>
        <v>0</v>
      </c>
      <c r="F2" s="38"/>
      <c r="G2" s="38"/>
      <c r="H2" s="38"/>
      <c r="I2" s="46">
        <v>1</v>
      </c>
      <c r="J2" s="38">
        <v>1</v>
      </c>
      <c r="K2" s="38"/>
      <c r="L2" s="43"/>
      <c r="M2" s="44">
        <v>-19.215657194822899</v>
      </c>
      <c r="N2" s="41"/>
      <c r="O2" s="38" t="s">
        <v>135</v>
      </c>
      <c r="P2" s="38"/>
      <c r="Q2" s="38"/>
      <c r="R2" s="38"/>
      <c r="S2" s="38"/>
      <c r="T2" s="38"/>
      <c r="U2" s="38"/>
    </row>
    <row r="3" spans="1:21" x14ac:dyDescent="0.25">
      <c r="A3" s="52" t="s">
        <v>119</v>
      </c>
      <c r="B3" s="52"/>
      <c r="C3" s="52" t="s">
        <v>77</v>
      </c>
      <c r="D3" s="38"/>
      <c r="E3" s="38">
        <v>0</v>
      </c>
      <c r="F3" s="38"/>
      <c r="G3" s="38"/>
      <c r="H3" s="38"/>
      <c r="I3" s="38">
        <v>1</v>
      </c>
      <c r="J3" s="38">
        <v>1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x14ac:dyDescent="0.25">
      <c r="A4" s="41" t="s">
        <v>56</v>
      </c>
      <c r="B4" s="38"/>
      <c r="C4" s="41" t="s">
        <v>58</v>
      </c>
      <c r="D4" s="38"/>
      <c r="E4" s="38">
        <f>VLOOKUP(A4,[1]ecoli_core!$A$2:$I$84,6,FALSE)</f>
        <v>4.3</v>
      </c>
      <c r="F4" s="38">
        <v>-24.3</v>
      </c>
      <c r="G4" s="38">
        <v>52.1</v>
      </c>
      <c r="H4" s="38"/>
      <c r="I4" s="38">
        <v>280</v>
      </c>
      <c r="J4" s="38"/>
      <c r="K4" s="38"/>
      <c r="L4" s="38"/>
      <c r="M4" s="44"/>
      <c r="N4" s="41" t="str">
        <f>VLOOKUP(A4,[2]reactions!$A$1:$E$96,5,FALSE)</f>
        <v>2.7.2.1</v>
      </c>
      <c r="O4" s="38"/>
      <c r="P4" s="38"/>
      <c r="Q4" s="38"/>
      <c r="R4" s="38"/>
      <c r="S4" s="38"/>
      <c r="T4" s="38"/>
      <c r="U4" s="38"/>
    </row>
    <row r="5" spans="1:21" x14ac:dyDescent="0.25">
      <c r="A5" s="41" t="s">
        <v>53</v>
      </c>
      <c r="B5" s="38"/>
      <c r="C5" s="41" t="s">
        <v>117</v>
      </c>
      <c r="D5" s="38" t="s">
        <v>55</v>
      </c>
      <c r="E5" s="38">
        <f>VLOOKUP(A5,[1]ecoli_core!$A$2:$I$84,6,FALSE)</f>
        <v>3.8</v>
      </c>
      <c r="F5" s="38">
        <v>-20.399999999999999</v>
      </c>
      <c r="G5" s="38">
        <v>28.7</v>
      </c>
      <c r="H5" s="38"/>
      <c r="I5" s="38">
        <v>120</v>
      </c>
      <c r="J5" s="38"/>
      <c r="K5" s="38"/>
      <c r="L5" s="38"/>
      <c r="M5" s="45"/>
      <c r="N5" s="41" t="str">
        <f>VLOOKUP(A5,[2]reactions!$A$1:$E$96,5,FALSE)</f>
        <v>2.3.1.8</v>
      </c>
      <c r="O5" s="38"/>
      <c r="P5" s="38"/>
      <c r="Q5" s="38"/>
      <c r="R5" s="38"/>
      <c r="S5" s="38"/>
      <c r="T5" s="38"/>
      <c r="U5" s="38"/>
    </row>
    <row r="6" spans="1:21" x14ac:dyDescent="0.25">
      <c r="A6" s="41" t="s">
        <v>142</v>
      </c>
      <c r="B6" s="38"/>
      <c r="C6" s="41" t="s">
        <v>219</v>
      </c>
      <c r="D6" s="38"/>
      <c r="E6" s="38">
        <v>8.6</v>
      </c>
      <c r="F6" s="38">
        <v>-4</v>
      </c>
      <c r="G6" s="38">
        <v>60.9</v>
      </c>
      <c r="H6" s="38"/>
      <c r="I6" s="38"/>
      <c r="J6" s="38">
        <v>81</v>
      </c>
      <c r="K6" s="38"/>
      <c r="L6" s="38"/>
      <c r="M6" s="44">
        <v>6.0051760006096302</v>
      </c>
      <c r="N6" s="41" t="s">
        <v>144</v>
      </c>
      <c r="O6" s="38"/>
      <c r="P6" s="38"/>
      <c r="Q6" s="38"/>
      <c r="R6" s="38"/>
      <c r="S6" s="38" t="s">
        <v>145</v>
      </c>
      <c r="T6" s="38">
        <v>0.39800000000000002</v>
      </c>
      <c r="U6" s="38">
        <v>0.39800000000000002</v>
      </c>
    </row>
    <row r="7" spans="1:21" x14ac:dyDescent="0.25">
      <c r="A7" s="42" t="s">
        <v>146</v>
      </c>
      <c r="B7" s="38"/>
      <c r="C7" s="42" t="s">
        <v>147</v>
      </c>
      <c r="D7" s="38"/>
      <c r="E7" s="38">
        <f>VLOOKUP(A7,[1]ecoli_core!$A$2:$I$84,6,FALSE)</f>
        <v>1.5</v>
      </c>
      <c r="F7" s="38">
        <v>-11.2</v>
      </c>
      <c r="G7" s="38">
        <v>26.5</v>
      </c>
      <c r="H7" s="38"/>
      <c r="I7" s="38">
        <v>5.3</v>
      </c>
      <c r="J7" s="38"/>
      <c r="K7" s="38"/>
      <c r="L7" s="38"/>
      <c r="M7" s="44">
        <v>-6.0051760006096302</v>
      </c>
      <c r="N7" s="41" t="str">
        <f>VLOOKUP(A7,[2]reactions!$A$1:$E$96,5,FALSE)</f>
        <v>4.2.1.3</v>
      </c>
      <c r="O7" s="38"/>
      <c r="P7" s="38"/>
      <c r="Q7" s="38"/>
      <c r="R7" s="38"/>
      <c r="S7" s="38" t="s">
        <v>148</v>
      </c>
      <c r="T7" s="38">
        <v>9.8000000000000004E-2</v>
      </c>
      <c r="U7" s="38">
        <v>9.8000000000000004E-2</v>
      </c>
    </row>
    <row r="8" spans="1:21" x14ac:dyDescent="0.25">
      <c r="A8" s="41" t="s">
        <v>192</v>
      </c>
      <c r="B8" s="38"/>
      <c r="C8" s="41" t="s">
        <v>193</v>
      </c>
      <c r="D8" s="38"/>
      <c r="E8" s="38">
        <f>VLOOKUP(A8,[1]ecoli_core!$A$2:$I$84,6,FALSE)</f>
        <v>4.9000000000000004</v>
      </c>
      <c r="F8" s="38">
        <v>-38.700000000000003</v>
      </c>
      <c r="G8" s="38">
        <v>17.8</v>
      </c>
      <c r="H8" s="38"/>
      <c r="I8" s="38">
        <v>5.2</v>
      </c>
      <c r="J8" s="38"/>
      <c r="K8" s="38"/>
      <c r="L8" s="38"/>
      <c r="M8" s="44">
        <v>0</v>
      </c>
      <c r="N8" s="41" t="str">
        <f>VLOOKUP(A8,[2]reactions!$A$1:$E$96,5,FALSE)</f>
        <v>4.1.3.1</v>
      </c>
      <c r="O8" s="38"/>
      <c r="P8" s="38"/>
      <c r="Q8" s="38"/>
      <c r="R8" s="38"/>
      <c r="S8" s="38" t="s">
        <v>194</v>
      </c>
      <c r="T8" s="38">
        <v>0.59499999999999997</v>
      </c>
      <c r="U8" s="38">
        <v>0.59499999999999997</v>
      </c>
    </row>
    <row r="9" spans="1:21" x14ac:dyDescent="0.25">
      <c r="A9" s="41" t="s">
        <v>195</v>
      </c>
      <c r="B9" s="38"/>
      <c r="C9" s="41" t="s">
        <v>220</v>
      </c>
      <c r="D9" s="38" t="s">
        <v>197</v>
      </c>
      <c r="E9" s="38">
        <v>8.6999999999999993</v>
      </c>
      <c r="F9" s="38">
        <v>-9.1</v>
      </c>
      <c r="G9" s="38">
        <v>63.1</v>
      </c>
      <c r="H9" s="38"/>
      <c r="I9" s="38"/>
      <c r="J9" s="38">
        <v>48.1</v>
      </c>
      <c r="K9" s="38"/>
      <c r="L9" s="38"/>
      <c r="M9" s="44">
        <v>0</v>
      </c>
      <c r="N9" s="41" t="s">
        <v>198</v>
      </c>
      <c r="O9" s="38"/>
      <c r="P9" s="38"/>
      <c r="Q9" s="38"/>
      <c r="R9" s="38"/>
      <c r="S9" s="38" t="s">
        <v>199</v>
      </c>
      <c r="T9" s="38">
        <v>4.2699999999999996</v>
      </c>
      <c r="U9" s="38">
        <v>4.2699999999999996</v>
      </c>
    </row>
    <row r="10" spans="1:21" x14ac:dyDescent="0.25">
      <c r="A10" s="38" t="s">
        <v>214</v>
      </c>
      <c r="B10" s="38"/>
      <c r="C10" s="38" t="s">
        <v>215</v>
      </c>
      <c r="D10" s="38"/>
      <c r="E10" s="38">
        <f>VLOOKUP(A10,[1]ecoli_core!$A$2:$I$84,6,FALSE)</f>
        <v>1.3</v>
      </c>
      <c r="F10" s="38"/>
      <c r="G10" s="38"/>
      <c r="H10" s="38"/>
      <c r="I10" s="38">
        <f>VLOOKUP($A10,[1]ecoliN1!$A$2:$J$84,9,FALSE)</f>
        <v>1</v>
      </c>
      <c r="J10" s="38">
        <f>VLOOKUP($A10,[1]ecoliN1!$A$2:$J$84,10,FALSE)</f>
        <v>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1:21" x14ac:dyDescent="0.25">
      <c r="A11" s="41" t="s">
        <v>218</v>
      </c>
      <c r="B11" s="41"/>
      <c r="C11" s="41" t="s">
        <v>221</v>
      </c>
      <c r="D11" s="38"/>
      <c r="E11" s="38">
        <f>VLOOKUP(A11,[1]ecoli_core!$A$2:$I$84,6,FALSE)</f>
        <v>-1.2</v>
      </c>
      <c r="F11" s="38"/>
      <c r="G11" s="38"/>
      <c r="H11" s="38"/>
      <c r="I11" s="38">
        <f>VLOOKUP($A11,[1]ecoliN1!$A$2:$J$84,9,FALSE)</f>
        <v>1</v>
      </c>
      <c r="J11" s="38">
        <f>VLOOKUP($A11,[1]ecoliN1!$A$2:$J$84,10,FALSE)</f>
        <v>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pans="1:21" x14ac:dyDescent="0.25">
      <c r="A12" s="41" t="s">
        <v>216</v>
      </c>
      <c r="B12" s="41"/>
      <c r="C12" s="41" t="s">
        <v>217</v>
      </c>
      <c r="D12" s="38"/>
      <c r="E12" s="38">
        <f>VLOOKUP(A12,[1]ecoli_core!$A$2:$I$84,6,FALSE)</f>
        <v>0.2</v>
      </c>
      <c r="F12" s="38"/>
      <c r="G12" s="38"/>
      <c r="H12" s="38"/>
      <c r="I12" s="38">
        <f>VLOOKUP($A12,[1]ecoliN1!$A$2:$J$84,9,FALSE)</f>
        <v>1</v>
      </c>
      <c r="J12" s="38">
        <f>VLOOKUP($A12,[1]ecoliN1!$A$2:$J$84,10,FALSE)</f>
        <v>0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1" x14ac:dyDescent="0.25">
      <c r="A13" s="41" t="s">
        <v>149</v>
      </c>
      <c r="B13" s="38"/>
      <c r="C13" s="41" t="s">
        <v>151</v>
      </c>
      <c r="D13" s="38" t="s">
        <v>50</v>
      </c>
      <c r="E13" s="38">
        <f>VLOOKUP(A13,[1]ecoli_core!$A$2:$I$84,6,FALSE)</f>
        <v>3.4</v>
      </c>
      <c r="F13" s="38">
        <v>-48.4</v>
      </c>
      <c r="G13" s="38">
        <v>26.9</v>
      </c>
      <c r="H13" s="38"/>
      <c r="I13" s="38">
        <v>106.4</v>
      </c>
      <c r="J13" s="38"/>
      <c r="K13" s="38"/>
      <c r="L13" s="38"/>
      <c r="M13" s="44">
        <v>-6.0051760006096302</v>
      </c>
      <c r="N13" s="41" t="str">
        <f>VLOOKUP(A13,[2]reactions!$A$1:$E$96,5,FALSE)</f>
        <v>1.1.1.42</v>
      </c>
      <c r="O13" s="38"/>
      <c r="P13" s="38"/>
      <c r="Q13" s="38"/>
      <c r="R13" s="38"/>
      <c r="S13" s="38" t="s">
        <v>150</v>
      </c>
      <c r="T13" s="38">
        <v>0.95499999999999996</v>
      </c>
      <c r="U13" s="38">
        <v>0.95499999999999996</v>
      </c>
    </row>
    <row r="14" spans="1:21" x14ac:dyDescent="0.25">
      <c r="A14" s="41" t="s">
        <v>152</v>
      </c>
      <c r="B14" s="38"/>
      <c r="C14" s="41" t="s">
        <v>155</v>
      </c>
      <c r="D14" s="38" t="s">
        <v>50</v>
      </c>
      <c r="E14" s="38">
        <f>VLOOKUP(A14,[1]ecoli_core!$A$2:$I$84,6,FALSE)</f>
        <v>-8.3000000000000007</v>
      </c>
      <c r="F14" s="38">
        <v>-72.3</v>
      </c>
      <c r="G14" s="38">
        <v>20.3</v>
      </c>
      <c r="H14" s="38"/>
      <c r="I14" s="38">
        <v>49</v>
      </c>
      <c r="J14" s="38"/>
      <c r="K14" s="38"/>
      <c r="L14" s="38"/>
      <c r="M14" s="44">
        <v>3.5679805516174299</v>
      </c>
      <c r="N14" s="41" t="s">
        <v>153</v>
      </c>
      <c r="O14" s="38"/>
      <c r="P14" s="38"/>
      <c r="Q14" s="38"/>
      <c r="R14" s="38"/>
      <c r="S14" s="38" t="s">
        <v>154</v>
      </c>
      <c r="T14" s="38">
        <v>0.19500000000000001</v>
      </c>
      <c r="U14" s="38">
        <v>0.19500000000000001</v>
      </c>
    </row>
    <row r="15" spans="1:21" x14ac:dyDescent="0.25">
      <c r="A15" s="41" t="s">
        <v>156</v>
      </c>
      <c r="B15" s="38"/>
      <c r="C15" s="41" t="s">
        <v>158</v>
      </c>
      <c r="D15" s="38" t="s">
        <v>55</v>
      </c>
      <c r="E15" s="38">
        <v>-1</v>
      </c>
      <c r="F15" s="38">
        <v>-39.5</v>
      </c>
      <c r="G15" s="38">
        <v>35.799999999999997</v>
      </c>
      <c r="H15" s="38">
        <v>2.12</v>
      </c>
      <c r="I15" s="38">
        <v>25.6</v>
      </c>
      <c r="J15" s="38"/>
      <c r="K15" s="38"/>
      <c r="L15" s="38"/>
      <c r="M15" s="44">
        <v>-3.5679805516174299</v>
      </c>
      <c r="N15" s="41" t="str">
        <f>VLOOKUP(A15,[2]reactions!$A$1:$E$96,5,FALSE)</f>
        <v>6.2.1.5</v>
      </c>
      <c r="O15" s="38"/>
      <c r="P15" s="38"/>
      <c r="Q15" s="38"/>
      <c r="R15" s="38"/>
      <c r="S15" s="38" t="s">
        <v>157</v>
      </c>
      <c r="T15" s="38">
        <v>6.2E-2</v>
      </c>
      <c r="U15" s="38">
        <v>6.2E-2</v>
      </c>
    </row>
    <row r="16" spans="1:21" x14ac:dyDescent="0.25">
      <c r="A16" s="42" t="s">
        <v>159</v>
      </c>
      <c r="B16" s="38"/>
      <c r="C16" s="42" t="s">
        <v>163</v>
      </c>
      <c r="D16" s="38"/>
      <c r="E16" s="38">
        <v>-2.1</v>
      </c>
      <c r="F16" s="38">
        <v>-40.4</v>
      </c>
      <c r="G16" s="38">
        <v>16.100000000000001</v>
      </c>
      <c r="H16" s="38"/>
      <c r="I16" s="38">
        <v>167</v>
      </c>
      <c r="J16" s="38"/>
      <c r="K16" s="38"/>
      <c r="L16" s="38"/>
      <c r="M16" s="44">
        <v>3.5679805516174299</v>
      </c>
      <c r="N16" s="41" t="str">
        <f>VLOOKUP(A16,[2]reactions!$A$1:$E$96,5,FALSE)</f>
        <v>1.3.99.1</v>
      </c>
      <c r="O16" s="38"/>
      <c r="P16" s="38"/>
      <c r="Q16" s="38"/>
      <c r="R16" s="38"/>
      <c r="S16" s="38" t="s">
        <v>160</v>
      </c>
      <c r="T16" s="38">
        <v>1.47</v>
      </c>
      <c r="U16" s="38">
        <v>1.47</v>
      </c>
    </row>
    <row r="17" spans="1:21" x14ac:dyDescent="0.25">
      <c r="A17" s="41" t="s">
        <v>165</v>
      </c>
      <c r="B17" s="38"/>
      <c r="C17" s="41" t="s">
        <v>166</v>
      </c>
      <c r="D17" s="38"/>
      <c r="E17" s="38">
        <v>0.6</v>
      </c>
      <c r="F17" s="38">
        <v>-15.4</v>
      </c>
      <c r="G17" s="38">
        <v>22.3</v>
      </c>
      <c r="H17" s="38"/>
      <c r="I17" s="38">
        <v>51.7</v>
      </c>
      <c r="J17" s="38"/>
      <c r="K17" s="38"/>
      <c r="L17" s="38"/>
      <c r="M17" s="44">
        <v>-3.5679805516174299</v>
      </c>
      <c r="N17" s="41" t="str">
        <f>VLOOKUP(A17,[2]reactions!$A$1:$E$96,5,FALSE)</f>
        <v>4.2.1.2</v>
      </c>
      <c r="O17" s="38"/>
      <c r="P17" s="38"/>
      <c r="Q17" s="38"/>
      <c r="R17" s="38"/>
      <c r="S17" s="38" t="s">
        <v>167</v>
      </c>
      <c r="T17" s="38">
        <v>0.80800000000000005</v>
      </c>
      <c r="U17" s="38">
        <v>0.80800000000000005</v>
      </c>
    </row>
    <row r="18" spans="1:21" x14ac:dyDescent="0.25">
      <c r="A18" s="41" t="s">
        <v>168</v>
      </c>
      <c r="B18" s="38"/>
      <c r="C18" s="41" t="s">
        <v>222</v>
      </c>
      <c r="D18" s="38" t="s">
        <v>169</v>
      </c>
      <c r="E18" s="38">
        <v>6.4</v>
      </c>
      <c r="F18" s="38">
        <v>-7.3</v>
      </c>
      <c r="G18" s="38">
        <v>68.599999999999994</v>
      </c>
      <c r="H18" s="38"/>
      <c r="I18" s="38">
        <v>931</v>
      </c>
      <c r="J18" s="38"/>
      <c r="K18" s="38"/>
      <c r="L18" s="38">
        <v>50</v>
      </c>
      <c r="M18" s="44">
        <v>3.5679805516174299</v>
      </c>
      <c r="N18" s="41" t="str">
        <f>VLOOKUP(A18,[2]reactions!$A$1:$E$96,5,FALSE)</f>
        <v>1.1.1.37</v>
      </c>
      <c r="O18" s="38"/>
      <c r="P18" s="38"/>
      <c r="Q18" s="38"/>
      <c r="R18" s="38"/>
      <c r="S18" s="38"/>
      <c r="T18" s="38"/>
      <c r="U18" s="38"/>
    </row>
    <row r="19" spans="1:21" x14ac:dyDescent="0.25">
      <c r="A19" s="47" t="s">
        <v>172</v>
      </c>
      <c r="B19" s="51"/>
      <c r="C19" s="47" t="s">
        <v>223</v>
      </c>
      <c r="D19" s="38" t="s">
        <v>65</v>
      </c>
      <c r="E19" s="38">
        <v>0</v>
      </c>
      <c r="F19" s="38"/>
      <c r="G19" s="38"/>
      <c r="H19" s="38"/>
      <c r="I19" s="46">
        <v>1</v>
      </c>
      <c r="J19" s="38">
        <v>0</v>
      </c>
      <c r="K19" s="38"/>
      <c r="L19" s="38"/>
      <c r="M19" s="44">
        <v>0</v>
      </c>
      <c r="N19" s="41"/>
      <c r="O19" s="38" t="s">
        <v>174</v>
      </c>
      <c r="P19" s="38"/>
      <c r="Q19" s="38"/>
      <c r="R19" s="38"/>
      <c r="S19" s="38"/>
      <c r="T19" s="38"/>
      <c r="U19" s="38"/>
    </row>
    <row r="20" spans="1:21" x14ac:dyDescent="0.25">
      <c r="A20" s="47" t="s">
        <v>178</v>
      </c>
      <c r="B20" s="51"/>
      <c r="C20" s="47" t="s">
        <v>179</v>
      </c>
      <c r="D20" s="38" t="s">
        <v>65</v>
      </c>
      <c r="E20" s="38">
        <f>VLOOKUP(A20,[1]ecoli_core!$A$2:$I$84,6,FALSE)</f>
        <v>0</v>
      </c>
      <c r="F20" s="38"/>
      <c r="G20" s="38"/>
      <c r="H20" s="38"/>
      <c r="I20" s="46">
        <v>1</v>
      </c>
      <c r="J20" s="38">
        <v>1</v>
      </c>
      <c r="K20" s="38"/>
      <c r="L20" s="38"/>
      <c r="M20" s="44">
        <v>0</v>
      </c>
      <c r="N20" s="41"/>
      <c r="O20" s="38" t="s">
        <v>66</v>
      </c>
      <c r="P20" s="38"/>
      <c r="Q20" s="38"/>
      <c r="R20" s="38"/>
      <c r="S20" s="38"/>
      <c r="T20" s="38"/>
      <c r="U20" s="38"/>
    </row>
    <row r="21" spans="1:21" x14ac:dyDescent="0.25">
      <c r="A21" s="47" t="s">
        <v>180</v>
      </c>
      <c r="B21" s="51"/>
      <c r="C21" s="47" t="s">
        <v>181</v>
      </c>
      <c r="D21" s="38" t="s">
        <v>65</v>
      </c>
      <c r="E21" s="38">
        <f>VLOOKUP(A21,[1]ecoli_core!$A$2:$I$84,6,FALSE)</f>
        <v>0</v>
      </c>
      <c r="F21" s="38"/>
      <c r="G21" s="38"/>
      <c r="H21" s="38"/>
      <c r="I21" s="46">
        <v>1</v>
      </c>
      <c r="J21" s="38">
        <v>0</v>
      </c>
      <c r="K21" s="38"/>
      <c r="L21" s="38"/>
      <c r="M21" s="44">
        <v>0</v>
      </c>
      <c r="N21" s="41"/>
      <c r="O21" s="38" t="s">
        <v>66</v>
      </c>
      <c r="P21" s="38"/>
      <c r="Q21" s="38"/>
      <c r="R21" s="38"/>
      <c r="S21" s="38"/>
      <c r="T21" s="38"/>
      <c r="U21" s="38"/>
    </row>
    <row r="22" spans="1:21" x14ac:dyDescent="0.25">
      <c r="A22" s="48" t="s">
        <v>182</v>
      </c>
      <c r="B22" s="51"/>
      <c r="C22" s="48" t="s">
        <v>224</v>
      </c>
      <c r="D22" s="38" t="s">
        <v>65</v>
      </c>
      <c r="E22" s="38">
        <f>VLOOKUP(A22,[1]ecoli_core!$A$2:$I$84,6,FALSE)</f>
        <v>0</v>
      </c>
      <c r="F22" s="38"/>
      <c r="G22" s="38"/>
      <c r="H22" s="38"/>
      <c r="I22" s="46">
        <v>1</v>
      </c>
      <c r="J22" s="38">
        <v>0</v>
      </c>
      <c r="K22" s="38"/>
      <c r="L22" s="38"/>
      <c r="M22" s="44">
        <v>0</v>
      </c>
      <c r="N22" s="41"/>
      <c r="O22" s="38" t="s">
        <v>174</v>
      </c>
      <c r="P22" s="38"/>
      <c r="Q22" s="38"/>
      <c r="R22" s="38"/>
      <c r="S22" s="38"/>
      <c r="T22" s="38"/>
      <c r="U22" s="38"/>
    </row>
    <row r="23" spans="1:21" x14ac:dyDescent="0.25">
      <c r="A23" s="49" t="s">
        <v>184</v>
      </c>
      <c r="B23" s="52"/>
      <c r="C23" s="49" t="s">
        <v>185</v>
      </c>
      <c r="D23" s="38"/>
      <c r="E23" s="38">
        <v>0</v>
      </c>
      <c r="F23" s="38"/>
      <c r="G23" s="38"/>
      <c r="H23" s="38"/>
      <c r="I23" s="38"/>
      <c r="J23" s="38"/>
      <c r="K23" s="38"/>
      <c r="L23" s="38"/>
      <c r="M23" s="44">
        <v>0</v>
      </c>
      <c r="N23" s="41"/>
      <c r="O23" s="38"/>
      <c r="P23" s="38"/>
      <c r="Q23" s="38"/>
      <c r="R23" s="38"/>
      <c r="S23" s="38"/>
      <c r="T23" s="38"/>
      <c r="U23" s="38"/>
    </row>
    <row r="24" spans="1:21" x14ac:dyDescent="0.25">
      <c r="A24" s="49" t="s">
        <v>186</v>
      </c>
      <c r="B24" s="52"/>
      <c r="C24" s="49" t="s">
        <v>187</v>
      </c>
      <c r="D24" s="38"/>
      <c r="E24" s="38">
        <v>0</v>
      </c>
      <c r="F24" s="38"/>
      <c r="G24" s="38"/>
      <c r="H24" s="38"/>
      <c r="I24" s="38"/>
      <c r="J24" s="38"/>
      <c r="K24" s="38"/>
      <c r="L24" s="38"/>
      <c r="M24" s="44">
        <v>0</v>
      </c>
      <c r="N24" s="41"/>
      <c r="O24" s="38"/>
      <c r="P24" s="38"/>
      <c r="Q24" s="38"/>
      <c r="R24" s="38"/>
      <c r="S24" s="38"/>
      <c r="T24" s="38"/>
      <c r="U24" s="38"/>
    </row>
    <row r="25" spans="1:21" x14ac:dyDescent="0.25">
      <c r="A25" s="49" t="s">
        <v>188</v>
      </c>
      <c r="B25" s="52"/>
      <c r="C25" s="49" t="s">
        <v>189</v>
      </c>
      <c r="D25" s="38"/>
      <c r="E25" s="38">
        <v>0</v>
      </c>
      <c r="F25" s="38"/>
      <c r="G25" s="38"/>
      <c r="H25" s="38"/>
      <c r="I25" s="38"/>
      <c r="J25" s="38"/>
      <c r="K25" s="38"/>
      <c r="L25" s="38"/>
      <c r="M25" s="44">
        <v>0</v>
      </c>
      <c r="N25" s="41"/>
      <c r="O25" s="38"/>
      <c r="P25" s="38"/>
      <c r="Q25" s="38"/>
      <c r="R25" s="38"/>
      <c r="S25" s="38"/>
      <c r="T25" s="38"/>
      <c r="U25" s="38"/>
    </row>
    <row r="26" spans="1:21" x14ac:dyDescent="0.25">
      <c r="A26" s="49" t="s">
        <v>190</v>
      </c>
      <c r="B26" s="52"/>
      <c r="C26" s="49" t="s">
        <v>191</v>
      </c>
      <c r="D26" s="38"/>
      <c r="E26" s="38">
        <v>0</v>
      </c>
      <c r="F26" s="38"/>
      <c r="G26" s="38"/>
      <c r="H26" s="38"/>
      <c r="I26" s="38"/>
      <c r="J26" s="38"/>
      <c r="K26" s="38"/>
      <c r="L26" s="38"/>
      <c r="M26" s="44">
        <v>0</v>
      </c>
      <c r="N26" s="41"/>
      <c r="O26" s="38"/>
      <c r="P26" s="38"/>
      <c r="Q26" s="38"/>
      <c r="R26" s="38"/>
      <c r="S26" s="38"/>
      <c r="T26" s="38"/>
      <c r="U26" s="38"/>
    </row>
    <row r="27" spans="1:21" x14ac:dyDescent="0.25">
      <c r="A27" s="41" t="s">
        <v>44</v>
      </c>
      <c r="B27" s="38"/>
      <c r="C27" s="41" t="s">
        <v>137</v>
      </c>
      <c r="D27" s="38"/>
      <c r="E27" s="38">
        <f>VLOOKUP(A27,[1]ecoli_core!$A$2:$I$84,6,FALSE)</f>
        <v>-0.9</v>
      </c>
      <c r="F27" s="38">
        <v>-22.9</v>
      </c>
      <c r="G27" s="38">
        <v>14.7</v>
      </c>
      <c r="H27" s="38"/>
      <c r="I27" s="38">
        <v>355.79</v>
      </c>
      <c r="J27" s="38"/>
      <c r="K27" s="38"/>
      <c r="L27" s="38"/>
      <c r="M27" s="44"/>
      <c r="N27" s="41" t="str">
        <f>VLOOKUP(A27,[2]reactions!$A$1:$E$96,5,FALSE)</f>
        <v>4.2.1.11</v>
      </c>
      <c r="O27" s="38"/>
      <c r="P27" s="38"/>
      <c r="Q27" s="38"/>
      <c r="R27" s="38"/>
      <c r="S27" s="38" t="s">
        <v>46</v>
      </c>
      <c r="T27" s="38">
        <v>2.67</v>
      </c>
      <c r="U27" s="38">
        <v>2.67</v>
      </c>
    </row>
    <row r="28" spans="1:21" x14ac:dyDescent="0.25">
      <c r="A28" s="41" t="s">
        <v>41</v>
      </c>
      <c r="B28" s="38"/>
      <c r="C28" s="41" t="s">
        <v>42</v>
      </c>
      <c r="D28" s="38"/>
      <c r="E28" s="38">
        <v>6.2290000000000001</v>
      </c>
      <c r="F28" s="38">
        <v>-23.1</v>
      </c>
      <c r="G28" s="38">
        <v>14.6</v>
      </c>
      <c r="H28" s="38"/>
      <c r="I28" s="38"/>
      <c r="J28" s="38">
        <v>530</v>
      </c>
      <c r="K28" s="38"/>
      <c r="L28" s="38"/>
      <c r="M28" s="44"/>
      <c r="N28" s="41" t="str">
        <f>VLOOKUP(A28,[2]reactions!$A$1:$E$96,5,FALSE)</f>
        <v>5.4.2.1</v>
      </c>
      <c r="O28" s="38"/>
      <c r="P28" s="38"/>
      <c r="Q28" s="38"/>
      <c r="R28" s="38"/>
      <c r="S28" s="38" t="s">
        <v>43</v>
      </c>
      <c r="T28" s="38">
        <v>2.67</v>
      </c>
      <c r="U28" s="38">
        <v>2.67</v>
      </c>
    </row>
    <row r="29" spans="1:21" x14ac:dyDescent="0.25">
      <c r="A29" s="41" t="s">
        <v>39</v>
      </c>
      <c r="B29" s="38"/>
      <c r="C29" s="41" t="s">
        <v>61</v>
      </c>
      <c r="D29" s="38"/>
      <c r="E29" s="38">
        <v>-10.51</v>
      </c>
      <c r="F29" s="38">
        <v>-19.2</v>
      </c>
      <c r="G29" s="38">
        <v>56.1</v>
      </c>
      <c r="H29" s="43"/>
      <c r="I29" s="38"/>
      <c r="J29" s="38">
        <v>654</v>
      </c>
      <c r="K29" s="38"/>
      <c r="L29" s="38"/>
      <c r="M29" s="44"/>
      <c r="N29" s="41" t="str">
        <f>VLOOKUP(A29,[2]reactions!$A$1:$E$96,5,FALSE)</f>
        <v>2.7.2.3</v>
      </c>
      <c r="O29" s="38"/>
      <c r="P29" s="38"/>
      <c r="Q29" s="38"/>
      <c r="R29" s="38"/>
      <c r="S29" s="38" t="s">
        <v>40</v>
      </c>
      <c r="T29" s="38">
        <v>0.39900000000000002</v>
      </c>
      <c r="U29" s="38">
        <v>0.39900000000000002</v>
      </c>
    </row>
    <row r="30" spans="1:21" x14ac:dyDescent="0.25">
      <c r="A30" s="41" t="s">
        <v>36</v>
      </c>
      <c r="B30" s="38"/>
      <c r="C30" s="41" t="s">
        <v>132</v>
      </c>
      <c r="D30" s="38" t="s">
        <v>37</v>
      </c>
      <c r="E30" s="38">
        <f>VLOOKUP(A30,[1]ecoli_core!$A$2:$I$84,6,FALSE)</f>
        <v>-0.1</v>
      </c>
      <c r="F30" s="38">
        <v>-12.8</v>
      </c>
      <c r="G30" s="38">
        <v>62.6</v>
      </c>
      <c r="H30" s="38"/>
      <c r="I30" s="38">
        <v>268</v>
      </c>
      <c r="J30" s="38"/>
      <c r="K30" s="38"/>
      <c r="L30" s="38"/>
      <c r="M30" s="44"/>
      <c r="N30" s="41" t="str">
        <f>VLOOKUP(A30,[2]reactions!$A$1:$E$96,5,FALSE)</f>
        <v>1.2.1.12</v>
      </c>
      <c r="O30" s="38"/>
      <c r="P30" s="38"/>
      <c r="Q30" s="38"/>
      <c r="R30" s="38"/>
      <c r="S30" s="38" t="s">
        <v>38</v>
      </c>
      <c r="T30" s="38">
        <v>2.13</v>
      </c>
      <c r="U30" s="38">
        <v>2.13</v>
      </c>
    </row>
    <row r="31" spans="1:21" x14ac:dyDescent="0.25">
      <c r="A31" s="41" t="s">
        <v>33</v>
      </c>
      <c r="B31" s="38"/>
      <c r="C31" s="41" t="s">
        <v>34</v>
      </c>
      <c r="D31" s="38"/>
      <c r="E31" s="46">
        <v>7.5979999999999999</v>
      </c>
      <c r="F31" s="38">
        <v>-24.3</v>
      </c>
      <c r="G31" s="38">
        <v>13.4</v>
      </c>
      <c r="H31" s="38"/>
      <c r="I31" s="38"/>
      <c r="J31" s="38">
        <v>9000</v>
      </c>
      <c r="K31" s="38"/>
      <c r="L31" s="38"/>
      <c r="M31" s="45"/>
      <c r="N31" s="41" t="str">
        <f>VLOOKUP(A31,[2]reactions!$A$1:$E$96,5,FALSE)</f>
        <v>5.3.1.1</v>
      </c>
      <c r="O31" s="38"/>
      <c r="P31" s="38"/>
      <c r="Q31" s="38"/>
      <c r="R31" s="38"/>
      <c r="S31" s="38" t="s">
        <v>35</v>
      </c>
      <c r="T31" s="38">
        <v>0.16700000000000001</v>
      </c>
      <c r="U31" s="38">
        <v>0.16700000000000001</v>
      </c>
    </row>
    <row r="32" spans="1:21" x14ac:dyDescent="0.25">
      <c r="A32" s="41" t="s">
        <v>30</v>
      </c>
      <c r="B32" s="38"/>
      <c r="C32" s="41" t="s">
        <v>31</v>
      </c>
      <c r="D32" s="38"/>
      <c r="E32" s="38">
        <f>VLOOKUP(A32,[1]ecoli_core!$A$2:$I$84,6,FALSE)</f>
        <v>4.2</v>
      </c>
      <c r="F32" s="38">
        <v>-29.4</v>
      </c>
      <c r="G32" s="38">
        <v>27.1</v>
      </c>
      <c r="H32" s="43"/>
      <c r="I32" s="38">
        <v>8.5</v>
      </c>
      <c r="J32" s="38"/>
      <c r="K32" s="38"/>
      <c r="L32" s="38"/>
      <c r="M32" s="44"/>
      <c r="N32" s="41" t="str">
        <f>VLOOKUP(A32,[2]reactions!$A$1:$E$96,5,FALSE)</f>
        <v>4.1.2.13</v>
      </c>
      <c r="O32" s="38"/>
      <c r="P32" s="38"/>
      <c r="Q32" s="38"/>
      <c r="R32" s="38"/>
      <c r="S32" s="38" t="s">
        <v>32</v>
      </c>
      <c r="T32" s="38">
        <v>0.218</v>
      </c>
      <c r="U32" s="38">
        <v>0.218</v>
      </c>
    </row>
    <row r="33" spans="1:21" x14ac:dyDescent="0.25">
      <c r="A33" s="41" t="s">
        <v>26</v>
      </c>
      <c r="B33" s="38"/>
      <c r="C33" s="41" t="s">
        <v>136</v>
      </c>
      <c r="D33" s="38" t="s">
        <v>28</v>
      </c>
      <c r="E33" s="38">
        <f>VLOOKUP(A33,[1]ecoli_core!$A$2:$I$84,6,FALSE)</f>
        <v>-2.8</v>
      </c>
      <c r="F33" s="38">
        <v>-48.8</v>
      </c>
      <c r="G33" s="38">
        <v>-9.6999999999999993</v>
      </c>
      <c r="H33" s="38"/>
      <c r="I33" s="38">
        <v>22</v>
      </c>
      <c r="J33" s="38"/>
      <c r="K33" s="38"/>
      <c r="L33" s="38"/>
      <c r="M33" s="44">
        <v>0</v>
      </c>
      <c r="N33" s="41" t="str">
        <f>VLOOKUP(A33,[2]reactions!$A$1:$E$96,5,FALSE)</f>
        <v>3.1.3.11</v>
      </c>
      <c r="O33" s="38"/>
      <c r="P33" s="38" t="s">
        <v>105</v>
      </c>
      <c r="Q33" s="38"/>
      <c r="R33" s="38">
        <v>0.1</v>
      </c>
      <c r="S33" s="38" t="s">
        <v>29</v>
      </c>
      <c r="T33" s="38">
        <v>0.27200000000000002</v>
      </c>
      <c r="U33" s="38">
        <v>0.27200000000000002</v>
      </c>
    </row>
    <row r="34" spans="1:21" x14ac:dyDescent="0.25">
      <c r="A34" s="41" t="s">
        <v>21</v>
      </c>
      <c r="B34" s="38"/>
      <c r="C34" s="41" t="s">
        <v>22</v>
      </c>
      <c r="D34" s="38"/>
      <c r="E34" s="38">
        <v>3.1320000000000001</v>
      </c>
      <c r="F34" s="38">
        <v>-17.100000000000001</v>
      </c>
      <c r="G34" s="38">
        <v>20.6</v>
      </c>
      <c r="H34" s="38"/>
      <c r="I34" s="38">
        <v>120</v>
      </c>
      <c r="J34" s="38"/>
      <c r="K34" s="38"/>
      <c r="L34" s="38"/>
      <c r="M34" s="44">
        <v>11.639423575531699</v>
      </c>
      <c r="N34" s="41" t="str">
        <f>VLOOKUP(A34,[2]reactions!$A$1:$E$96,5,FALSE)</f>
        <v>5.3.1.9</v>
      </c>
      <c r="O34" s="38" t="s">
        <v>23</v>
      </c>
      <c r="P34" s="38"/>
      <c r="Q34" s="38"/>
      <c r="R34" s="38"/>
      <c r="S34" s="38" t="s">
        <v>24</v>
      </c>
      <c r="T34" s="38">
        <v>3.48</v>
      </c>
      <c r="U34" s="38">
        <v>3.48</v>
      </c>
    </row>
    <row r="35" spans="1:21" x14ac:dyDescent="0.25">
      <c r="A35" s="51" t="s">
        <v>125</v>
      </c>
      <c r="B35" s="51"/>
      <c r="C35" s="51" t="s">
        <v>261</v>
      </c>
      <c r="D35" s="38"/>
      <c r="E35" s="38">
        <v>0</v>
      </c>
      <c r="F35" s="38"/>
      <c r="G35" s="38"/>
      <c r="H35" s="38"/>
      <c r="I35" s="38">
        <v>1</v>
      </c>
      <c r="J35" s="38">
        <v>0</v>
      </c>
      <c r="K35" s="38"/>
      <c r="L35" s="43"/>
      <c r="M35" s="38"/>
      <c r="N35" s="38"/>
      <c r="O35" s="38"/>
      <c r="P35" s="38"/>
      <c r="Q35" s="38"/>
      <c r="R35" s="38"/>
      <c r="S35" s="38"/>
      <c r="T35" s="38"/>
      <c r="U35" s="38"/>
    </row>
    <row r="36" spans="1:21" x14ac:dyDescent="0.25">
      <c r="A36" s="47" t="s">
        <v>67</v>
      </c>
      <c r="B36" s="51"/>
      <c r="C36" s="47" t="s">
        <v>225</v>
      </c>
      <c r="D36" s="38" t="s">
        <v>65</v>
      </c>
      <c r="E36" s="38">
        <v>0</v>
      </c>
      <c r="F36" s="38"/>
      <c r="G36" s="38"/>
      <c r="H36" s="38"/>
      <c r="I36" s="46">
        <v>2540</v>
      </c>
      <c r="J36" s="38">
        <v>2540</v>
      </c>
      <c r="K36" s="38"/>
      <c r="L36" s="43">
        <v>1E-3</v>
      </c>
      <c r="M36" s="44">
        <v>-8.5077261088811902</v>
      </c>
      <c r="N36" s="41"/>
      <c r="O36" s="38" t="s">
        <v>128</v>
      </c>
      <c r="P36" s="38"/>
      <c r="Q36" s="38"/>
      <c r="R36" s="38"/>
      <c r="S36" s="38"/>
      <c r="T36" s="38"/>
      <c r="U36" s="38"/>
    </row>
    <row r="37" spans="1:21" x14ac:dyDescent="0.25">
      <c r="A37" s="52" t="s">
        <v>122</v>
      </c>
      <c r="B37" s="52"/>
      <c r="C37" s="52" t="s">
        <v>85</v>
      </c>
      <c r="D37" s="38"/>
      <c r="E37" s="38">
        <v>0</v>
      </c>
      <c r="F37" s="38"/>
      <c r="G37" s="38"/>
      <c r="H37" s="38"/>
      <c r="I37" s="38">
        <v>1</v>
      </c>
      <c r="J37" s="38">
        <v>1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x14ac:dyDescent="0.25">
      <c r="A38" s="52" t="s">
        <v>126</v>
      </c>
      <c r="B38" s="52"/>
      <c r="C38" s="52" t="s">
        <v>87</v>
      </c>
      <c r="D38" s="38"/>
      <c r="E38" s="38">
        <v>0</v>
      </c>
      <c r="F38" s="38"/>
      <c r="G38" s="38"/>
      <c r="H38" s="38"/>
      <c r="I38" s="38"/>
      <c r="J38" s="38">
        <v>1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 x14ac:dyDescent="0.25">
      <c r="A39" s="49" t="s">
        <v>78</v>
      </c>
      <c r="B39" s="52"/>
      <c r="C39" s="49" t="s">
        <v>79</v>
      </c>
      <c r="D39" s="38"/>
      <c r="E39" s="38">
        <v>0</v>
      </c>
      <c r="F39" s="38"/>
      <c r="G39" s="38"/>
      <c r="H39" s="38"/>
      <c r="I39" s="38"/>
      <c r="J39" s="38"/>
      <c r="K39" s="38"/>
      <c r="L39" s="38"/>
      <c r="M39" s="44">
        <v>63.607356573910501</v>
      </c>
      <c r="N39" s="41"/>
      <c r="O39" s="38"/>
      <c r="P39" s="38"/>
      <c r="Q39" s="38"/>
      <c r="R39" s="38"/>
      <c r="S39" s="38"/>
      <c r="T39" s="38"/>
      <c r="U39" s="38"/>
    </row>
    <row r="40" spans="1:21" x14ac:dyDescent="0.25">
      <c r="A40" s="47" t="s">
        <v>130</v>
      </c>
      <c r="B40" s="51"/>
      <c r="C40" s="47" t="s">
        <v>129</v>
      </c>
      <c r="D40" s="38"/>
      <c r="E40" s="38">
        <v>0</v>
      </c>
      <c r="F40" s="38"/>
      <c r="G40" s="38"/>
      <c r="H40" s="38"/>
      <c r="I40" s="43">
        <v>100</v>
      </c>
      <c r="J40" s="43">
        <v>100</v>
      </c>
      <c r="K40" s="38"/>
      <c r="L40" s="38"/>
      <c r="M40" s="44">
        <v>8.5514960440672301</v>
      </c>
      <c r="N40" s="41"/>
      <c r="O40" s="43" t="s">
        <v>131</v>
      </c>
      <c r="P40" s="38"/>
      <c r="Q40" s="38"/>
      <c r="R40" s="38"/>
      <c r="S40" s="38"/>
      <c r="T40" s="38"/>
      <c r="U40" s="38"/>
    </row>
    <row r="41" spans="1:21" x14ac:dyDescent="0.25">
      <c r="A41" s="47" t="s">
        <v>73</v>
      </c>
      <c r="B41" s="51"/>
      <c r="C41" s="47" t="s">
        <v>74</v>
      </c>
      <c r="D41" s="38"/>
      <c r="E41" s="38">
        <f>VLOOKUP(A41,[1]ecoli_core!$A$2:$I$84,6,FALSE)</f>
        <v>0</v>
      </c>
      <c r="F41" s="38"/>
      <c r="G41" s="38"/>
      <c r="H41" s="38"/>
      <c r="I41" s="38">
        <v>1</v>
      </c>
      <c r="J41" s="38">
        <v>2</v>
      </c>
      <c r="K41" s="38"/>
      <c r="L41" s="38"/>
      <c r="M41" s="44">
        <v>-13.3040694607334</v>
      </c>
      <c r="N41" s="41"/>
      <c r="O41" s="38" t="s">
        <v>75</v>
      </c>
      <c r="P41" s="38"/>
      <c r="Q41" s="38"/>
      <c r="R41" s="38"/>
      <c r="S41" s="38"/>
      <c r="T41" s="38"/>
      <c r="U41" s="38"/>
    </row>
    <row r="42" spans="1:21" x14ac:dyDescent="0.25">
      <c r="A42" s="49" t="s">
        <v>80</v>
      </c>
      <c r="B42" s="52"/>
      <c r="C42" s="49" t="s">
        <v>81</v>
      </c>
      <c r="D42" s="38"/>
      <c r="E42" s="38">
        <v>0</v>
      </c>
      <c r="F42" s="38"/>
      <c r="G42" s="38"/>
      <c r="H42" s="38"/>
      <c r="I42" s="38"/>
      <c r="J42" s="38"/>
      <c r="K42" s="38"/>
      <c r="L42" s="38"/>
      <c r="M42" s="44">
        <v>13.304069460733899</v>
      </c>
      <c r="N42" s="41"/>
      <c r="O42" s="38"/>
      <c r="P42" s="38"/>
      <c r="Q42" s="38"/>
      <c r="R42" s="38"/>
      <c r="S42" s="38"/>
      <c r="T42" s="38"/>
      <c r="U42" s="38"/>
    </row>
    <row r="43" spans="1:21" x14ac:dyDescent="0.25">
      <c r="A43" s="38" t="s">
        <v>214</v>
      </c>
      <c r="B43" s="38"/>
      <c r="C43" s="38" t="s">
        <v>215</v>
      </c>
      <c r="D43" s="38"/>
      <c r="E43" s="38">
        <f>VLOOKUP(A43,[1]ecoli_core!$A$2:$I$84,6,FALSE)</f>
        <v>1.3</v>
      </c>
      <c r="F43" s="38"/>
      <c r="G43" s="38"/>
      <c r="H43" s="38"/>
      <c r="I43" s="38">
        <f>VLOOKUP($A43,[1]ecoliN1!$A$2:$J$84,9,FALSE)</f>
        <v>1</v>
      </c>
      <c r="J43" s="38">
        <f>VLOOKUP($A43,[1]ecoliN1!$A$2:$J$84,10,FALSE)</f>
        <v>0</v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</row>
    <row r="44" spans="1:21" s="38" customFormat="1" x14ac:dyDescent="0.25">
      <c r="A44" s="41" t="s">
        <v>229</v>
      </c>
      <c r="C44" s="41" t="s">
        <v>252</v>
      </c>
      <c r="D44" s="38" t="s">
        <v>169</v>
      </c>
      <c r="E44" s="38">
        <v>-1.6</v>
      </c>
      <c r="F44" s="38">
        <v>-42.6</v>
      </c>
      <c r="G44" s="38">
        <v>35.299999999999997</v>
      </c>
      <c r="I44" s="38">
        <v>174</v>
      </c>
      <c r="L44" s="38">
        <v>0.63</v>
      </c>
      <c r="M44" s="44">
        <v>18.144898505714799</v>
      </c>
      <c r="N44" s="41" t="s">
        <v>230</v>
      </c>
      <c r="O44" s="38" t="s">
        <v>231</v>
      </c>
    </row>
    <row r="45" spans="1:21" s="38" customFormat="1" x14ac:dyDescent="0.25">
      <c r="A45" s="41" t="s">
        <v>232</v>
      </c>
      <c r="C45" s="41" t="s">
        <v>233</v>
      </c>
      <c r="D45" s="38" t="s">
        <v>234</v>
      </c>
      <c r="E45" s="38">
        <v>-5.0999999999999996</v>
      </c>
      <c r="F45" s="38">
        <v>-39.799999999999997</v>
      </c>
      <c r="G45" s="38">
        <v>-2.1</v>
      </c>
      <c r="I45" s="38">
        <v>25</v>
      </c>
      <c r="M45" s="44">
        <v>18.144898505714799</v>
      </c>
      <c r="N45" s="41" t="s">
        <v>235</v>
      </c>
    </row>
    <row r="46" spans="1:21" s="38" customFormat="1" x14ac:dyDescent="0.25">
      <c r="A46" s="41" t="s">
        <v>236</v>
      </c>
      <c r="C46" s="41" t="s">
        <v>253</v>
      </c>
      <c r="D46" s="38" t="s">
        <v>50</v>
      </c>
      <c r="E46" s="38">
        <v>0.9</v>
      </c>
      <c r="F46" s="38">
        <v>-43.6</v>
      </c>
      <c r="G46" s="38">
        <v>31.7</v>
      </c>
      <c r="I46" s="38">
        <v>75.650000000000006</v>
      </c>
      <c r="M46" s="44">
        <v>18.144898505714799</v>
      </c>
      <c r="N46" s="41" t="s">
        <v>237</v>
      </c>
    </row>
    <row r="47" spans="1:21" s="38" customFormat="1" x14ac:dyDescent="0.25">
      <c r="A47" s="41" t="s">
        <v>238</v>
      </c>
      <c r="C47" s="41" t="s">
        <v>239</v>
      </c>
      <c r="F47" s="38">
        <v>-22.2</v>
      </c>
      <c r="G47" s="38">
        <v>15.5</v>
      </c>
      <c r="H47" s="38">
        <v>3.91</v>
      </c>
      <c r="I47" s="38">
        <v>1180.01</v>
      </c>
      <c r="M47" s="45">
        <v>10.425678473058399</v>
      </c>
      <c r="N47" s="41" t="s">
        <v>240</v>
      </c>
    </row>
    <row r="48" spans="1:21" s="38" customFormat="1" x14ac:dyDescent="0.25">
      <c r="A48" s="41" t="s">
        <v>241</v>
      </c>
      <c r="C48" s="41" t="s">
        <v>242</v>
      </c>
      <c r="E48" s="38">
        <v>0.5</v>
      </c>
      <c r="F48" s="38">
        <v>-16.899999999999999</v>
      </c>
      <c r="G48" s="38">
        <v>20.8</v>
      </c>
      <c r="I48" s="38">
        <v>2100</v>
      </c>
      <c r="M48" s="45">
        <v>-7.7192200326564304</v>
      </c>
      <c r="N48" s="41" t="s">
        <v>243</v>
      </c>
    </row>
    <row r="49" spans="1:14" s="38" customFormat="1" x14ac:dyDescent="0.25">
      <c r="A49" s="41" t="s">
        <v>244</v>
      </c>
      <c r="C49" s="41" t="s">
        <v>245</v>
      </c>
      <c r="F49" s="38">
        <v>-33.9</v>
      </c>
      <c r="G49" s="38">
        <v>41.5</v>
      </c>
      <c r="H49" s="38">
        <v>0.216</v>
      </c>
      <c r="J49" s="38">
        <v>21.9</v>
      </c>
      <c r="M49" s="44">
        <v>-5.6324290470476202</v>
      </c>
      <c r="N49" s="41" t="s">
        <v>246</v>
      </c>
    </row>
    <row r="50" spans="1:14" s="38" customFormat="1" x14ac:dyDescent="0.25">
      <c r="A50" s="41" t="s">
        <v>247</v>
      </c>
      <c r="C50" s="41" t="s">
        <v>248</v>
      </c>
      <c r="E50" s="38">
        <v>-1.7</v>
      </c>
      <c r="F50" s="38">
        <v>-38.4</v>
      </c>
      <c r="G50" s="38">
        <v>36.9</v>
      </c>
      <c r="I50" s="38">
        <v>16.57</v>
      </c>
      <c r="M50" s="44">
        <v>5.6324290470476202</v>
      </c>
      <c r="N50" s="41" t="s">
        <v>249</v>
      </c>
    </row>
    <row r="51" spans="1:14" s="38" customFormat="1" x14ac:dyDescent="0.25">
      <c r="A51" s="41" t="s">
        <v>250</v>
      </c>
      <c r="C51" s="41" t="s">
        <v>251</v>
      </c>
      <c r="E51" s="38">
        <v>1.7</v>
      </c>
      <c r="F51" s="38">
        <v>-27.7</v>
      </c>
      <c r="G51" s="38">
        <v>47.7</v>
      </c>
      <c r="H51" s="38">
        <v>1.77E-2</v>
      </c>
      <c r="J51" s="38">
        <v>20.437999999999999</v>
      </c>
      <c r="M51" s="44">
        <v>-4.7932494260107603</v>
      </c>
      <c r="N51" s="41" t="s">
        <v>246</v>
      </c>
    </row>
    <row r="52" spans="1:14" s="38" customFormat="1" x14ac:dyDescent="0.25">
      <c r="A52" s="49" t="s">
        <v>257</v>
      </c>
      <c r="B52" s="52"/>
      <c r="C52" s="49" t="s">
        <v>258</v>
      </c>
      <c r="E52" s="38">
        <v>0</v>
      </c>
      <c r="M52" s="44">
        <v>63.607356573910501</v>
      </c>
      <c r="N52" s="41"/>
    </row>
    <row r="53" spans="1:14" s="38" customFormat="1" x14ac:dyDescent="0.25">
      <c r="A53" s="49"/>
      <c r="B53" s="52"/>
      <c r="C53" s="49"/>
      <c r="M53" s="44"/>
      <c r="N53" s="41"/>
    </row>
    <row r="54" spans="1:14" s="38" customFormat="1" x14ac:dyDescent="0.25">
      <c r="A54" s="49"/>
      <c r="B54" s="52"/>
      <c r="C54" s="49"/>
      <c r="M54" s="44"/>
      <c r="N54" s="41"/>
    </row>
    <row r="55" spans="1:14" s="38" customFormat="1" x14ac:dyDescent="0.25">
      <c r="A55" s="49"/>
      <c r="B55" s="52"/>
      <c r="C55" s="49"/>
      <c r="M55" s="44"/>
      <c r="N55" s="41"/>
    </row>
    <row r="56" spans="1:14" s="38" customFormat="1" x14ac:dyDescent="0.25">
      <c r="A56" s="49"/>
      <c r="B56" s="52"/>
      <c r="C56" s="49"/>
      <c r="M56" s="44"/>
      <c r="N56" s="41"/>
    </row>
    <row r="57" spans="1:14" s="38" customFormat="1" x14ac:dyDescent="0.25">
      <c r="A57" s="49"/>
      <c r="B57" s="52"/>
      <c r="C57" s="49"/>
      <c r="M57" s="44"/>
      <c r="N57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3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38">
        <v>10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1E-4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55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B14" s="43"/>
    </row>
    <row r="15" spans="1:2" x14ac:dyDescent="0.25">
      <c r="B15" s="43"/>
    </row>
    <row r="16" spans="1:2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8" workbookViewId="0">
      <selection activeCell="C35" sqref="C35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ht="60" x14ac:dyDescent="0.25">
      <c r="A35" s="53" t="s">
        <v>254</v>
      </c>
      <c r="B35" s="53"/>
      <c r="C35" s="54" t="s">
        <v>255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55" t="s">
        <v>256</v>
      </c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10" t="s">
        <v>78</v>
      </c>
      <c r="B38" s="27"/>
      <c r="C38" s="10" t="s">
        <v>79</v>
      </c>
      <c r="D38" s="23"/>
      <c r="E38" s="23">
        <v>0</v>
      </c>
      <c r="F38" s="23"/>
      <c r="G38" s="23"/>
      <c r="H38" s="23"/>
      <c r="I38" s="23"/>
      <c r="J38" s="23"/>
      <c r="K38" s="23"/>
      <c r="L38" s="23"/>
      <c r="M38" s="18">
        <v>63.607356573910501</v>
      </c>
      <c r="N38" s="16"/>
      <c r="O38" s="23"/>
      <c r="P38" s="23"/>
      <c r="Q38" s="23"/>
      <c r="R38" s="23"/>
      <c r="S38" s="23"/>
      <c r="T38" s="23"/>
      <c r="U38" s="23"/>
    </row>
    <row r="39" spans="1:21" x14ac:dyDescent="0.25">
      <c r="A39" s="25" t="s">
        <v>130</v>
      </c>
      <c r="B39" s="26"/>
      <c r="C39" s="25" t="s">
        <v>129</v>
      </c>
      <c r="D39" s="23"/>
      <c r="E39" s="23">
        <v>0</v>
      </c>
      <c r="F39" s="23"/>
      <c r="G39" s="23"/>
      <c r="H39" s="23"/>
      <c r="I39" s="24">
        <v>100</v>
      </c>
      <c r="J39" s="24">
        <v>100</v>
      </c>
      <c r="K39" s="23"/>
      <c r="L39" s="23"/>
      <c r="M39" s="18">
        <v>8.5514960440672301</v>
      </c>
      <c r="N39" s="16"/>
      <c r="O39" s="24" t="s">
        <v>131</v>
      </c>
      <c r="P39" s="23"/>
      <c r="Q39" s="23"/>
      <c r="R39" s="23"/>
      <c r="S39" s="23"/>
      <c r="T39" s="23"/>
      <c r="U39" s="23"/>
    </row>
    <row r="40" spans="1:21" x14ac:dyDescent="0.25">
      <c r="A40" s="25" t="s">
        <v>73</v>
      </c>
      <c r="B40" s="26"/>
      <c r="C40" s="25" t="s">
        <v>74</v>
      </c>
      <c r="D40" s="23"/>
      <c r="E40" s="23">
        <f>VLOOKUP(A40,[1]ecoli_core!$A$2:$I$84,6,FALSE)</f>
        <v>0</v>
      </c>
      <c r="F40" s="23"/>
      <c r="G40" s="23"/>
      <c r="H40" s="23"/>
      <c r="I40" s="23">
        <v>1</v>
      </c>
      <c r="J40" s="23">
        <v>2</v>
      </c>
      <c r="K40" s="23"/>
      <c r="L40" s="23"/>
      <c r="M40" s="18">
        <v>-13.3040694607334</v>
      </c>
      <c r="N40" s="16"/>
      <c r="O40" s="23" t="s">
        <v>75</v>
      </c>
      <c r="P40" s="23"/>
      <c r="Q40" s="23"/>
      <c r="R40" s="23"/>
      <c r="S40" s="23"/>
      <c r="T40" s="23"/>
      <c r="U40" s="23"/>
    </row>
    <row r="41" spans="1:21" x14ac:dyDescent="0.25">
      <c r="A41" s="10" t="s">
        <v>80</v>
      </c>
      <c r="B41" s="27"/>
      <c r="C41" s="10" t="s">
        <v>81</v>
      </c>
      <c r="D41" s="23"/>
      <c r="E41" s="23">
        <v>0</v>
      </c>
      <c r="F41" s="23"/>
      <c r="G41" s="23"/>
      <c r="H41" s="23"/>
      <c r="I41" s="23"/>
      <c r="J41" s="23"/>
      <c r="K41" s="23"/>
      <c r="L41" s="23"/>
      <c r="M41" s="18">
        <v>13.304069460733899</v>
      </c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23" t="s">
        <v>214</v>
      </c>
      <c r="B42" s="23"/>
      <c r="C42" s="23" t="s">
        <v>215</v>
      </c>
      <c r="D42" s="23"/>
      <c r="E42" s="23">
        <f>VLOOKUP(A42,[1]ecoli_core!$A$2:$I$84,6,FALSE)</f>
        <v>1.3</v>
      </c>
      <c r="F42" s="23"/>
      <c r="G42" s="23"/>
      <c r="H42" s="23"/>
      <c r="I42" s="23">
        <f>VLOOKUP($A42,[1]ecoliN1!$A$2:$J$84,9,FALSE)</f>
        <v>1</v>
      </c>
      <c r="J42" s="23">
        <f>VLOOKUP($A42,[1]ecoliN1!$A$2:$J$84,10,FALSE)</f>
        <v>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38">
        <v>10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1E-4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55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A14" s="38" t="s">
        <v>93</v>
      </c>
      <c r="B14" s="43">
        <v>10</v>
      </c>
    </row>
    <row r="15" spans="1:2" x14ac:dyDescent="0.25">
      <c r="A15" s="38" t="s">
        <v>226</v>
      </c>
      <c r="B15" s="4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C33" sqref="C33"/>
    </sheetView>
  </sheetViews>
  <sheetFormatPr defaultRowHeight="15" x14ac:dyDescent="0.25"/>
  <cols>
    <col min="3" max="3" width="44.42578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54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227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228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10" t="s">
        <v>184</v>
      </c>
      <c r="B22" s="27"/>
      <c r="C22" s="10" t="s">
        <v>185</v>
      </c>
      <c r="D22" s="23"/>
      <c r="E22" s="23">
        <v>0</v>
      </c>
      <c r="F22" s="23"/>
      <c r="G22" s="23"/>
      <c r="H22" s="23"/>
      <c r="I22" s="23"/>
      <c r="J22" s="23"/>
      <c r="K22" s="23"/>
      <c r="L22" s="23"/>
      <c r="M22" s="18">
        <v>0</v>
      </c>
      <c r="N22" s="16"/>
      <c r="O22" s="23"/>
      <c r="P22" s="23"/>
      <c r="Q22" s="23"/>
      <c r="R22" s="23"/>
      <c r="S22" s="23"/>
      <c r="T22" s="23"/>
      <c r="U22" s="23"/>
    </row>
    <row r="23" spans="1:21" x14ac:dyDescent="0.25">
      <c r="A23" s="10" t="s">
        <v>186</v>
      </c>
      <c r="B23" s="27"/>
      <c r="C23" s="10" t="s">
        <v>187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188</v>
      </c>
      <c r="B24" s="27"/>
      <c r="C24" s="10" t="s">
        <v>189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6" t="s">
        <v>44</v>
      </c>
      <c r="B25" s="23"/>
      <c r="C25" s="16" t="s">
        <v>137</v>
      </c>
      <c r="D25" s="23"/>
      <c r="E25" s="23">
        <f>VLOOKUP(A25,[1]ecoli_core!$A$2:$I$84,6,FALSE)</f>
        <v>-0.9</v>
      </c>
      <c r="F25" s="23">
        <v>-22.9</v>
      </c>
      <c r="G25" s="23">
        <v>14.7</v>
      </c>
      <c r="H25" s="23"/>
      <c r="I25" s="23">
        <v>355.79</v>
      </c>
      <c r="J25" s="23"/>
      <c r="K25" s="23"/>
      <c r="L25" s="23"/>
      <c r="M25" s="18"/>
      <c r="N25" s="16" t="str">
        <f>VLOOKUP(A25,[2]reactions!$A$1:$E$96,5,FALSE)</f>
        <v>4.2.1.11</v>
      </c>
      <c r="O25" s="23"/>
      <c r="P25" s="23"/>
      <c r="Q25" s="23"/>
      <c r="R25" s="23"/>
      <c r="S25" s="23" t="s">
        <v>46</v>
      </c>
      <c r="T25" s="23">
        <v>2.67</v>
      </c>
      <c r="U25" s="23">
        <v>2.67</v>
      </c>
    </row>
    <row r="26" spans="1:21" x14ac:dyDescent="0.25">
      <c r="A26" s="16" t="s">
        <v>41</v>
      </c>
      <c r="B26" s="23"/>
      <c r="C26" s="16" t="s">
        <v>42</v>
      </c>
      <c r="D26" s="23"/>
      <c r="E26" s="23">
        <v>6.2290000000000001</v>
      </c>
      <c r="F26" s="23">
        <v>-23.1</v>
      </c>
      <c r="G26" s="23">
        <v>14.6</v>
      </c>
      <c r="H26" s="23"/>
      <c r="I26" s="23"/>
      <c r="J26" s="23">
        <v>530</v>
      </c>
      <c r="K26" s="23"/>
      <c r="L26" s="23"/>
      <c r="M26" s="18"/>
      <c r="N26" s="16" t="str">
        <f>VLOOKUP(A26,[2]reactions!$A$1:$E$96,5,FALSE)</f>
        <v>5.4.2.1</v>
      </c>
      <c r="O26" s="23"/>
      <c r="P26" s="23"/>
      <c r="Q26" s="23"/>
      <c r="R26" s="23"/>
      <c r="S26" s="23" t="s">
        <v>43</v>
      </c>
      <c r="T26" s="23">
        <v>2.67</v>
      </c>
      <c r="U26" s="23">
        <v>2.67</v>
      </c>
    </row>
    <row r="27" spans="1:21" x14ac:dyDescent="0.25">
      <c r="A27" s="16" t="s">
        <v>39</v>
      </c>
      <c r="B27" s="23"/>
      <c r="C27" s="16" t="s">
        <v>61</v>
      </c>
      <c r="D27" s="23"/>
      <c r="E27" s="23">
        <v>-10.51</v>
      </c>
      <c r="F27" s="23">
        <v>-19.2</v>
      </c>
      <c r="G27" s="23">
        <v>56.1</v>
      </c>
      <c r="H27" s="24"/>
      <c r="I27" s="23"/>
      <c r="J27" s="23">
        <v>654</v>
      </c>
      <c r="K27" s="23"/>
      <c r="L27" s="23"/>
      <c r="M27" s="18"/>
      <c r="N27" s="16" t="str">
        <f>VLOOKUP(A27,[2]reactions!$A$1:$E$96,5,FALSE)</f>
        <v>2.7.2.3</v>
      </c>
      <c r="O27" s="23"/>
      <c r="P27" s="23"/>
      <c r="Q27" s="23"/>
      <c r="R27" s="23"/>
      <c r="S27" s="23" t="s">
        <v>40</v>
      </c>
      <c r="T27" s="23">
        <v>0.39900000000000002</v>
      </c>
      <c r="U27" s="23">
        <v>0.39900000000000002</v>
      </c>
    </row>
    <row r="28" spans="1:21" x14ac:dyDescent="0.25">
      <c r="A28" s="16" t="s">
        <v>36</v>
      </c>
      <c r="B28" s="23"/>
      <c r="C28" s="16" t="s">
        <v>62</v>
      </c>
      <c r="D28" s="23" t="s">
        <v>37</v>
      </c>
      <c r="E28" s="23">
        <f>VLOOKUP(A28,[1]ecoli_core!$A$2:$I$84,6,FALSE)</f>
        <v>-0.1</v>
      </c>
      <c r="F28" s="23">
        <v>-12.8</v>
      </c>
      <c r="G28" s="23">
        <v>62.6</v>
      </c>
      <c r="H28" s="23"/>
      <c r="I28" s="23">
        <v>268</v>
      </c>
      <c r="J28" s="23"/>
      <c r="K28" s="23"/>
      <c r="L28" s="23"/>
      <c r="M28" s="18"/>
      <c r="N28" s="16" t="str">
        <f>VLOOKUP(A28,[2]reactions!$A$1:$E$96,5,FALSE)</f>
        <v>1.2.1.12</v>
      </c>
      <c r="O28" s="23"/>
      <c r="P28" s="23"/>
      <c r="Q28" s="23"/>
      <c r="R28" s="23"/>
      <c r="S28" s="23" t="s">
        <v>38</v>
      </c>
      <c r="T28" s="23">
        <v>2.13</v>
      </c>
      <c r="U28" s="23">
        <v>2.13</v>
      </c>
    </row>
    <row r="29" spans="1:21" x14ac:dyDescent="0.25">
      <c r="A29" s="16" t="s">
        <v>33</v>
      </c>
      <c r="B29" s="23"/>
      <c r="C29" s="16" t="s">
        <v>34</v>
      </c>
      <c r="D29" s="23"/>
      <c r="E29" s="17">
        <v>7.5979999999999999</v>
      </c>
      <c r="F29" s="23">
        <v>-24.3</v>
      </c>
      <c r="G29" s="23">
        <v>13.4</v>
      </c>
      <c r="H29" s="23"/>
      <c r="I29" s="23"/>
      <c r="J29" s="23">
        <v>9000</v>
      </c>
      <c r="K29" s="23"/>
      <c r="L29" s="23"/>
      <c r="M29" s="7"/>
      <c r="N29" s="16" t="str">
        <f>VLOOKUP(A29,[2]reactions!$A$1:$E$96,5,FALSE)</f>
        <v>5.3.1.1</v>
      </c>
      <c r="O29" s="23"/>
      <c r="P29" s="23"/>
      <c r="Q29" s="23"/>
      <c r="R29" s="23"/>
      <c r="S29" s="23" t="s">
        <v>35</v>
      </c>
      <c r="T29" s="23">
        <v>0.16700000000000001</v>
      </c>
      <c r="U29" s="23">
        <v>0.16700000000000001</v>
      </c>
    </row>
    <row r="30" spans="1:21" x14ac:dyDescent="0.25">
      <c r="A30" s="16" t="s">
        <v>30</v>
      </c>
      <c r="B30" s="23"/>
      <c r="C30" s="16" t="s">
        <v>31</v>
      </c>
      <c r="D30" s="23"/>
      <c r="E30" s="23">
        <f>VLOOKUP(A30,[1]ecoli_core!$A$2:$I$84,6,FALSE)</f>
        <v>4.2</v>
      </c>
      <c r="F30" s="23">
        <v>-29.4</v>
      </c>
      <c r="G30" s="23">
        <v>27.1</v>
      </c>
      <c r="H30" s="24"/>
      <c r="I30" s="23">
        <v>8.5</v>
      </c>
      <c r="J30" s="23"/>
      <c r="K30" s="23"/>
      <c r="L30" s="23"/>
      <c r="M30" s="18"/>
      <c r="N30" s="16" t="str">
        <f>VLOOKUP(A30,[2]reactions!$A$1:$E$96,5,FALSE)</f>
        <v>4.1.2.13</v>
      </c>
      <c r="O30" s="23"/>
      <c r="P30" s="23"/>
      <c r="Q30" s="23"/>
      <c r="R30" s="23"/>
      <c r="S30" s="23" t="s">
        <v>32</v>
      </c>
      <c r="T30" s="23">
        <v>0.218</v>
      </c>
      <c r="U30" s="23">
        <v>0.218</v>
      </c>
    </row>
    <row r="31" spans="1:21" x14ac:dyDescent="0.25">
      <c r="A31" s="16" t="s">
        <v>26</v>
      </c>
      <c r="B31" s="23"/>
      <c r="C31" s="16" t="s">
        <v>27</v>
      </c>
      <c r="D31" s="23" t="s">
        <v>28</v>
      </c>
      <c r="E31" s="23">
        <f>VLOOKUP(A31,[1]ecoli_core!$A$2:$I$84,6,FALSE)</f>
        <v>-2.8</v>
      </c>
      <c r="F31" s="23">
        <v>-48.8</v>
      </c>
      <c r="G31" s="23">
        <v>-9.6999999999999993</v>
      </c>
      <c r="H31" s="23"/>
      <c r="I31" s="23">
        <v>22</v>
      </c>
      <c r="J31" s="23"/>
      <c r="K31" s="23"/>
      <c r="L31" s="23"/>
      <c r="M31" s="18">
        <v>0</v>
      </c>
      <c r="N31" s="16" t="str">
        <f>VLOOKUP(A31,[2]reactions!$A$1:$E$96,5,FALSE)</f>
        <v>3.1.3.11</v>
      </c>
      <c r="O31" s="23"/>
      <c r="P31" s="23" t="s">
        <v>105</v>
      </c>
      <c r="Q31" s="23"/>
      <c r="R31" s="23">
        <v>0.1</v>
      </c>
      <c r="S31" s="23" t="s">
        <v>29</v>
      </c>
      <c r="T31" s="23">
        <v>0.27200000000000002</v>
      </c>
      <c r="U31" s="23">
        <v>0.27200000000000002</v>
      </c>
    </row>
    <row r="32" spans="1:21" x14ac:dyDescent="0.25">
      <c r="A32" s="16" t="s">
        <v>21</v>
      </c>
      <c r="B32" s="23"/>
      <c r="C32" s="16" t="s">
        <v>22</v>
      </c>
      <c r="D32" s="23"/>
      <c r="E32" s="23">
        <v>3.1320000000000001</v>
      </c>
      <c r="F32" s="23">
        <v>-17.100000000000001</v>
      </c>
      <c r="G32" s="23">
        <v>20.6</v>
      </c>
      <c r="H32" s="23"/>
      <c r="I32" s="23">
        <v>120</v>
      </c>
      <c r="J32" s="23"/>
      <c r="K32" s="23"/>
      <c r="L32" s="23"/>
      <c r="M32" s="18">
        <v>11.639423575531699</v>
      </c>
      <c r="N32" s="16" t="str">
        <f>VLOOKUP(A32,[2]reactions!$A$1:$E$96,5,FALSE)</f>
        <v>5.3.1.9</v>
      </c>
      <c r="O32" s="23" t="s">
        <v>23</v>
      </c>
      <c r="P32" s="23"/>
      <c r="Q32" s="23"/>
      <c r="R32" s="23"/>
      <c r="S32" s="23" t="s">
        <v>24</v>
      </c>
      <c r="T32" s="23">
        <v>3.48</v>
      </c>
      <c r="U32" s="23">
        <v>3.48</v>
      </c>
    </row>
    <row r="33" spans="1:21" x14ac:dyDescent="0.25">
      <c r="A33" s="26" t="s">
        <v>125</v>
      </c>
      <c r="B33" s="26"/>
      <c r="C33" s="26" t="s">
        <v>127</v>
      </c>
      <c r="D33" s="23"/>
      <c r="E33" s="23">
        <v>0</v>
      </c>
      <c r="F33" s="23"/>
      <c r="G33" s="23"/>
      <c r="H33" s="23"/>
      <c r="I33" s="23">
        <v>1</v>
      </c>
      <c r="J33" s="23">
        <v>0</v>
      </c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5" t="s">
        <v>67</v>
      </c>
      <c r="B34" s="26"/>
      <c r="C34" s="25" t="s">
        <v>225</v>
      </c>
      <c r="D34" s="23" t="s">
        <v>65</v>
      </c>
      <c r="E34" s="23">
        <v>0</v>
      </c>
      <c r="F34" s="23"/>
      <c r="G34" s="23"/>
      <c r="H34" s="23"/>
      <c r="I34" s="17">
        <v>2540</v>
      </c>
      <c r="J34" s="23">
        <v>2540</v>
      </c>
      <c r="K34" s="23"/>
      <c r="L34" s="24">
        <v>1E-3</v>
      </c>
      <c r="M34" s="18">
        <v>-8.5077261088811902</v>
      </c>
      <c r="N34" s="16"/>
      <c r="O34" s="23" t="s">
        <v>128</v>
      </c>
      <c r="P34" s="23"/>
      <c r="Q34" s="23"/>
      <c r="R34" s="23"/>
      <c r="S34" s="23"/>
      <c r="T34" s="23"/>
      <c r="U34" s="23"/>
    </row>
    <row r="35" spans="1:21" x14ac:dyDescent="0.25">
      <c r="A35" s="27" t="s">
        <v>122</v>
      </c>
      <c r="B35" s="27"/>
      <c r="C35" s="27" t="s">
        <v>85</v>
      </c>
      <c r="D35" s="23"/>
      <c r="E35" s="23">
        <v>0</v>
      </c>
      <c r="F35" s="23"/>
      <c r="G35" s="23"/>
      <c r="H35" s="23"/>
      <c r="I35" s="23">
        <v>1</v>
      </c>
      <c r="J35" s="23">
        <v>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7" t="s">
        <v>126</v>
      </c>
      <c r="B36" s="27"/>
      <c r="C36" s="27" t="s">
        <v>87</v>
      </c>
      <c r="D36" s="23"/>
      <c r="E36" s="23">
        <v>0</v>
      </c>
      <c r="F36" s="23"/>
      <c r="G36" s="23"/>
      <c r="H36" s="23"/>
      <c r="I36" s="23"/>
      <c r="J36" s="23">
        <v>1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10" t="s">
        <v>78</v>
      </c>
      <c r="B37" s="27"/>
      <c r="C37" s="10" t="s">
        <v>79</v>
      </c>
      <c r="D37" s="23"/>
      <c r="E37" s="23">
        <v>0</v>
      </c>
      <c r="F37" s="23"/>
      <c r="G37" s="23"/>
      <c r="H37" s="23"/>
      <c r="I37" s="23"/>
      <c r="J37" s="23"/>
      <c r="K37" s="23"/>
      <c r="L37" s="23"/>
      <c r="M37" s="18">
        <v>63.607356573910501</v>
      </c>
      <c r="N37" s="16"/>
      <c r="O37" s="23"/>
      <c r="P37" s="23"/>
      <c r="Q37" s="23"/>
      <c r="R37" s="23"/>
      <c r="S37" s="23"/>
      <c r="T37" s="23"/>
      <c r="U37" s="23"/>
    </row>
    <row r="38" spans="1:21" x14ac:dyDescent="0.25">
      <c r="A38" s="25" t="s">
        <v>130</v>
      </c>
      <c r="B38" s="26"/>
      <c r="C38" s="25" t="s">
        <v>129</v>
      </c>
      <c r="D38" s="23"/>
      <c r="E38" s="23">
        <v>0</v>
      </c>
      <c r="F38" s="23"/>
      <c r="G38" s="23"/>
      <c r="H38" s="23"/>
      <c r="I38" s="24">
        <v>100</v>
      </c>
      <c r="J38" s="24">
        <v>100</v>
      </c>
      <c r="K38" s="23"/>
      <c r="L38" s="23"/>
      <c r="M38" s="18">
        <v>8.5514960440672301</v>
      </c>
      <c r="N38" s="16"/>
      <c r="O38" s="24" t="s">
        <v>131</v>
      </c>
      <c r="P38" s="23"/>
      <c r="Q38" s="23"/>
      <c r="R38" s="23"/>
      <c r="S38" s="23"/>
      <c r="T38" s="23"/>
      <c r="U38" s="23"/>
    </row>
    <row r="39" spans="1:21" x14ac:dyDescent="0.25">
      <c r="A39" s="25" t="s">
        <v>73</v>
      </c>
      <c r="B39" s="26"/>
      <c r="C39" s="25" t="s">
        <v>74</v>
      </c>
      <c r="D39" s="23"/>
      <c r="E39" s="23">
        <f>VLOOKUP(A39,[1]ecoli_core!$A$2:$I$84,6,FALSE)</f>
        <v>0</v>
      </c>
      <c r="F39" s="23"/>
      <c r="G39" s="23"/>
      <c r="H39" s="23"/>
      <c r="I39" s="23">
        <v>1</v>
      </c>
      <c r="J39" s="23">
        <v>2</v>
      </c>
      <c r="K39" s="23"/>
      <c r="L39" s="23"/>
      <c r="M39" s="18">
        <v>-13.3040694607334</v>
      </c>
      <c r="N39" s="16"/>
      <c r="O39" s="23" t="s">
        <v>75</v>
      </c>
      <c r="P39" s="23"/>
      <c r="Q39" s="23"/>
      <c r="R39" s="23"/>
      <c r="S39" s="23"/>
      <c r="T39" s="23"/>
      <c r="U39" s="23"/>
    </row>
    <row r="40" spans="1:21" x14ac:dyDescent="0.25">
      <c r="A40" s="10" t="s">
        <v>80</v>
      </c>
      <c r="B40" s="27"/>
      <c r="C40" s="10" t="s">
        <v>81</v>
      </c>
      <c r="D40" s="23"/>
      <c r="E40" s="23">
        <v>0</v>
      </c>
      <c r="F40" s="23"/>
      <c r="G40" s="23"/>
      <c r="H40" s="23"/>
      <c r="I40" s="23"/>
      <c r="J40" s="23"/>
      <c r="K40" s="23"/>
      <c r="L40" s="23"/>
      <c r="M40" s="18">
        <v>13.304069460733899</v>
      </c>
      <c r="N40" s="16"/>
      <c r="O40" s="23"/>
      <c r="P40" s="23"/>
      <c r="Q40" s="23"/>
      <c r="R40" s="23"/>
      <c r="S40" s="23"/>
      <c r="T40" s="23"/>
      <c r="U40" s="23"/>
    </row>
    <row r="41" spans="1:21" x14ac:dyDescent="0.25">
      <c r="A41" s="23" t="s">
        <v>214</v>
      </c>
      <c r="B41" s="23"/>
      <c r="C41" s="23" t="s">
        <v>215</v>
      </c>
      <c r="D41" s="23"/>
      <c r="E41" s="23">
        <f>VLOOKUP(A41,[1]ecoli_core!$A$2:$I$84,6,FALSE)</f>
        <v>1.3</v>
      </c>
      <c r="F41" s="23"/>
      <c r="G41" s="23"/>
      <c r="H41" s="23"/>
      <c r="I41" s="23">
        <f>VLOOKUP($A41,[1]ecoliN1!$A$2:$J$84,9,FALSE)</f>
        <v>1</v>
      </c>
      <c r="J41" s="23">
        <f>VLOOKUP($A41,[1]ecoliN1!$A$2:$J$84,10,FALSE)</f>
        <v>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s="23" customFormat="1" x14ac:dyDescent="0.25">
      <c r="A42" s="25" t="s">
        <v>70</v>
      </c>
      <c r="B42" s="26"/>
      <c r="C42" s="25" t="s">
        <v>71</v>
      </c>
      <c r="E42" s="23">
        <f>VLOOKUP(A42,[1]ecoli_core!$A$2:$I$84,6,FALSE)</f>
        <v>0</v>
      </c>
      <c r="I42" s="24">
        <v>100</v>
      </c>
      <c r="J42" s="24">
        <v>100</v>
      </c>
      <c r="M42" s="18">
        <v>8.5514960440672301</v>
      </c>
      <c r="N42" s="16"/>
      <c r="O42" s="24" t="s">
        <v>72</v>
      </c>
    </row>
    <row r="43" spans="1:21" s="23" customFormat="1" x14ac:dyDescent="0.25">
      <c r="A43" s="10" t="s">
        <v>82</v>
      </c>
      <c r="B43" s="27"/>
      <c r="C43" s="10" t="s">
        <v>83</v>
      </c>
      <c r="E43" s="23">
        <v>0</v>
      </c>
      <c r="M43" s="18">
        <v>-8.5514960440672301</v>
      </c>
      <c r="N43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s="23" t="s">
        <v>140</v>
      </c>
      <c r="B7" s="24">
        <v>55</v>
      </c>
    </row>
    <row r="8" spans="1:2" x14ac:dyDescent="0.25">
      <c r="A8" s="23" t="s">
        <v>141</v>
      </c>
      <c r="B8" s="24">
        <v>55</v>
      </c>
    </row>
    <row r="9" spans="1:2" x14ac:dyDescent="0.25">
      <c r="A9" s="23" t="s">
        <v>207</v>
      </c>
      <c r="B9" s="24">
        <v>0</v>
      </c>
    </row>
    <row r="10" spans="1:2" x14ac:dyDescent="0.25">
      <c r="A10" s="23" t="s">
        <v>208</v>
      </c>
      <c r="B10" s="24">
        <v>0</v>
      </c>
    </row>
    <row r="11" spans="1:2" x14ac:dyDescent="0.25">
      <c r="A11" s="23" t="s">
        <v>209</v>
      </c>
      <c r="B11" s="24">
        <v>0</v>
      </c>
    </row>
    <row r="12" spans="1:2" x14ac:dyDescent="0.25">
      <c r="A12" s="23" t="s">
        <v>210</v>
      </c>
      <c r="B12" s="24">
        <v>0</v>
      </c>
    </row>
    <row r="13" spans="1:2" x14ac:dyDescent="0.25">
      <c r="A13" s="23" t="s">
        <v>211</v>
      </c>
      <c r="B13" s="24">
        <v>0</v>
      </c>
    </row>
    <row r="14" spans="1:2" x14ac:dyDescent="0.25">
      <c r="A14" t="s">
        <v>93</v>
      </c>
      <c r="B14" s="24">
        <v>10</v>
      </c>
    </row>
    <row r="15" spans="1:2" x14ac:dyDescent="0.25">
      <c r="A15" t="s">
        <v>226</v>
      </c>
      <c r="B15" s="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58" workbookViewId="0">
      <selection activeCell="C77" sqref="C7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2" t="s">
        <v>96</v>
      </c>
    </row>
    <row r="26" spans="1:21" x14ac:dyDescent="0.25">
      <c r="A26" s="26" t="s">
        <v>125</v>
      </c>
      <c r="B26" s="26"/>
      <c r="C26" s="26" t="s">
        <v>127</v>
      </c>
      <c r="D26" s="23"/>
      <c r="E26" s="23">
        <v>0</v>
      </c>
      <c r="F26" s="23"/>
      <c r="G26" s="23"/>
      <c r="H26" s="23"/>
      <c r="I26" s="23">
        <v>1</v>
      </c>
      <c r="J26" s="23">
        <v>0</v>
      </c>
      <c r="K26" s="23"/>
      <c r="L26" s="24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5" t="s">
        <v>67</v>
      </c>
      <c r="B27" s="26"/>
      <c r="C27" s="25" t="s">
        <v>68</v>
      </c>
      <c r="D27" s="23" t="s">
        <v>65</v>
      </c>
      <c r="E27" s="23">
        <v>0</v>
      </c>
      <c r="F27" s="23"/>
      <c r="G27" s="23"/>
      <c r="H27" s="23"/>
      <c r="I27" s="17">
        <v>2540</v>
      </c>
      <c r="J27" s="23">
        <v>2540</v>
      </c>
      <c r="K27" s="23"/>
      <c r="L27" s="24">
        <v>1E-3</v>
      </c>
      <c r="M27" s="18">
        <v>-8.5077261088811902</v>
      </c>
      <c r="N27" s="16"/>
      <c r="O27" s="23" t="s">
        <v>128</v>
      </c>
      <c r="P27" s="23"/>
      <c r="Q27" s="23"/>
      <c r="R27" s="23"/>
      <c r="S27" s="23"/>
      <c r="T27" s="23"/>
      <c r="U27" s="23"/>
    </row>
    <row r="28" spans="1:21" x14ac:dyDescent="0.25">
      <c r="A28" s="27" t="s">
        <v>122</v>
      </c>
      <c r="B28" s="27"/>
      <c r="C28" s="27" t="s">
        <v>85</v>
      </c>
      <c r="D28" s="23"/>
      <c r="E28" s="23">
        <v>0</v>
      </c>
      <c r="F28" s="23"/>
      <c r="G28" s="23"/>
      <c r="H28" s="23"/>
      <c r="I28" s="23">
        <v>1</v>
      </c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7" t="s">
        <v>126</v>
      </c>
      <c r="B29" s="27"/>
      <c r="C29" s="27" t="s">
        <v>87</v>
      </c>
      <c r="D29" s="23"/>
      <c r="E29" s="23">
        <v>0</v>
      </c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 t="s">
        <v>56</v>
      </c>
      <c r="B30" s="23"/>
      <c r="C30" s="16" t="s">
        <v>58</v>
      </c>
      <c r="D30" s="23"/>
      <c r="E30" s="23">
        <f>VLOOKUP(A30,[1]ecoli_core!$A$2:$I$84,6,FALSE)</f>
        <v>4.3</v>
      </c>
      <c r="F30" s="23">
        <v>-24.3</v>
      </c>
      <c r="G30" s="23">
        <v>52.1</v>
      </c>
      <c r="H30" s="23"/>
      <c r="I30" s="23">
        <v>280</v>
      </c>
      <c r="J30" s="23"/>
      <c r="K30" s="23"/>
      <c r="L30" s="23"/>
      <c r="M30" s="18"/>
      <c r="N30" s="16" t="str">
        <f>VLOOKUP(A30,[2]reactions!$A$1:$E$96,5,FALSE)</f>
        <v>2.7.2.1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16" t="s">
        <v>53</v>
      </c>
      <c r="B31" s="23"/>
      <c r="C31" s="16" t="s">
        <v>117</v>
      </c>
      <c r="D31" s="23" t="s">
        <v>55</v>
      </c>
      <c r="E31" s="23">
        <f>VLOOKUP(A31,[1]ecoli_core!$A$2:$I$84,6,FALSE)</f>
        <v>3.8</v>
      </c>
      <c r="F31" s="23">
        <v>-20.399999999999999</v>
      </c>
      <c r="G31" s="23">
        <v>28.7</v>
      </c>
      <c r="H31" s="23"/>
      <c r="I31" s="23">
        <v>120</v>
      </c>
      <c r="J31" s="23"/>
      <c r="K31" s="23"/>
      <c r="L31" s="23"/>
      <c r="M31" s="7"/>
      <c r="N31" s="16" t="str">
        <f>VLOOKUP(A31,[2]reactions!$A$1:$E$96,5,FALSE)</f>
        <v>2.3.1.8</v>
      </c>
      <c r="O31" s="23"/>
      <c r="P31" s="23"/>
      <c r="Q31" s="23"/>
      <c r="R31" s="23"/>
      <c r="S31" s="23"/>
      <c r="T31" s="23"/>
      <c r="U31" s="23"/>
    </row>
    <row r="32" spans="1:21" x14ac:dyDescent="0.25">
      <c r="A32" s="16" t="s">
        <v>47</v>
      </c>
      <c r="B32" s="23"/>
      <c r="C32" s="16" t="s">
        <v>60</v>
      </c>
      <c r="D32" s="23" t="s">
        <v>25</v>
      </c>
      <c r="E32" s="23">
        <v>-31.12</v>
      </c>
      <c r="F32" s="23">
        <v>-10.8</v>
      </c>
      <c r="G32" s="23">
        <v>65.3</v>
      </c>
      <c r="H32" s="24"/>
      <c r="I32" s="23">
        <v>2540</v>
      </c>
      <c r="J32" s="23"/>
      <c r="K32" s="23"/>
      <c r="L32" s="23"/>
      <c r="M32" s="18"/>
      <c r="N32" s="16" t="str">
        <f>VLOOKUP(A32,[2]reactions!$A$1:$E$96,5,FALSE)</f>
        <v>2.7.1.40</v>
      </c>
      <c r="O32" s="23" t="s">
        <v>48</v>
      </c>
      <c r="P32" s="23"/>
      <c r="Q32" s="23"/>
      <c r="R32" s="23"/>
      <c r="S32" s="23" t="s">
        <v>49</v>
      </c>
      <c r="T32" s="23">
        <v>0.111</v>
      </c>
      <c r="U32" s="23">
        <v>0.111</v>
      </c>
    </row>
    <row r="33" spans="1:21" x14ac:dyDescent="0.25">
      <c r="A33" s="16" t="s">
        <v>44</v>
      </c>
      <c r="B33" s="23"/>
      <c r="C33" s="16" t="s">
        <v>137</v>
      </c>
      <c r="D33" s="23"/>
      <c r="E33" s="23">
        <f>VLOOKUP(A33,[1]ecoli_core!$A$2:$I$84,6,FALSE)</f>
        <v>-0.9</v>
      </c>
      <c r="F33" s="23">
        <v>-22.9</v>
      </c>
      <c r="G33" s="23">
        <v>14.7</v>
      </c>
      <c r="H33" s="23"/>
      <c r="I33" s="23">
        <v>355.79</v>
      </c>
      <c r="J33" s="23"/>
      <c r="K33" s="23"/>
      <c r="L33" s="23"/>
      <c r="M33" s="18"/>
      <c r="N33" s="16" t="str">
        <f>VLOOKUP(A33,[2]reactions!$A$1:$E$96,5,FALSE)</f>
        <v>4.2.1.11</v>
      </c>
      <c r="O33" s="23"/>
      <c r="P33" s="23"/>
      <c r="Q33" s="23"/>
      <c r="R33" s="23"/>
      <c r="S33" s="23" t="s">
        <v>46</v>
      </c>
      <c r="T33" s="23">
        <v>2.67</v>
      </c>
      <c r="U33" s="23">
        <v>2.67</v>
      </c>
    </row>
    <row r="34" spans="1:21" x14ac:dyDescent="0.25">
      <c r="A34" s="16" t="s">
        <v>41</v>
      </c>
      <c r="B34" s="23"/>
      <c r="C34" s="16" t="s">
        <v>42</v>
      </c>
      <c r="D34" s="23"/>
      <c r="E34" s="23">
        <v>6.2290000000000001</v>
      </c>
      <c r="F34" s="23">
        <v>-23.1</v>
      </c>
      <c r="G34" s="23">
        <v>14.6</v>
      </c>
      <c r="H34" s="23"/>
      <c r="I34" s="23"/>
      <c r="J34" s="23">
        <v>530</v>
      </c>
      <c r="K34" s="23"/>
      <c r="L34" s="23"/>
      <c r="M34" s="18"/>
      <c r="N34" s="16" t="str">
        <f>VLOOKUP(A34,[2]reactions!$A$1:$E$96,5,FALSE)</f>
        <v>5.4.2.1</v>
      </c>
      <c r="O34" s="23"/>
      <c r="P34" s="23"/>
      <c r="Q34" s="23"/>
      <c r="R34" s="23"/>
      <c r="S34" s="23" t="s">
        <v>43</v>
      </c>
      <c r="T34" s="23">
        <v>2.67</v>
      </c>
      <c r="U34" s="23">
        <v>2.67</v>
      </c>
    </row>
    <row r="35" spans="1:21" x14ac:dyDescent="0.25">
      <c r="A35" s="16" t="s">
        <v>39</v>
      </c>
      <c r="B35" s="23"/>
      <c r="C35" s="16" t="s">
        <v>61</v>
      </c>
      <c r="D35" s="23"/>
      <c r="E35" s="23">
        <v>-10.51</v>
      </c>
      <c r="F35" s="23">
        <v>-19.2</v>
      </c>
      <c r="G35" s="23">
        <v>56.1</v>
      </c>
      <c r="H35" s="24"/>
      <c r="I35" s="23"/>
      <c r="J35" s="23">
        <v>654</v>
      </c>
      <c r="K35" s="23"/>
      <c r="L35" s="23"/>
      <c r="M35" s="18"/>
      <c r="N35" s="16" t="str">
        <f>VLOOKUP(A35,[2]reactions!$A$1:$E$96,5,FALSE)</f>
        <v>2.7.2.3</v>
      </c>
      <c r="O35" s="23"/>
      <c r="P35" s="23"/>
      <c r="Q35" s="23"/>
      <c r="R35" s="23"/>
      <c r="S35" s="23" t="s">
        <v>40</v>
      </c>
      <c r="T35" s="23">
        <v>0.39900000000000002</v>
      </c>
      <c r="U35" s="23">
        <v>0.39900000000000002</v>
      </c>
    </row>
    <row r="36" spans="1:21" x14ac:dyDescent="0.25">
      <c r="A36" s="16" t="s">
        <v>36</v>
      </c>
      <c r="B36" s="23"/>
      <c r="C36" s="16" t="s">
        <v>132</v>
      </c>
      <c r="D36" s="23" t="s">
        <v>37</v>
      </c>
      <c r="E36" s="23">
        <f>VLOOKUP(A36,[1]ecoli_core!$A$2:$I$84,6,FALSE)</f>
        <v>-0.1</v>
      </c>
      <c r="F36" s="23">
        <v>-12.8</v>
      </c>
      <c r="G36" s="23">
        <v>62.6</v>
      </c>
      <c r="H36" s="23"/>
      <c r="I36" s="23">
        <v>268</v>
      </c>
      <c r="J36" s="23"/>
      <c r="K36" s="23"/>
      <c r="L36" s="23"/>
      <c r="M36" s="18"/>
      <c r="N36" s="16" t="str">
        <f>VLOOKUP(A36,[2]reactions!$A$1:$E$96,5,FALSE)</f>
        <v>1.2.1.12</v>
      </c>
      <c r="O36" s="23"/>
      <c r="P36" s="23"/>
      <c r="Q36" s="23"/>
      <c r="R36" s="23"/>
      <c r="S36" s="23" t="s">
        <v>38</v>
      </c>
      <c r="T36" s="23">
        <v>2.13</v>
      </c>
      <c r="U36" s="23">
        <v>2.13</v>
      </c>
    </row>
    <row r="37" spans="1:21" x14ac:dyDescent="0.25">
      <c r="A37" s="16" t="s">
        <v>33</v>
      </c>
      <c r="B37" s="23"/>
      <c r="C37" s="16" t="s">
        <v>34</v>
      </c>
      <c r="D37" s="23"/>
      <c r="E37" s="17">
        <v>7.5979999999999999</v>
      </c>
      <c r="F37" s="23">
        <v>-24.3</v>
      </c>
      <c r="G37" s="23">
        <v>13.4</v>
      </c>
      <c r="H37" s="23"/>
      <c r="I37" s="23"/>
      <c r="J37" s="23">
        <v>9000</v>
      </c>
      <c r="K37" s="23"/>
      <c r="L37" s="23"/>
      <c r="M37" s="7"/>
      <c r="N37" s="16" t="str">
        <f>VLOOKUP(A37,[2]reactions!$A$1:$E$96,5,FALSE)</f>
        <v>5.3.1.1</v>
      </c>
      <c r="O37" s="23"/>
      <c r="P37" s="23"/>
      <c r="Q37" s="23"/>
      <c r="R37" s="23"/>
      <c r="S37" s="23" t="s">
        <v>35</v>
      </c>
      <c r="T37" s="23">
        <v>0.16700000000000001</v>
      </c>
      <c r="U37" s="23">
        <v>0.16700000000000001</v>
      </c>
    </row>
    <row r="38" spans="1:21" x14ac:dyDescent="0.25">
      <c r="A38" s="16" t="s">
        <v>21</v>
      </c>
      <c r="B38" s="23"/>
      <c r="C38" s="16" t="s">
        <v>22</v>
      </c>
      <c r="D38" s="23"/>
      <c r="E38" s="23">
        <v>3.1320000000000001</v>
      </c>
      <c r="F38" s="23">
        <v>-17.100000000000001</v>
      </c>
      <c r="G38" s="23">
        <v>20.6</v>
      </c>
      <c r="H38" s="23"/>
      <c r="I38" s="23">
        <v>120</v>
      </c>
      <c r="J38" s="23"/>
      <c r="K38" s="23"/>
      <c r="L38" s="23"/>
      <c r="M38" s="18">
        <v>11.639423575531699</v>
      </c>
      <c r="N38" s="16" t="str">
        <f>VLOOKUP(A38,[2]reactions!$A$1:$E$96,5,FALSE)</f>
        <v>5.3.1.9</v>
      </c>
      <c r="O38" s="23" t="s">
        <v>23</v>
      </c>
      <c r="P38" s="23"/>
      <c r="Q38" s="23"/>
      <c r="R38" s="23"/>
      <c r="S38" s="23" t="s">
        <v>24</v>
      </c>
      <c r="T38" s="23">
        <v>3.48</v>
      </c>
      <c r="U38" s="23">
        <v>3.48</v>
      </c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138</v>
      </c>
      <c r="B41" s="26"/>
      <c r="C41" s="25" t="s">
        <v>74</v>
      </c>
      <c r="E41" s="23">
        <v>0</v>
      </c>
      <c r="F41" s="23"/>
      <c r="G41" s="23"/>
      <c r="H41" s="23"/>
      <c r="I41" s="23"/>
      <c r="J41" s="23"/>
      <c r="K41" s="23"/>
      <c r="L41" s="23"/>
      <c r="M41" s="18"/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10" t="s">
        <v>139</v>
      </c>
      <c r="B42" s="27"/>
      <c r="C42" s="10" t="s">
        <v>81</v>
      </c>
      <c r="E42" s="23">
        <v>0</v>
      </c>
      <c r="F42" s="23"/>
      <c r="G42" s="23"/>
      <c r="H42" s="23"/>
      <c r="I42" s="24">
        <v>100</v>
      </c>
      <c r="J42" s="24">
        <v>100</v>
      </c>
      <c r="K42" s="23"/>
      <c r="L42" s="23"/>
      <c r="M42" s="18"/>
      <c r="N42" s="16"/>
      <c r="O42" s="24" t="s">
        <v>131</v>
      </c>
      <c r="P42" s="23"/>
      <c r="Q42" s="23"/>
      <c r="R42" s="23"/>
      <c r="S42" s="23"/>
      <c r="T42" s="23"/>
      <c r="U42" s="23"/>
    </row>
    <row r="43" spans="1:21" x14ac:dyDescent="0.25">
      <c r="A43" s="16" t="s">
        <v>142</v>
      </c>
      <c r="B43" s="23"/>
      <c r="C43" s="16" t="s">
        <v>143</v>
      </c>
      <c r="D43" s="23"/>
      <c r="E43" s="23">
        <v>8.6</v>
      </c>
      <c r="F43" s="23">
        <v>-4</v>
      </c>
      <c r="G43" s="23">
        <v>60.9</v>
      </c>
      <c r="H43" s="23"/>
      <c r="I43" s="23"/>
      <c r="J43" s="23">
        <v>81</v>
      </c>
      <c r="K43" s="23"/>
      <c r="L43" s="23"/>
      <c r="M43" s="18">
        <v>6.0051760006096302</v>
      </c>
      <c r="N43" s="16" t="s">
        <v>144</v>
      </c>
      <c r="O43" s="23"/>
      <c r="P43" s="23"/>
      <c r="Q43" s="23"/>
      <c r="R43" s="23"/>
      <c r="S43" s="23" t="s">
        <v>145</v>
      </c>
      <c r="T43" s="23">
        <v>0.39800000000000002</v>
      </c>
      <c r="U43" s="23">
        <v>0.39800000000000002</v>
      </c>
    </row>
    <row r="44" spans="1:21" s="23" customFormat="1" x14ac:dyDescent="0.25">
      <c r="A44" s="12" t="s">
        <v>146</v>
      </c>
      <c r="C44" s="12" t="s">
        <v>147</v>
      </c>
      <c r="E44" s="23">
        <f>VLOOKUP(A44,[1]ecoli_core!$A$2:$I$84,6,FALSE)</f>
        <v>1.5</v>
      </c>
      <c r="F44" s="23">
        <v>-11.2</v>
      </c>
      <c r="G44" s="23">
        <v>26.5</v>
      </c>
      <c r="I44" s="23">
        <v>5.3</v>
      </c>
      <c r="M44" s="18">
        <v>-6.0051760006096302</v>
      </c>
      <c r="N44" s="16" t="str">
        <f>VLOOKUP(A44,[2]reactions!$A$1:$E$96,5,FALSE)</f>
        <v>4.2.1.3</v>
      </c>
      <c r="S44" s="23" t="s">
        <v>148</v>
      </c>
      <c r="T44" s="23">
        <v>9.8000000000000004E-2</v>
      </c>
      <c r="U44" s="23">
        <v>9.8000000000000004E-2</v>
      </c>
    </row>
    <row r="45" spans="1:21" s="23" customFormat="1" x14ac:dyDescent="0.25">
      <c r="A45" s="16" t="s">
        <v>149</v>
      </c>
      <c r="C45" s="16" t="s">
        <v>151</v>
      </c>
      <c r="D45" s="23" t="s">
        <v>50</v>
      </c>
      <c r="E45" s="23">
        <f>VLOOKUP(A45,[1]ecoli_core!$A$2:$I$84,6,FALSE)</f>
        <v>3.4</v>
      </c>
      <c r="F45" s="23">
        <v>-48.4</v>
      </c>
      <c r="G45" s="23">
        <v>26.9</v>
      </c>
      <c r="I45" s="23">
        <v>106.4</v>
      </c>
      <c r="M45" s="18">
        <v>-6.0051760006096302</v>
      </c>
      <c r="N45" s="16" t="str">
        <f>VLOOKUP(A45,[2]reactions!$A$1:$E$96,5,FALSE)</f>
        <v>1.1.1.42</v>
      </c>
      <c r="S45" s="23" t="s">
        <v>150</v>
      </c>
      <c r="T45" s="23">
        <v>0.95499999999999996</v>
      </c>
      <c r="U45" s="23">
        <v>0.95499999999999996</v>
      </c>
    </row>
    <row r="46" spans="1:21" s="23" customFormat="1" x14ac:dyDescent="0.25">
      <c r="A46" s="16" t="s">
        <v>152</v>
      </c>
      <c r="C46" s="16" t="s">
        <v>155</v>
      </c>
      <c r="D46" s="23" t="s">
        <v>50</v>
      </c>
      <c r="E46" s="23">
        <f>VLOOKUP(A46,[1]ecoli_core!$A$2:$I$84,6,FALSE)</f>
        <v>-8.3000000000000007</v>
      </c>
      <c r="F46" s="23">
        <v>-72.3</v>
      </c>
      <c r="G46" s="23">
        <v>20.3</v>
      </c>
      <c r="I46" s="23">
        <v>49</v>
      </c>
      <c r="M46" s="18">
        <v>3.5679805516174299</v>
      </c>
      <c r="N46" s="16" t="s">
        <v>153</v>
      </c>
      <c r="S46" s="23" t="s">
        <v>154</v>
      </c>
      <c r="T46" s="23">
        <v>0.19500000000000001</v>
      </c>
      <c r="U46" s="23">
        <v>0.19500000000000001</v>
      </c>
    </row>
    <row r="47" spans="1:21" s="23" customFormat="1" x14ac:dyDescent="0.25">
      <c r="A47" s="16" t="s">
        <v>156</v>
      </c>
      <c r="C47" s="16" t="s">
        <v>158</v>
      </c>
      <c r="D47" s="23" t="s">
        <v>55</v>
      </c>
      <c r="F47" s="23">
        <v>-39.5</v>
      </c>
      <c r="G47" s="23">
        <v>35.799999999999997</v>
      </c>
      <c r="H47" s="23">
        <v>2.12</v>
      </c>
      <c r="I47" s="23">
        <v>25.6</v>
      </c>
      <c r="M47" s="18">
        <v>-3.5679805516174299</v>
      </c>
      <c r="N47" s="16" t="str">
        <f>VLOOKUP(A47,[2]reactions!$A$1:$E$96,5,FALSE)</f>
        <v>6.2.1.5</v>
      </c>
      <c r="S47" s="23" t="s">
        <v>157</v>
      </c>
      <c r="T47" s="23">
        <v>6.2E-2</v>
      </c>
      <c r="U47" s="23">
        <v>6.2E-2</v>
      </c>
    </row>
    <row r="48" spans="1:21" s="23" customFormat="1" x14ac:dyDescent="0.25">
      <c r="A48" s="12" t="s">
        <v>159</v>
      </c>
      <c r="C48" s="12" t="s">
        <v>163</v>
      </c>
      <c r="E48" s="23">
        <v>-2.1</v>
      </c>
      <c r="F48" s="23">
        <v>-40.4</v>
      </c>
      <c r="G48" s="23">
        <v>16.100000000000001</v>
      </c>
      <c r="I48" s="23">
        <v>167</v>
      </c>
      <c r="M48" s="18">
        <v>3.5679805516174299</v>
      </c>
      <c r="N48" s="16" t="str">
        <f>VLOOKUP(A48,[2]reactions!$A$1:$E$96,5,FALSE)</f>
        <v>1.3.99.1</v>
      </c>
      <c r="S48" s="23" t="s">
        <v>160</v>
      </c>
      <c r="T48" s="23">
        <v>1.47</v>
      </c>
      <c r="U48" s="23">
        <v>1.47</v>
      </c>
    </row>
    <row r="49" spans="1:21" s="23" customFormat="1" x14ac:dyDescent="0.25">
      <c r="A49" s="12" t="s">
        <v>161</v>
      </c>
      <c r="C49" s="12" t="s">
        <v>164</v>
      </c>
      <c r="E49" s="23">
        <v>-5.9</v>
      </c>
      <c r="F49" s="23">
        <v>-40.4</v>
      </c>
      <c r="G49" s="23">
        <v>16.100000000000001</v>
      </c>
      <c r="I49" s="23">
        <v>250</v>
      </c>
      <c r="M49" s="18">
        <v>0</v>
      </c>
      <c r="N49" s="16" t="str">
        <f>VLOOKUP(A49,[2]reactions!$A$1:$E$96,5,FALSE)</f>
        <v>1.3.99.1</v>
      </c>
      <c r="S49" s="23" t="s">
        <v>162</v>
      </c>
      <c r="T49" s="23">
        <v>0.1</v>
      </c>
      <c r="U49" s="23">
        <v>0.1</v>
      </c>
    </row>
    <row r="50" spans="1:21" s="23" customFormat="1" x14ac:dyDescent="0.25">
      <c r="A50" s="16" t="s">
        <v>165</v>
      </c>
      <c r="C50" s="16" t="s">
        <v>166</v>
      </c>
      <c r="E50" s="23">
        <v>0.6</v>
      </c>
      <c r="F50" s="23">
        <v>-15.4</v>
      </c>
      <c r="G50" s="23">
        <v>22.3</v>
      </c>
      <c r="I50" s="23">
        <v>51.7</v>
      </c>
      <c r="M50" s="18">
        <v>-3.5679805516174299</v>
      </c>
      <c r="N50" s="16" t="str">
        <f>VLOOKUP(A50,[2]reactions!$A$1:$E$96,5,FALSE)</f>
        <v>4.2.1.2</v>
      </c>
      <c r="S50" s="23" t="s">
        <v>167</v>
      </c>
      <c r="T50" s="23">
        <v>0.80800000000000005</v>
      </c>
      <c r="U50" s="23">
        <v>0.80800000000000005</v>
      </c>
    </row>
    <row r="51" spans="1:21" s="23" customFormat="1" x14ac:dyDescent="0.25">
      <c r="A51" s="16" t="s">
        <v>168</v>
      </c>
      <c r="C51" s="16" t="s">
        <v>213</v>
      </c>
      <c r="D51" s="23" t="s">
        <v>169</v>
      </c>
      <c r="E51" s="23">
        <v>6.4</v>
      </c>
      <c r="F51" s="23">
        <v>-7.3</v>
      </c>
      <c r="G51" s="23">
        <v>68.599999999999994</v>
      </c>
      <c r="I51" s="23">
        <v>931</v>
      </c>
      <c r="L51" s="23">
        <v>50</v>
      </c>
      <c r="M51" s="18">
        <v>3.5679805516174299</v>
      </c>
      <c r="N51" s="16" t="str">
        <f>VLOOKUP(A51,[2]reactions!$A$1:$E$96,5,FALSE)</f>
        <v>1.1.1.37</v>
      </c>
    </row>
    <row r="52" spans="1:21" s="23" customFormat="1" x14ac:dyDescent="0.25">
      <c r="A52" s="16" t="s">
        <v>170</v>
      </c>
      <c r="C52" s="23" t="s">
        <v>212</v>
      </c>
      <c r="E52" s="23">
        <v>5.0999999999999996</v>
      </c>
      <c r="F52" s="23">
        <v>-16.399999999999999</v>
      </c>
      <c r="G52" s="23">
        <v>51.5</v>
      </c>
      <c r="I52" s="23">
        <v>12.8</v>
      </c>
      <c r="L52" s="23">
        <v>0.125</v>
      </c>
      <c r="M52" s="18">
        <v>-21.922606910894501</v>
      </c>
      <c r="N52" s="16" t="s">
        <v>171</v>
      </c>
    </row>
    <row r="53" spans="1:21" s="23" customFormat="1" x14ac:dyDescent="0.25">
      <c r="A53" s="25" t="s">
        <v>172</v>
      </c>
      <c r="B53" s="26"/>
      <c r="C53" s="25" t="s">
        <v>173</v>
      </c>
      <c r="D53" s="23" t="s">
        <v>65</v>
      </c>
      <c r="E53" s="23">
        <v>0</v>
      </c>
      <c r="I53" s="17">
        <v>1</v>
      </c>
      <c r="J53" s="23">
        <v>0</v>
      </c>
      <c r="M53" s="18">
        <v>0</v>
      </c>
      <c r="N53" s="16"/>
      <c r="O53" s="23" t="s">
        <v>174</v>
      </c>
    </row>
    <row r="54" spans="1:21" s="23" customFormat="1" x14ac:dyDescent="0.25">
      <c r="A54" s="25" t="s">
        <v>175</v>
      </c>
      <c r="B54" s="26"/>
      <c r="C54" s="25" t="s">
        <v>176</v>
      </c>
      <c r="D54" s="23" t="s">
        <v>65</v>
      </c>
      <c r="E54" s="23">
        <v>0</v>
      </c>
      <c r="I54" s="17">
        <v>1</v>
      </c>
      <c r="J54" s="23">
        <v>0</v>
      </c>
      <c r="M54" s="18">
        <v>0</v>
      </c>
      <c r="N54" s="16"/>
      <c r="O54" s="23" t="s">
        <v>177</v>
      </c>
    </row>
    <row r="55" spans="1:21" s="23" customFormat="1" x14ac:dyDescent="0.25">
      <c r="A55" s="25" t="s">
        <v>178</v>
      </c>
      <c r="B55" s="26"/>
      <c r="C55" s="25" t="s">
        <v>179</v>
      </c>
      <c r="D55" s="23" t="s">
        <v>65</v>
      </c>
      <c r="E55" s="23">
        <f>VLOOKUP(A55,[1]ecoli_core!$A$2:$I$84,6,FALSE)</f>
        <v>0</v>
      </c>
      <c r="I55" s="17">
        <v>1</v>
      </c>
      <c r="J55" s="23">
        <v>1</v>
      </c>
      <c r="M55" s="18">
        <v>0</v>
      </c>
      <c r="N55" s="16"/>
      <c r="O55" s="23" t="s">
        <v>66</v>
      </c>
    </row>
    <row r="56" spans="1:21" s="23" customFormat="1" x14ac:dyDescent="0.25">
      <c r="A56" s="25" t="s">
        <v>180</v>
      </c>
      <c r="B56" s="26"/>
      <c r="C56" s="25" t="s">
        <v>181</v>
      </c>
      <c r="D56" s="23" t="s">
        <v>65</v>
      </c>
      <c r="E56" s="23">
        <f>VLOOKUP(A56,[1]ecoli_core!$A$2:$I$84,6,FALSE)</f>
        <v>0</v>
      </c>
      <c r="I56" s="17">
        <v>1</v>
      </c>
      <c r="J56" s="23">
        <v>0</v>
      </c>
      <c r="M56" s="18">
        <v>0</v>
      </c>
      <c r="N56" s="16"/>
      <c r="O56" s="23" t="s">
        <v>66</v>
      </c>
    </row>
    <row r="57" spans="1:21" s="23" customFormat="1" x14ac:dyDescent="0.25">
      <c r="A57" s="28" t="s">
        <v>182</v>
      </c>
      <c r="B57" s="26"/>
      <c r="C57" s="28" t="s">
        <v>183</v>
      </c>
      <c r="D57" s="23" t="s">
        <v>65</v>
      </c>
      <c r="E57" s="23">
        <f>VLOOKUP(A57,[1]ecoli_core!$A$2:$I$84,6,FALSE)</f>
        <v>0</v>
      </c>
      <c r="I57" s="17">
        <v>1</v>
      </c>
      <c r="J57" s="23">
        <v>0</v>
      </c>
      <c r="M57" s="18">
        <v>0</v>
      </c>
      <c r="N57" s="16"/>
      <c r="O57" s="23" t="s">
        <v>174</v>
      </c>
    </row>
    <row r="58" spans="1:21" s="23" customFormat="1" x14ac:dyDescent="0.25">
      <c r="A58" s="10" t="s">
        <v>184</v>
      </c>
      <c r="B58" s="27"/>
      <c r="C58" s="10" t="s">
        <v>185</v>
      </c>
      <c r="E58" s="23">
        <v>0</v>
      </c>
      <c r="M58" s="18">
        <v>0</v>
      </c>
      <c r="N58" s="16"/>
    </row>
    <row r="59" spans="1:21" s="23" customFormat="1" x14ac:dyDescent="0.25">
      <c r="A59" s="10" t="s">
        <v>186</v>
      </c>
      <c r="B59" s="27"/>
      <c r="C59" s="10" t="s">
        <v>187</v>
      </c>
      <c r="E59" s="23">
        <v>0</v>
      </c>
      <c r="M59" s="18">
        <v>0</v>
      </c>
      <c r="N59" s="16"/>
    </row>
    <row r="60" spans="1:21" s="23" customFormat="1" x14ac:dyDescent="0.25">
      <c r="A60" s="10" t="s">
        <v>188</v>
      </c>
      <c r="B60" s="27"/>
      <c r="C60" s="10" t="s">
        <v>189</v>
      </c>
      <c r="E60" s="23">
        <v>0</v>
      </c>
      <c r="M60" s="18">
        <v>0</v>
      </c>
      <c r="N60" s="16"/>
    </row>
    <row r="61" spans="1:21" s="23" customFormat="1" x14ac:dyDescent="0.25">
      <c r="A61" s="10" t="s">
        <v>190</v>
      </c>
      <c r="B61" s="27"/>
      <c r="C61" s="10" t="s">
        <v>191</v>
      </c>
      <c r="E61" s="23">
        <v>0</v>
      </c>
      <c r="M61" s="18">
        <v>0</v>
      </c>
      <c r="N61" s="16"/>
    </row>
    <row r="62" spans="1:21" s="23" customFormat="1" x14ac:dyDescent="0.25">
      <c r="A62" s="16" t="s">
        <v>192</v>
      </c>
      <c r="C62" s="16" t="s">
        <v>193</v>
      </c>
      <c r="E62" s="23">
        <f>VLOOKUP(A62,[1]ecoli_core!$A$2:$I$84,6,FALSE)</f>
        <v>4.9000000000000004</v>
      </c>
      <c r="F62" s="23">
        <v>-38.700000000000003</v>
      </c>
      <c r="G62" s="23">
        <v>17.8</v>
      </c>
      <c r="I62" s="23">
        <v>5.2</v>
      </c>
      <c r="M62" s="18">
        <v>0</v>
      </c>
      <c r="N62" s="16" t="str">
        <f>VLOOKUP(A62,[2]reactions!$A$1:$E$96,5,FALSE)</f>
        <v>4.1.3.1</v>
      </c>
      <c r="S62" s="23" t="s">
        <v>194</v>
      </c>
      <c r="T62" s="23">
        <v>0.59499999999999997</v>
      </c>
      <c r="U62" s="23">
        <v>0.59499999999999997</v>
      </c>
    </row>
    <row r="63" spans="1:21" s="23" customFormat="1" x14ac:dyDescent="0.25">
      <c r="A63" s="16" t="s">
        <v>195</v>
      </c>
      <c r="C63" s="16" t="s">
        <v>196</v>
      </c>
      <c r="D63" s="23" t="s">
        <v>197</v>
      </c>
      <c r="E63" s="23">
        <v>8.6999999999999993</v>
      </c>
      <c r="F63" s="23">
        <v>-9.1</v>
      </c>
      <c r="G63" s="23">
        <v>63.1</v>
      </c>
      <c r="J63" s="23">
        <v>48.1</v>
      </c>
      <c r="M63" s="18">
        <v>0</v>
      </c>
      <c r="N63" s="16" t="s">
        <v>198</v>
      </c>
      <c r="S63" s="23" t="s">
        <v>199</v>
      </c>
      <c r="T63" s="23">
        <v>4.2699999999999996</v>
      </c>
      <c r="U63" s="23">
        <v>4.2699999999999996</v>
      </c>
    </row>
    <row r="64" spans="1:21" s="23" customFormat="1" x14ac:dyDescent="0.25">
      <c r="A64" s="28" t="s">
        <v>200</v>
      </c>
      <c r="B64" s="26"/>
      <c r="C64" s="28" t="s">
        <v>201</v>
      </c>
      <c r="D64" s="23" t="s">
        <v>65</v>
      </c>
      <c r="E64" s="23">
        <f>VLOOKUP(A64,[1]ecoli_core!$A$2:$I$84,6,FALSE)</f>
        <v>0</v>
      </c>
      <c r="I64" s="17">
        <v>1</v>
      </c>
      <c r="J64" s="23">
        <v>0</v>
      </c>
      <c r="M64" s="18">
        <v>0</v>
      </c>
      <c r="N64" s="16"/>
      <c r="O64" s="23" t="s">
        <v>66</v>
      </c>
    </row>
    <row r="65" spans="1:21" s="23" customFormat="1" x14ac:dyDescent="0.25">
      <c r="A65" s="28" t="s">
        <v>202</v>
      </c>
      <c r="B65" s="26"/>
      <c r="C65" s="28" t="s">
        <v>203</v>
      </c>
      <c r="E65" s="23">
        <f>VLOOKUP(A65,[1]ecoli_core!$A$2:$I$84,6,FALSE)</f>
        <v>0</v>
      </c>
      <c r="I65" s="17">
        <v>1</v>
      </c>
      <c r="J65" s="23">
        <v>0</v>
      </c>
      <c r="M65" s="18">
        <v>21.922606910894501</v>
      </c>
      <c r="N65" s="16"/>
      <c r="O65" s="23" t="s">
        <v>204</v>
      </c>
    </row>
    <row r="66" spans="1:21" s="23" customFormat="1" x14ac:dyDescent="0.25">
      <c r="A66" s="10" t="s">
        <v>205</v>
      </c>
      <c r="B66" s="27"/>
      <c r="C66" s="10" t="s">
        <v>206</v>
      </c>
      <c r="E66" s="23">
        <v>0</v>
      </c>
      <c r="M66" s="18">
        <v>21.922606910894501</v>
      </c>
      <c r="N66" s="16"/>
    </row>
    <row r="67" spans="1:21" x14ac:dyDescent="0.25">
      <c r="A67" s="23" t="s">
        <v>214</v>
      </c>
      <c r="B67" s="23"/>
      <c r="C67" s="23" t="s">
        <v>215</v>
      </c>
    </row>
    <row r="68" spans="1:21" x14ac:dyDescent="0.25">
      <c r="A68" s="30" t="s">
        <v>229</v>
      </c>
      <c r="B68" s="29"/>
      <c r="C68" s="30" t="s">
        <v>252</v>
      </c>
      <c r="D68" s="29" t="s">
        <v>169</v>
      </c>
      <c r="E68" s="29">
        <v>-1.6</v>
      </c>
      <c r="F68" s="29">
        <v>-42.6</v>
      </c>
      <c r="G68" s="29">
        <v>35.299999999999997</v>
      </c>
      <c r="H68" s="29"/>
      <c r="I68" s="29">
        <v>174</v>
      </c>
      <c r="J68" s="29"/>
      <c r="K68" s="29"/>
      <c r="L68" s="29">
        <v>0.63</v>
      </c>
      <c r="M68" s="31">
        <v>18.144898505714799</v>
      </c>
      <c r="N68" s="30" t="s">
        <v>230</v>
      </c>
      <c r="O68" s="29" t="s">
        <v>231</v>
      </c>
      <c r="P68" s="29"/>
      <c r="Q68" s="29"/>
      <c r="R68" s="29"/>
      <c r="S68" s="29"/>
      <c r="T68" s="29"/>
      <c r="U68" s="29"/>
    </row>
    <row r="69" spans="1:21" x14ac:dyDescent="0.25">
      <c r="A69" s="33" t="s">
        <v>232</v>
      </c>
      <c r="B69" s="32"/>
      <c r="C69" s="33" t="s">
        <v>233</v>
      </c>
      <c r="D69" s="32" t="s">
        <v>234</v>
      </c>
      <c r="E69" s="32">
        <v>-5.0999999999999996</v>
      </c>
      <c r="F69" s="32">
        <v>-39.799999999999997</v>
      </c>
      <c r="G69" s="32">
        <v>-2.1</v>
      </c>
      <c r="H69" s="32"/>
      <c r="I69" s="32">
        <v>25</v>
      </c>
      <c r="J69" s="32"/>
      <c r="K69" s="32"/>
      <c r="L69" s="32"/>
      <c r="M69" s="34">
        <v>18.144898505714799</v>
      </c>
      <c r="N69" s="33" t="s">
        <v>235</v>
      </c>
      <c r="O69" s="32"/>
      <c r="P69" s="32"/>
      <c r="Q69" s="32"/>
      <c r="R69" s="32"/>
      <c r="S69" s="32"/>
      <c r="T69" s="32"/>
      <c r="U69" s="32"/>
    </row>
    <row r="70" spans="1:21" x14ac:dyDescent="0.25">
      <c r="A70" s="36" t="s">
        <v>236</v>
      </c>
      <c r="B70" s="35"/>
      <c r="C70" s="36" t="s">
        <v>253</v>
      </c>
      <c r="D70" s="35" t="s">
        <v>50</v>
      </c>
      <c r="E70" s="35">
        <v>0.9</v>
      </c>
      <c r="F70" s="35">
        <v>-43.6</v>
      </c>
      <c r="G70" s="35">
        <v>31.7</v>
      </c>
      <c r="H70" s="35"/>
      <c r="I70" s="35">
        <v>75.650000000000006</v>
      </c>
      <c r="J70" s="35"/>
      <c r="K70" s="35"/>
      <c r="L70" s="35"/>
      <c r="M70" s="37">
        <v>18.144898505714799</v>
      </c>
      <c r="N70" s="36" t="s">
        <v>237</v>
      </c>
      <c r="O70" s="35"/>
      <c r="P70" s="35"/>
      <c r="Q70" s="35"/>
      <c r="R70" s="35"/>
      <c r="S70" s="35"/>
      <c r="T70" s="35"/>
      <c r="U70" s="35"/>
    </row>
    <row r="71" spans="1:21" x14ac:dyDescent="0.25">
      <c r="A71" s="41" t="s">
        <v>238</v>
      </c>
      <c r="B71" s="38"/>
      <c r="C71" s="41" t="s">
        <v>239</v>
      </c>
      <c r="D71" s="38"/>
      <c r="E71" s="38"/>
      <c r="F71" s="38">
        <v>-22.2</v>
      </c>
      <c r="G71" s="38">
        <v>15.5</v>
      </c>
      <c r="H71" s="38">
        <v>3.91</v>
      </c>
      <c r="I71" s="38">
        <v>1180.01</v>
      </c>
      <c r="J71" s="38"/>
      <c r="K71" s="38"/>
      <c r="L71" s="38"/>
      <c r="M71" s="45">
        <v>10.425678473058399</v>
      </c>
      <c r="N71" s="41" t="s">
        <v>240</v>
      </c>
      <c r="O71" s="38"/>
      <c r="P71" s="38"/>
      <c r="Q71" s="38"/>
      <c r="R71" s="38"/>
      <c r="S71" s="38"/>
      <c r="T71" s="38"/>
      <c r="U71" s="38"/>
    </row>
    <row r="72" spans="1:21" x14ac:dyDescent="0.25">
      <c r="A72" s="41" t="s">
        <v>241</v>
      </c>
      <c r="B72" s="38"/>
      <c r="C72" s="41" t="s">
        <v>242</v>
      </c>
      <c r="D72" s="38"/>
      <c r="E72" s="38">
        <v>0.5</v>
      </c>
      <c r="F72" s="38">
        <v>-16.899999999999999</v>
      </c>
      <c r="G72" s="38">
        <v>20.8</v>
      </c>
      <c r="H72" s="38"/>
      <c r="I72" s="38">
        <v>2100</v>
      </c>
      <c r="J72" s="38"/>
      <c r="K72" s="38"/>
      <c r="L72" s="38"/>
      <c r="M72" s="45">
        <v>-7.7192200326564304</v>
      </c>
      <c r="N72" s="41" t="s">
        <v>243</v>
      </c>
      <c r="O72" s="38"/>
      <c r="P72" s="38"/>
      <c r="Q72" s="38"/>
      <c r="R72" s="38"/>
      <c r="S72" s="38"/>
      <c r="T72" s="38"/>
      <c r="U72" s="38"/>
    </row>
    <row r="73" spans="1:21" x14ac:dyDescent="0.25">
      <c r="A73" s="41" t="s">
        <v>244</v>
      </c>
      <c r="B73" s="38"/>
      <c r="C73" s="41" t="s">
        <v>245</v>
      </c>
      <c r="D73" s="38"/>
      <c r="E73" s="38"/>
      <c r="F73" s="38">
        <v>-33.9</v>
      </c>
      <c r="G73" s="38">
        <v>41.5</v>
      </c>
      <c r="H73" s="38">
        <v>0.216</v>
      </c>
      <c r="I73" s="38"/>
      <c r="J73" s="38">
        <v>21.9</v>
      </c>
      <c r="K73" s="38"/>
      <c r="L73" s="38"/>
      <c r="M73" s="44">
        <v>-5.6324290470476202</v>
      </c>
      <c r="N73" s="41" t="s">
        <v>246</v>
      </c>
      <c r="O73" s="38"/>
      <c r="P73" s="38"/>
      <c r="Q73" s="38"/>
      <c r="R73" s="38"/>
      <c r="S73" s="38"/>
      <c r="T73" s="38"/>
      <c r="U73" s="38"/>
    </row>
    <row r="74" spans="1:21" x14ac:dyDescent="0.25">
      <c r="A74" s="41" t="s">
        <v>247</v>
      </c>
      <c r="B74" s="38"/>
      <c r="C74" s="41" t="s">
        <v>248</v>
      </c>
      <c r="D74" s="38"/>
      <c r="E74" s="38">
        <v>-1.7</v>
      </c>
      <c r="F74" s="38">
        <v>-38.4</v>
      </c>
      <c r="G74" s="38">
        <v>36.9</v>
      </c>
      <c r="H74" s="38"/>
      <c r="I74" s="38">
        <v>16.57</v>
      </c>
      <c r="J74" s="38"/>
      <c r="K74" s="38"/>
      <c r="L74" s="38"/>
      <c r="M74" s="44">
        <v>5.6324290470476202</v>
      </c>
      <c r="N74" s="41" t="s">
        <v>249</v>
      </c>
      <c r="O74" s="38"/>
      <c r="P74" s="38"/>
      <c r="Q74" s="38"/>
      <c r="R74" s="38"/>
      <c r="S74" s="38"/>
      <c r="T74" s="38"/>
      <c r="U74" s="38"/>
    </row>
    <row r="75" spans="1:21" x14ac:dyDescent="0.25">
      <c r="A75" s="41" t="s">
        <v>250</v>
      </c>
      <c r="B75" s="38"/>
      <c r="C75" s="41" t="s">
        <v>251</v>
      </c>
      <c r="D75" s="38"/>
      <c r="E75" s="38">
        <v>1.7</v>
      </c>
      <c r="F75" s="38">
        <v>-27.7</v>
      </c>
      <c r="G75" s="38">
        <v>47.7</v>
      </c>
      <c r="H75" s="38">
        <v>1.77E-2</v>
      </c>
      <c r="I75" s="38"/>
      <c r="J75" s="38">
        <v>20.437999999999999</v>
      </c>
      <c r="K75" s="38"/>
      <c r="L75" s="38"/>
      <c r="M75" s="44">
        <v>-4.7932494260107603</v>
      </c>
      <c r="N75" s="41" t="s">
        <v>246</v>
      </c>
      <c r="O75" s="38"/>
      <c r="P75" s="38"/>
      <c r="Q75" s="38"/>
      <c r="R75" s="38"/>
      <c r="S75" s="38"/>
      <c r="T75" s="38"/>
      <c r="U75" s="38"/>
    </row>
    <row r="76" spans="1:21" x14ac:dyDescent="0.25">
      <c r="C76" t="s">
        <v>259</v>
      </c>
    </row>
    <row r="77" spans="1:21" x14ac:dyDescent="0.25">
      <c r="C77" s="51" t="s">
        <v>260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0" sqref="A20:XFD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gtoy6C</vt:lpstr>
      <vt:lpstr>gtoy9</vt:lpstr>
      <vt:lpstr>gtoy9C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2016-09-21T16:24:55Z</dcterms:modified>
</cp:coreProperties>
</file>