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activeTab="8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gtoy5" sheetId="10" r:id="rId9"/>
    <sheet name="gtoy5C" sheetId="11" r:id="rId10"/>
    <sheet name="Sheet1" sheetId="1" r:id="rId11"/>
  </sheets>
  <externalReferences>
    <externalReference r:id="rId12"/>
    <externalReference r:id="rId1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N19" i="10"/>
  <c r="N18" i="10"/>
  <c r="N17" i="10"/>
  <c r="E17" i="10"/>
  <c r="N16" i="10"/>
  <c r="N15" i="10"/>
  <c r="N14" i="10"/>
  <c r="E14" i="10"/>
  <c r="N13" i="10"/>
  <c r="N11" i="10"/>
  <c r="E11" i="10"/>
  <c r="N10" i="10"/>
  <c r="E10" i="10"/>
  <c r="N4" i="10"/>
  <c r="E4" i="10"/>
  <c r="N3" i="10"/>
  <c r="E3" i="10"/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<sst xmlns="http://schemas.openxmlformats.org/spreadsheetml/2006/main" count="446" uniqueCount="136">
  <si>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</si>
  <si>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</si>
  <si>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</si>
  <si>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</si>
  <si>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</si>
  <si>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</si>
  <si>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</si>
  <si>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</si>
  <si>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</si>
  <si>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</si>
  <si>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</si>
  <si>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</si>
  <si>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</si>
  <si>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</si>
  <si>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</si>
  <si>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</si>
  <si>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</si>
  <si>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</si>
  <si>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</si>
  <si>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</si>
  <si>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</si>
  <si>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</si>
  <si>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</si>
  <si>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</si>
  <si>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</si>
  <si>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</si>
  <si>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</si>
  <si>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</si>
  <si>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</si>
  <si>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</si>
  <si>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</si>
  <si>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</si>
  <si>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</si>
  <si>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</si>
  <si>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</si>
  <si>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</si>
  <si>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</si>
  <si>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</si>
  <si>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</si>
  <si>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</si>
  <si>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</si>
  <si>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</si>
  <si>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</si>
  <si>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</si>
  <si>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</si>
  <si>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</si>
  <si>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</si>
  <si>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</si>
  <si>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</si>
  <si>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</si>
  <si>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</si>
  <si>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</si>
  <si>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</si>
  <si>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</si>
  <si>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</si>
  <si>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</si>
  <si>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</si>
  <si>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</si>
  <si>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</si>
  <si>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</si>
  <si>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</si>
  <si>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</si>
  <si>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</si>
  <si>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</si>
  <si>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</si>
  <si>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</si>
  <si>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</si>
  <si>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</si>
  <si>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</si>
  <si>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</si>
  <si>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</si>
  <si>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</si>
  <si>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</si>
  <si>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</si>
  <si>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</si>
  <si>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</si>
  <si>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</si>
  <si>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</si>
  <si>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</si>
  <si>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</si>
  <si>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</si>
  <si>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</si>
  <si>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</si>
  <si>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</si>
  <si>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</si>
  <si>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</si>
  <si>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</si>
  <si>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</si>
  <si>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</si>
  <si>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</si>
  <si>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</si>
  <si>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</si>
  <si>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</si>
  <si>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</si>
  <si>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</si>
  <si>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</si>
  <si>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</si>
  <si>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</si>
  <si>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</si>
  <si>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</si>
  <si>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</si>
  <si>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</si>
  <si>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</si>
  <si>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</si>
  <si>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</si>
  <si>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</si>
  <si>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</si>
  <si>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</si>
  <si>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</si>
  <si>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</si>
  <si>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</si>
  <si>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</si>
  <si>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</si>
  <si>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</si>
  <si>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</si>
  <si>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</si>
  <si>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</si>
  <si>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</si>
  <si>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</si>
  <si>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</si>
  <si>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</si>
  <si>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</si>
  <si>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</si>
  <si>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</si>
  <si>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</si>
  <si>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</si>
  <si>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</si>
  <si>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</si>
  <si>
    <t>1,0.1,1,0.1</t>
  </si>
  <si>
    <t>h[e] &lt;==&gt; h[c]</t>
  </si>
  <si>
    <t>Ht2r</t>
  </si>
  <si>
    <t>1,1</t>
  </si>
  <si>
    <t>[c] : g3p &lt;==&gt; 13dpg + h</t>
  </si>
  <si>
    <t>h[e]</t>
  </si>
  <si>
    <t>1,1,0.01</t>
  </si>
  <si>
    <t>1e-5,1,1e-3,1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</si>
</sst>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4" borderId="0" xfId="0" applyFill="1"/>
    <xf numFmtId="0" fontId="0" fillId="0" borderId="0" xfId="0"/>
    <xf numFmtId="11" fontId="0" fillId="0" borderId="0" xfId="0" applyNumberFormat="1"/>
    <xf numFmtId="0" fontId="6" fillId="3" borderId="0" xfId="0" applyFont="1" applyFill="1"/>
    <xf numFmtId="0" fontId="0" fillId="3" borderId="0" xfId="0" applyFill="1"/>
    <xf numFmtId="0" fontId="0" fillId="4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sqref="A13:XFD13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13" sqref="C13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C7" sqref="C7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activeCell="C16" sqref="C16"/>
    </sheetView>
  </sheetViews>
  <sheetFormatPr defaultRowHeight="15" x14ac:dyDescent="0.25"/>
  <cols>
    <col min="3" max="3" width="33.42578125" customWidth="1"/>
    <col min="13" max="13" width="9.85546875" customWidth="1"/>
    <col min="15" max="15" width="17.28515625" customWidth="1"/>
    <col min="16" max="16" width="13.28515625" customWidth="1"/>
    <col min="17" max="17" width="13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25" t="s">
        <v>63</v>
      </c>
      <c r="B2" s="26"/>
      <c r="C2" s="25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P4" s="13" t="s">
        <v>105</v>
      </c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7" t="s">
        <v>119</v>
      </c>
      <c r="B5" s="27"/>
      <c r="C5" s="27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26" t="s">
        <v>125</v>
      </c>
      <c r="B6" s="26"/>
      <c r="C6" s="26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26" t="s">
        <v>67</v>
      </c>
      <c r="B7" s="26"/>
      <c r="C7" s="26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27" t="s">
        <v>122</v>
      </c>
      <c r="B8" s="27"/>
      <c r="C8" s="27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7" t="s">
        <v>126</v>
      </c>
      <c r="B9" s="27"/>
      <c r="C9" s="27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sqref="A1:U21"/>
    </sheetView>
  </sheetViews>
  <sheetFormatPr defaultRowHeight="15" x14ac:dyDescent="0.25"/>
  <cols>
    <col min="3" max="3" width="33.28515625" customWidth="1"/>
    <col min="15" max="15" width="17.710937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8" t="s">
        <v>63</v>
      </c>
      <c r="B2" s="9"/>
      <c r="C2" s="8" t="s">
        <v>64</v>
      </c>
      <c r="D2" s="13" t="s">
        <v>65</v>
      </c>
      <c r="E2" s="13">
        <f>VLOOKUP(A2,[1]ecoli_core!$A$2:$I$84,6,FALSE)</f>
        <v>0</v>
      </c>
      <c r="I2" s="17">
        <v>1</v>
      </c>
      <c r="J2" s="13">
        <v>1</v>
      </c>
      <c r="L2" s="20"/>
      <c r="M2" s="18">
        <v>-19.215657194822899</v>
      </c>
      <c r="N2" s="16"/>
      <c r="O2" s="13" t="s">
        <v>135</v>
      </c>
    </row>
    <row r="3" spans="1:21" x14ac:dyDescent="0.25">
      <c r="A3" s="16" t="s">
        <v>30</v>
      </c>
      <c r="B3" s="13"/>
      <c r="C3" s="16" t="s">
        <v>31</v>
      </c>
      <c r="D3" s="13"/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J3" s="13"/>
      <c r="K3" s="13"/>
      <c r="L3" s="13"/>
      <c r="M3" s="18"/>
      <c r="N3" s="16" t="str">
        <f>VLOOKUP(A3,[2]reactions!$A$1:$E$96,5,FALSE)</f>
        <v>4.1.2.13</v>
      </c>
      <c r="O3" s="13"/>
      <c r="P3" s="13"/>
      <c r="Q3" s="13"/>
      <c r="R3" s="13"/>
      <c r="S3" s="13" t="s">
        <v>32</v>
      </c>
      <c r="T3" s="13">
        <v>0.218</v>
      </c>
      <c r="U3" s="13">
        <v>0.218</v>
      </c>
    </row>
    <row r="4" spans="1:21" x14ac:dyDescent="0.25">
      <c r="A4" s="16" t="s">
        <v>26</v>
      </c>
      <c r="B4" s="13"/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H4" s="13"/>
      <c r="I4" s="13">
        <v>22</v>
      </c>
      <c r="J4" s="13"/>
      <c r="K4" s="13"/>
      <c r="L4" s="13"/>
      <c r="M4" s="18">
        <v>0</v>
      </c>
      <c r="N4" s="16" t="str">
        <f>VLOOKUP(A4,[2]reactions!$A$1:$E$96,5,FALSE)</f>
        <v>3.1.3.11</v>
      </c>
      <c r="O4" s="13"/>
      <c r="P4" s="13" t="s">
        <v>105</v>
      </c>
      <c r="Q4" s="13"/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2" t="s">
        <v>119</v>
      </c>
      <c r="B5" s="22"/>
      <c r="C5" s="22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9" t="s">
        <v>125</v>
      </c>
      <c r="B6" s="9"/>
      <c r="C6" s="9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/>
      <c r="M6" s="13"/>
      <c r="N6" s="13"/>
      <c r="O6" s="13"/>
      <c r="P6" s="13"/>
      <c r="Q6" s="13"/>
      <c r="R6" s="13"/>
      <c r="S6" s="13"/>
      <c r="T6" s="13"/>
      <c r="U6" s="13"/>
    </row>
    <row r="7" spans="1:21" s="13" customFormat="1" x14ac:dyDescent="0.25">
      <c r="A7" s="8" t="s">
        <v>67</v>
      </c>
      <c r="B7" s="9"/>
      <c r="C7" s="8" t="s">
        <v>68</v>
      </c>
      <c r="D7" s="13" t="s">
        <v>65</v>
      </c>
      <c r="E7" s="13">
        <v>0</v>
      </c>
      <c r="I7" s="17">
        <v>2540</v>
      </c>
      <c r="J7" s="13">
        <v>2540</v>
      </c>
      <c r="L7" s="20">
        <v>1E-3</v>
      </c>
      <c r="M7" s="18">
        <v>-8.5077261088811902</v>
      </c>
      <c r="N7" s="16"/>
      <c r="O7" s="13" t="s">
        <v>128</v>
      </c>
    </row>
    <row r="8" spans="1:21" x14ac:dyDescent="0.25">
      <c r="A8" s="22" t="s">
        <v>122</v>
      </c>
      <c r="B8" s="22"/>
      <c r="C8" s="22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2" t="s">
        <v>126</v>
      </c>
      <c r="B9" s="22"/>
      <c r="C9" s="22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/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 t="s">
        <v>134</v>
      </c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60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x14ac:dyDescent="0.25">
      <c r="A14" s="16" t="s">
        <v>44</v>
      </c>
      <c r="B14" s="13"/>
      <c r="C14" s="16" t="s">
        <v>120</v>
      </c>
      <c r="D14" s="13"/>
      <c r="E14" s="13">
        <f>VLOOKUP(A14,[1]ecoli_core!$A$2:$I$84,6,FALSE)</f>
        <v>-0.9</v>
      </c>
      <c r="F14" s="13">
        <v>-22.9</v>
      </c>
      <c r="G14" s="13">
        <v>14.7</v>
      </c>
      <c r="H14" s="13"/>
      <c r="I14" s="13">
        <v>355.79</v>
      </c>
      <c r="J14" s="13"/>
      <c r="K14" s="13"/>
      <c r="L14" s="13"/>
      <c r="M14" s="18"/>
      <c r="N14" s="16" t="str">
        <f>VLOOKUP(A14,[2]reactions!$A$1:$E$96,5,FALSE)</f>
        <v>4.2.1.11</v>
      </c>
      <c r="O14" s="13"/>
      <c r="P14" s="13"/>
      <c r="Q14" s="13"/>
      <c r="R14" s="13"/>
      <c r="S14" s="13" t="s">
        <v>46</v>
      </c>
      <c r="T14" s="13">
        <v>2.67</v>
      </c>
      <c r="U14" s="13">
        <v>2.67</v>
      </c>
    </row>
    <row r="15" spans="1:21" x14ac:dyDescent="0.25">
      <c r="A15" s="16" t="s">
        <v>41</v>
      </c>
      <c r="B15" s="13"/>
      <c r="C15" s="16" t="s">
        <v>42</v>
      </c>
      <c r="D15" s="13"/>
      <c r="E15" s="13">
        <v>6.2290000000000001</v>
      </c>
      <c r="F15" s="13">
        <v>-23.1</v>
      </c>
      <c r="G15" s="13">
        <v>14.6</v>
      </c>
      <c r="H15" s="13"/>
      <c r="I15" s="13"/>
      <c r="J15" s="13">
        <v>530</v>
      </c>
      <c r="K15" s="13"/>
      <c r="L15" s="13"/>
      <c r="M15" s="18"/>
      <c r="N15" s="16" t="str">
        <f>VLOOKUP(A15,[2]reactions!$A$1:$E$96,5,FALSE)</f>
        <v>5.4.2.1</v>
      </c>
      <c r="O15" s="13"/>
      <c r="P15" s="13"/>
      <c r="Q15" s="13"/>
      <c r="R15" s="13"/>
      <c r="S15" s="13" t="s">
        <v>43</v>
      </c>
      <c r="T15" s="13">
        <v>2.67</v>
      </c>
      <c r="U15" s="13">
        <v>2.67</v>
      </c>
    </row>
    <row r="16" spans="1:21" x14ac:dyDescent="0.25">
      <c r="A16" s="16" t="s">
        <v>39</v>
      </c>
      <c r="B16" s="13"/>
      <c r="C16" s="16" t="s">
        <v>61</v>
      </c>
      <c r="D16" s="13"/>
      <c r="E16" s="13">
        <v>-10.51</v>
      </c>
      <c r="F16" s="13">
        <v>-19.2</v>
      </c>
      <c r="G16" s="13">
        <v>56.1</v>
      </c>
      <c r="H16" s="20"/>
      <c r="I16" s="13"/>
      <c r="J16" s="13">
        <v>654</v>
      </c>
      <c r="K16" s="13"/>
      <c r="L16" s="13"/>
      <c r="M16" s="18"/>
      <c r="N16" s="16" t="str">
        <f>VLOOKUP(A16,[2]reactions!$A$1:$E$96,5,FALSE)</f>
        <v>2.7.2.3</v>
      </c>
      <c r="O16" s="13"/>
      <c r="P16" s="13"/>
      <c r="Q16" s="13"/>
      <c r="R16" s="13"/>
      <c r="S16" s="13" t="s">
        <v>40</v>
      </c>
      <c r="T16" s="13">
        <v>0.39900000000000002</v>
      </c>
      <c r="U16" s="13">
        <v>0.39900000000000002</v>
      </c>
    </row>
    <row r="17" spans="1:21" x14ac:dyDescent="0.25">
      <c r="A17" s="16" t="s">
        <v>36</v>
      </c>
      <c r="B17" s="13"/>
      <c r="C17" s="16" t="s">
        <v>132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H17" s="13"/>
      <c r="I17" s="13">
        <v>268</v>
      </c>
      <c r="J17" s="13"/>
      <c r="K17" s="13"/>
      <c r="L17" s="13"/>
      <c r="M17" s="18"/>
      <c r="N17" s="16" t="str">
        <f>VLOOKUP(A17,[2]reactions!$A$1:$E$96,5,FALSE)</f>
        <v>1.2.1.12</v>
      </c>
      <c r="O17" s="13"/>
      <c r="P17" s="13"/>
      <c r="Q17" s="13"/>
      <c r="R17" s="13"/>
      <c r="S17" s="13" t="s">
        <v>38</v>
      </c>
      <c r="T17" s="13">
        <v>2.13</v>
      </c>
      <c r="U17" s="13">
        <v>2.13</v>
      </c>
    </row>
    <row r="18" spans="1:21" x14ac:dyDescent="0.25">
      <c r="A18" s="16" t="s">
        <v>33</v>
      </c>
      <c r="B18" s="13"/>
      <c r="C18" s="16" t="s">
        <v>34</v>
      </c>
      <c r="D18" s="13"/>
      <c r="E18" s="17">
        <v>7.5979999999999999</v>
      </c>
      <c r="F18" s="13">
        <v>-24.3</v>
      </c>
      <c r="G18" s="13">
        <v>13.4</v>
      </c>
      <c r="H18" s="13"/>
      <c r="I18" s="13"/>
      <c r="J18" s="13">
        <v>9000</v>
      </c>
      <c r="K18" s="13"/>
      <c r="L18" s="13"/>
      <c r="M18" s="7"/>
      <c r="N18" s="16" t="str">
        <f>VLOOKUP(A18,[2]reactions!$A$1:$E$96,5,FALSE)</f>
        <v>5.3.1.1</v>
      </c>
      <c r="O18" s="13"/>
      <c r="P18" s="13"/>
      <c r="Q18" s="13"/>
      <c r="R18" s="13"/>
      <c r="S18" s="13" t="s">
        <v>35</v>
      </c>
      <c r="T18" s="13">
        <v>0.16700000000000001</v>
      </c>
      <c r="U18" s="13">
        <v>0.16700000000000001</v>
      </c>
    </row>
    <row r="19" spans="1:21" x14ac:dyDescent="0.25">
      <c r="A19" s="16" t="s">
        <v>21</v>
      </c>
      <c r="B19" s="13"/>
      <c r="C19" s="16" t="s">
        <v>22</v>
      </c>
      <c r="D19" s="13"/>
      <c r="E19" s="13">
        <v>3.1320000000000001</v>
      </c>
      <c r="F19" s="13">
        <v>-17.100000000000001</v>
      </c>
      <c r="G19" s="13">
        <v>20.6</v>
      </c>
      <c r="H19" s="13"/>
      <c r="I19" s="13">
        <v>120</v>
      </c>
      <c r="J19" s="13"/>
      <c r="K19" s="13"/>
      <c r="L19" s="13"/>
      <c r="M19" s="18">
        <v>11.639423575531699</v>
      </c>
      <c r="N19" s="16" t="str">
        <f>VLOOKUP(A19,[2]reactions!$A$1:$E$96,5,FALSE)</f>
        <v>5.3.1.9</v>
      </c>
      <c r="O19" s="13" t="s">
        <v>23</v>
      </c>
      <c r="P19" s="13"/>
      <c r="Q19" s="13"/>
      <c r="R19" s="13"/>
      <c r="S19" s="13" t="s">
        <v>24</v>
      </c>
      <c r="T19" s="13">
        <v>3.48</v>
      </c>
      <c r="U19" s="13">
        <v>3.48</v>
      </c>
    </row>
    <row r="20" spans="1:21" s="13" customFormat="1" x14ac:dyDescent="0.25">
      <c r="A20" s="10" t="s">
        <v>78</v>
      </c>
      <c r="B20" s="22"/>
      <c r="C20" s="10" t="s">
        <v>79</v>
      </c>
      <c r="E20" s="13">
        <v>0</v>
      </c>
      <c r="M20" s="18">
        <v>63.607356573910501</v>
      </c>
      <c r="N20" s="16"/>
    </row>
    <row r="21" spans="1:21" s="13" customFormat="1" x14ac:dyDescent="0.25">
      <c r="A21" s="8" t="s">
        <v>130</v>
      </c>
      <c r="B21" s="9"/>
      <c r="C21" s="8" t="s">
        <v>129</v>
      </c>
      <c r="E21" s="13">
        <v>0</v>
      </c>
      <c r="I21" s="20">
        <v>100</v>
      </c>
      <c r="J21" s="20">
        <v>100</v>
      </c>
      <c r="M21" s="18">
        <v>8.5514960440672301</v>
      </c>
      <c r="N21" s="16"/>
      <c r="O21" s="20" t="s">
        <v>131</v>
      </c>
    </row>
    <row r="22" spans="1:21" s="13" customFormat="1" x14ac:dyDescent="0.25">
      <c r="A22" s="10"/>
      <c r="B22" s="22"/>
      <c r="C22" s="10"/>
      <c r="M22" s="18"/>
      <c r="N2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gtoy5</vt:lpstr>
      <vt:lpstr>gtoy5C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2016-09-10T17:56:59Z</dcterms:modified>
</cp:coreProperties>
</file>