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2ba7c33a87d981c/Documents/"/>
    </mc:Choice>
  </mc:AlternateContent>
  <xr:revisionPtr revIDLastSave="27" documentId="8_{53333ACE-3C53-6A41-AF94-15354EB3A46F}" xr6:coauthVersionLast="47" xr6:coauthVersionMax="47" xr10:uidLastSave="{C2E289C2-9858-8342-AD56-9E78C413C3B2}"/>
  <bookViews>
    <workbookView xWindow="0" yWindow="500" windowWidth="28240" windowHeight="16500" activeTab="2" xr2:uid="{00000000-000D-0000-FFFF-FFFF00000000}"/>
  </bookViews>
  <sheets>
    <sheet name="TESTS" sheetId="1" r:id="rId1"/>
    <sheet name="EVAL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I221" i="3"/>
  <c r="H221" i="3"/>
  <c r="G221" i="3"/>
  <c r="F221" i="3"/>
  <c r="I220" i="3"/>
  <c r="H220" i="3"/>
  <c r="G220" i="3"/>
  <c r="F220" i="3"/>
  <c r="I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G30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M36" i="1"/>
  <c r="AH36" i="1"/>
  <c r="AI36" i="1"/>
  <c r="AK36" i="1"/>
  <c r="AL36" i="1"/>
  <c r="AN36" i="1"/>
  <c r="AR36" i="1"/>
  <c r="AT36" i="1"/>
  <c r="AN7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AH132" i="1"/>
  <c r="AI132" i="1"/>
  <c r="AN207" i="1"/>
  <c r="AR207" i="1"/>
  <c r="AK207" i="1"/>
  <c r="AL207" i="1"/>
  <c r="AH207" i="1"/>
  <c r="AI207" i="1"/>
  <c r="M207" i="1"/>
  <c r="AT166" i="1"/>
  <c r="AT167" i="1"/>
  <c r="AT168" i="1"/>
  <c r="AR166" i="1"/>
  <c r="AR167" i="1"/>
  <c r="AR168" i="1"/>
  <c r="AN166" i="1"/>
  <c r="AN167" i="1"/>
  <c r="AN168" i="1"/>
  <c r="AK166" i="1"/>
  <c r="AL166" i="1"/>
  <c r="AK167" i="1"/>
  <c r="AL167" i="1"/>
  <c r="AK168" i="1"/>
  <c r="AL168" i="1"/>
  <c r="AH166" i="1"/>
  <c r="AI166" i="1"/>
  <c r="AH167" i="1"/>
  <c r="AI167" i="1"/>
  <c r="AH168" i="1"/>
  <c r="AI168" i="1"/>
  <c r="M166" i="1"/>
  <c r="M167" i="1"/>
  <c r="M168" i="1"/>
  <c r="AT132" i="1"/>
  <c r="AN132" i="1"/>
  <c r="AK132" i="1"/>
  <c r="AL132" i="1"/>
  <c r="AR132" i="1"/>
  <c r="M132" i="1"/>
  <c r="P223" i="1"/>
  <c r="P222" i="1"/>
  <c r="P221" i="1"/>
  <c r="P220" i="1"/>
  <c r="P219" i="1"/>
  <c r="P218" i="1"/>
  <c r="O223" i="1"/>
  <c r="O222" i="1"/>
  <c r="O220" i="1"/>
  <c r="O219" i="1"/>
  <c r="O218" i="1"/>
  <c r="N223" i="1"/>
  <c r="N222" i="1"/>
  <c r="N221" i="1"/>
  <c r="N220" i="1"/>
  <c r="N219" i="1"/>
  <c r="N218" i="1"/>
  <c r="P217" i="1"/>
  <c r="O217" i="1"/>
  <c r="N217" i="1"/>
  <c r="N32" i="1"/>
  <c r="AT32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6" i="1"/>
  <c r="AL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6" i="1"/>
  <c r="AI6" i="1"/>
  <c r="M204" i="1"/>
  <c r="M20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3" i="1"/>
  <c r="AT34" i="1"/>
  <c r="AT35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6" i="1"/>
  <c r="AT208" i="1"/>
  <c r="AT209" i="1"/>
  <c r="AT210" i="1"/>
  <c r="AT211" i="1"/>
  <c r="AT212" i="1"/>
  <c r="AT213" i="1"/>
  <c r="AT214" i="1"/>
  <c r="AT215" i="1"/>
  <c r="AT216" i="1"/>
  <c r="AT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6" i="1"/>
  <c r="AT222" i="1"/>
  <c r="AT220" i="1"/>
  <c r="AT218" i="1"/>
  <c r="AT217" i="1"/>
  <c r="AT221" i="1"/>
  <c r="AT223" i="1"/>
  <c r="AT219" i="1"/>
</calcChain>
</file>

<file path=xl/sharedStrings.xml><?xml version="1.0" encoding="utf-8"?>
<sst xmlns="http://schemas.openxmlformats.org/spreadsheetml/2006/main" count="5351" uniqueCount="1009">
  <si>
    <t>Variables CSP</t>
  </si>
  <si>
    <t>F. Caridiaque (Bat/min)</t>
  </si>
  <si>
    <t>1 jambe 60"</t>
  </si>
  <si>
    <t>Test de Schöber</t>
  </si>
  <si>
    <t>lever de chaise</t>
  </si>
  <si>
    <t>Mobilité scapulo-humérale</t>
  </si>
  <si>
    <t>Force et fatigabilité</t>
  </si>
  <si>
    <t>Cooper</t>
  </si>
  <si>
    <t>Navette</t>
  </si>
  <si>
    <t>Luc Léger</t>
  </si>
  <si>
    <t>VMA Astrand</t>
  </si>
  <si>
    <t>Ruffier Dickson</t>
  </si>
  <si>
    <t>Résistance à la lactatémie</t>
  </si>
  <si>
    <t>fatigue</t>
  </si>
  <si>
    <t>step-test de Harvard</t>
  </si>
  <si>
    <t>Détente verticale</t>
  </si>
  <si>
    <t>Détente Horizontale</t>
  </si>
  <si>
    <t xml:space="preserve">Récupération </t>
  </si>
  <si>
    <t>Tonicité musculaire</t>
  </si>
  <si>
    <t>N°</t>
  </si>
  <si>
    <t>Nom</t>
  </si>
  <si>
    <t>sexe</t>
  </si>
  <si>
    <t>Métier P</t>
  </si>
  <si>
    <t>Métier M</t>
  </si>
  <si>
    <t>Nv Sc P</t>
  </si>
  <si>
    <t>Nv Sc M</t>
  </si>
  <si>
    <t>Position</t>
  </si>
  <si>
    <t>Age</t>
  </si>
  <si>
    <t>Poids</t>
  </si>
  <si>
    <t>Taille</t>
  </si>
  <si>
    <t>IMC</t>
  </si>
  <si>
    <t>FC Repos</t>
  </si>
  <si>
    <t>FC Effort</t>
  </si>
  <si>
    <t>FC récup</t>
  </si>
  <si>
    <t>équilibre statique</t>
  </si>
  <si>
    <t>souplesse tronc/jambes</t>
  </si>
  <si>
    <t>Force musculaire membre inf</t>
  </si>
  <si>
    <t>Mobilité des épaules</t>
  </si>
  <si>
    <t>Muscles supérieurs</t>
  </si>
  <si>
    <t>1000M</t>
  </si>
  <si>
    <t>600M</t>
  </si>
  <si>
    <t>20 M(Palier)</t>
  </si>
  <si>
    <t>30 flex en 45"</t>
  </si>
  <si>
    <t>Effort bref, intense, récup incplte</t>
  </si>
  <si>
    <t>echelle de Pichot</t>
  </si>
  <si>
    <t>Capacité d'aérobie maximale</t>
  </si>
  <si>
    <t xml:space="preserve">puissance mscls xtnsrs </t>
  </si>
  <si>
    <t>en cm</t>
  </si>
  <si>
    <t>Capacité</t>
  </si>
  <si>
    <t>maintien de la posture.</t>
  </si>
  <si>
    <t>EVAL!B4:F25</t>
  </si>
  <si>
    <t>EVAL!G5:K17</t>
  </si>
  <si>
    <t>EVAL!G20:J39</t>
  </si>
  <si>
    <t>EVAL!B27:E37</t>
  </si>
  <si>
    <t>EVAL!B40:H51</t>
  </si>
  <si>
    <t>VMA</t>
  </si>
  <si>
    <t>inter</t>
  </si>
  <si>
    <t xml:space="preserve">inter </t>
  </si>
  <si>
    <t>1SE2</t>
  </si>
  <si>
    <t>rafik anwar</t>
  </si>
  <si>
    <t>EL HAYSSOUK SANAA</t>
  </si>
  <si>
    <t>AMZIL OMAR</t>
  </si>
  <si>
    <t>MOSHIL AYOUB</t>
  </si>
  <si>
    <t>Karimi Omar</t>
  </si>
  <si>
    <t>Moulay Yassine</t>
  </si>
  <si>
    <t>El harras Sara</t>
  </si>
  <si>
    <t>Majdi mohamed</t>
  </si>
  <si>
    <t>Sbaitri Ismail</t>
  </si>
  <si>
    <t>SOFIANE ASSIA</t>
  </si>
  <si>
    <t>GHALEM MOHAMED YASSINE</t>
  </si>
  <si>
    <t>Bourout Haitam</t>
  </si>
  <si>
    <t>Bourout Zouhair</t>
  </si>
  <si>
    <t>Benssaih Abdelhakim</t>
  </si>
  <si>
    <t>TAIF TAHA</t>
  </si>
  <si>
    <t>DARFANE Ali</t>
  </si>
  <si>
    <t>El harras Saadia</t>
  </si>
  <si>
    <t>ELMEJNAOUI Ghita</t>
  </si>
  <si>
    <t>El Wamy Marouane</t>
  </si>
  <si>
    <t>DLOU MAROUANE</t>
  </si>
  <si>
    <t>Lbjaoui Hiba</t>
  </si>
  <si>
    <t>El Hajjouji Doha</t>
  </si>
  <si>
    <t>NAIME MERiEM</t>
  </si>
  <si>
    <t>SOUDI AMINA</t>
  </si>
  <si>
    <t>LAMAACHI YASMINE</t>
  </si>
  <si>
    <t>1SE3</t>
  </si>
  <si>
    <t>RAFIKI SALMA</t>
  </si>
  <si>
    <t>Loukili Bassam</t>
  </si>
  <si>
    <t>Akdim Ismail</t>
  </si>
  <si>
    <t>EL YAMANI MALAK</t>
  </si>
  <si>
    <t>Tamri Rihab</t>
  </si>
  <si>
    <t>KARMANI MOHAMED</t>
  </si>
  <si>
    <t>HASNAOUI OUMAIMA</t>
  </si>
  <si>
    <t>Bejnaoui Kawtar</t>
  </si>
  <si>
    <t>Sradni Fatimazahra</t>
  </si>
  <si>
    <t>Moslih Nouhaila</t>
  </si>
  <si>
    <t>Bourrich Marouane</t>
  </si>
  <si>
    <t>Razzak Youssef</t>
  </si>
  <si>
    <t>MOHIA Firdaouss</t>
  </si>
  <si>
    <t>DYAB FADWA</t>
  </si>
  <si>
    <t>Darch Hiba</t>
  </si>
  <si>
    <t>Bensioua Soumya</t>
  </si>
  <si>
    <t>Kassab Nirmine</t>
  </si>
  <si>
    <t>MOUZDAHIR Younes</t>
  </si>
  <si>
    <t>HAIDY AYA</t>
  </si>
  <si>
    <t>BENHAROUAL HAFSA</t>
  </si>
  <si>
    <t>KHILLANE mouad</t>
  </si>
  <si>
    <t>DARIF SALAH.EDDINE</t>
  </si>
  <si>
    <t>Kihal Hiba</t>
  </si>
  <si>
    <t>RACHIBI BASMA</t>
  </si>
  <si>
    <t>DOURID Nada</t>
  </si>
  <si>
    <t>1SE4</t>
  </si>
  <si>
    <t>BICHRI CHAIMAA</t>
  </si>
  <si>
    <t>EL KHAYAT WALID</t>
  </si>
  <si>
    <t>Ettassini Walid</t>
  </si>
  <si>
    <t>Watily Achraf</t>
  </si>
  <si>
    <t>Adghoghi Manal</t>
  </si>
  <si>
    <t>Troky TAHA</t>
  </si>
  <si>
    <t>MACHKORI YOUSSEF</t>
  </si>
  <si>
    <t>ASSIA ABOULAIT</t>
  </si>
  <si>
    <t>OUARDA ADIL</t>
  </si>
  <si>
    <t>Ettassini Majida</t>
  </si>
  <si>
    <t>KHADIJA JAA</t>
  </si>
  <si>
    <t>FIRAS RIHAB</t>
  </si>
  <si>
    <t>Ennasri Ismail</t>
  </si>
  <si>
    <t>CHELH LAMIAA</t>
  </si>
  <si>
    <t>MArdas Ayoub</t>
  </si>
  <si>
    <t>MAHFOUD HAJAR</t>
  </si>
  <si>
    <t>Kadar Wissal</t>
  </si>
  <si>
    <t>OUAHID Imane</t>
  </si>
  <si>
    <t>EL MOUNDIR Tayeb</t>
  </si>
  <si>
    <t>RAGADY Mohamed</t>
  </si>
  <si>
    <t>touti ayoub</t>
  </si>
  <si>
    <t>NORCHITA WALID</t>
  </si>
  <si>
    <t>BENMOURO ACHRAF</t>
  </si>
  <si>
    <t>1SEG1</t>
  </si>
  <si>
    <t>GHAIBI RAIHANA</t>
  </si>
  <si>
    <t>KARBALE AYA</t>
  </si>
  <si>
    <t>OUADDAF SALMA</t>
  </si>
  <si>
    <t>CHATAR MERYAM</t>
  </si>
  <si>
    <t>BANSA AYA</t>
  </si>
  <si>
    <t>ELKHABAR HAMZA</t>
  </si>
  <si>
    <t>TOUMLILT AMAL</t>
  </si>
  <si>
    <t>BOUDLAL Abdellah</t>
  </si>
  <si>
    <t>BENSATE FATIMA ZAHRA</t>
  </si>
  <si>
    <t>ROK MED AYMEN</t>
  </si>
  <si>
    <t>ASSOUIHLY FATIMAZAHRA</t>
  </si>
  <si>
    <t>LAHSSIKI MAROUANE</t>
  </si>
  <si>
    <t>Ouahmane Saad</t>
  </si>
  <si>
    <t>AIT SI BABA  YOUSSEF</t>
  </si>
  <si>
    <t>EL MASSY AMAL</t>
  </si>
  <si>
    <t>WIHI DOUAA</t>
  </si>
  <si>
    <t>RAISS HAMZA</t>
  </si>
  <si>
    <t>JALLOUL NASREDDINE</t>
  </si>
  <si>
    <t>BOUQFA YOUSRA</t>
  </si>
  <si>
    <t>DIAB ACHRAF</t>
  </si>
  <si>
    <t>SIRAJ YAHYA</t>
  </si>
  <si>
    <t>El mansouri Med Amine</t>
  </si>
  <si>
    <t>SAÏSS DOHA</t>
  </si>
  <si>
    <t>HIRDA ILYASS</t>
  </si>
  <si>
    <t>Idrissi Fatima</t>
  </si>
  <si>
    <t>BOUNZAL  NOUHAILA</t>
  </si>
  <si>
    <t>Idrissi Yahyaoui Mohamed</t>
  </si>
  <si>
    <t>AIT TALEB ABD ENNASSER</t>
  </si>
  <si>
    <t>fadili basma</t>
  </si>
  <si>
    <t>ezaai khadija</t>
  </si>
  <si>
    <t>IFSKI SAAD</t>
  </si>
  <si>
    <t>AMDY ADAM</t>
  </si>
  <si>
    <t>KABLI MOHAMED YASSER</t>
  </si>
  <si>
    <t>EL KADDIOUI EL IDRISSI Abir</t>
  </si>
  <si>
    <t>LACHKAR OTHMANE</t>
  </si>
  <si>
    <t>kachkach niama</t>
  </si>
  <si>
    <t>OUARDI ZAKARIA</t>
  </si>
  <si>
    <t>1SEG2</t>
  </si>
  <si>
    <t>AL WARDI MAJDOULINE</t>
  </si>
  <si>
    <t>RACHDI MAJDOULINE</t>
  </si>
  <si>
    <t>DOULFAKAR Ataa</t>
  </si>
  <si>
    <t>AFDAOUI MERYEM</t>
  </si>
  <si>
    <t>LAHRRAF IKRAM</t>
  </si>
  <si>
    <t>EL FEZZAOUI SALMA</t>
  </si>
  <si>
    <t>OUAFIR FATIMA EZZAHRAA</t>
  </si>
  <si>
    <t>BOUZID Marouane</t>
  </si>
  <si>
    <t>Jerdouh Rachid</t>
  </si>
  <si>
    <t>Al Obaidan Malak</t>
  </si>
  <si>
    <t>Janah Amal</t>
  </si>
  <si>
    <t>Belamraouah Mohammed Reda</t>
  </si>
  <si>
    <t>ASFFAR  LINA</t>
  </si>
  <si>
    <t>TAHIRI AYOUB</t>
  </si>
  <si>
    <t>YAKHLEF AYA</t>
  </si>
  <si>
    <t>KOBEIS Nouralhouda</t>
  </si>
  <si>
    <t>ELKARTI HIBA</t>
  </si>
  <si>
    <t>MBAYE SHABAZZ ZAHIRA</t>
  </si>
  <si>
    <t>MASTADI Aymen</t>
  </si>
  <si>
    <t>LAAZAZI RIHAB</t>
  </si>
  <si>
    <t>khabach Salah Eddine</t>
  </si>
  <si>
    <t>HARKA Ranime</t>
  </si>
  <si>
    <t>1SEG3</t>
  </si>
  <si>
    <t>OUBLAAID SOUKAINA</t>
  </si>
  <si>
    <t>JEBBAR MAJDOULINE</t>
  </si>
  <si>
    <t>ZAGHARY HALIMA</t>
  </si>
  <si>
    <t>AIT KHI HAFSA</t>
  </si>
  <si>
    <t>El aisemy Sara</t>
  </si>
  <si>
    <t>Jafri Saad</t>
  </si>
  <si>
    <t>ZAKI Ikhlass</t>
  </si>
  <si>
    <t>MOUSLEH CHAIMAA</t>
  </si>
  <si>
    <t>ATANAN Wissal</t>
  </si>
  <si>
    <t>RHAZLANE ABDESSAMAD</t>
  </si>
  <si>
    <t>BIFOUNRA AMAL</t>
  </si>
  <si>
    <t>JIRANE YAHYA</t>
  </si>
  <si>
    <t>Alkantari Zineb</t>
  </si>
  <si>
    <t>OUZIF Hiba</t>
  </si>
  <si>
    <t>BOUHAFIS hafsa</t>
  </si>
  <si>
    <t>AMRI ZAYD</t>
  </si>
  <si>
    <t>FARHAT MOUNA</t>
  </si>
  <si>
    <t>BEN MIMOUN      MOHAMED TAHA</t>
  </si>
  <si>
    <t>SEBAA SALMA</t>
  </si>
  <si>
    <t>ROUAHI IMAD</t>
  </si>
  <si>
    <t>EL MAFTAH Yasser</t>
  </si>
  <si>
    <t>SOROUR KHAOULA</t>
  </si>
  <si>
    <t>HASSISSOU MALAK</t>
  </si>
  <si>
    <t>ANEBAROU Iliass</t>
  </si>
  <si>
    <t>ECHANTOUFI AYA</t>
  </si>
  <si>
    <t>Elmortakib Bilal</t>
  </si>
  <si>
    <t>M</t>
  </si>
  <si>
    <t>F</t>
  </si>
  <si>
    <t>TCF1</t>
  </si>
  <si>
    <t>KOUDAWI MOHAMED</t>
  </si>
  <si>
    <t>MAHMOUD AIYAD</t>
  </si>
  <si>
    <t>IMANE CHAHID</t>
  </si>
  <si>
    <t>RIM MOUSAIDI</t>
  </si>
  <si>
    <t>ACHRAF MARDI</t>
  </si>
  <si>
    <t>AYA BAKER</t>
  </si>
  <si>
    <t>AYMEN CHOUIKH</t>
  </si>
  <si>
    <t>MOHAMED MAHBOUB</t>
  </si>
  <si>
    <t>YOUSSEF HANDOUKI</t>
  </si>
  <si>
    <t>MOHAMED KROUMIA</t>
  </si>
  <si>
    <t>YOUNESS ADAHA</t>
  </si>
  <si>
    <t>NOUHA CHAFIQ</t>
  </si>
  <si>
    <t>ZIAD SABHI</t>
  </si>
  <si>
    <t>MARIEM BAGHOU</t>
  </si>
  <si>
    <t>LAKMIRI NARJISS</t>
  </si>
  <si>
    <t>SOUKAINA MAARIF</t>
  </si>
  <si>
    <t>CHAINAN MOHAMED HAMZA</t>
  </si>
  <si>
    <t>Perf "</t>
  </si>
  <si>
    <t>100m</t>
  </si>
  <si>
    <t>Finish</t>
  </si>
  <si>
    <t>Maintien</t>
  </si>
  <si>
    <t>NON</t>
  </si>
  <si>
    <t>AXE</t>
  </si>
  <si>
    <t>OUI</t>
  </si>
  <si>
    <t>REDRESS</t>
  </si>
  <si>
    <t>DEBOUT</t>
  </si>
  <si>
    <t>45°/</t>
  </si>
  <si>
    <t>DEPART</t>
  </si>
  <si>
    <t>A TPS</t>
  </si>
  <si>
    <t>D-12Min</t>
  </si>
  <si>
    <t>VO2MAX</t>
  </si>
  <si>
    <t>D-6Min</t>
  </si>
  <si>
    <t>150M/50m</t>
  </si>
  <si>
    <t>IKRAM FIKRI</t>
  </si>
  <si>
    <t>ZARKA DINA -1</t>
  </si>
  <si>
    <t>4'31</t>
  </si>
  <si>
    <t>3'13</t>
  </si>
  <si>
    <t>3'08</t>
  </si>
  <si>
    <t>3'40</t>
  </si>
  <si>
    <t>3'33</t>
  </si>
  <si>
    <t>2'42</t>
  </si>
  <si>
    <t>3'17</t>
  </si>
  <si>
    <t>2'24</t>
  </si>
  <si>
    <t>3'03</t>
  </si>
  <si>
    <t>3'28</t>
  </si>
  <si>
    <t>2'34</t>
  </si>
  <si>
    <t>3'18</t>
  </si>
  <si>
    <t>3'30</t>
  </si>
  <si>
    <t>2'43</t>
  </si>
  <si>
    <t>3'02</t>
  </si>
  <si>
    <t>3'19</t>
  </si>
  <si>
    <t>2'22</t>
  </si>
  <si>
    <t>2'29</t>
  </si>
  <si>
    <t>3'15</t>
  </si>
  <si>
    <t>2'38</t>
  </si>
  <si>
    <t>OUALAH SAMYA -1</t>
  </si>
  <si>
    <t>Lharoui Mouad- M C</t>
  </si>
  <si>
    <t>Bellaoui Zouhra -1</t>
  </si>
  <si>
    <t>ACHOUR IKRAM -1</t>
  </si>
  <si>
    <t>CHARIF KHALIFI SABRINE -1</t>
  </si>
  <si>
    <t>DRAIGUI DOUAA -1</t>
  </si>
  <si>
    <t>Essaid Abdellah -1</t>
  </si>
  <si>
    <t>FEKHAR ZAID -1</t>
  </si>
  <si>
    <t>TALIBI zakaria -1</t>
  </si>
  <si>
    <t>IDRISSI FATIMA ZAHRA -1</t>
  </si>
  <si>
    <t>fath asmaa -1</t>
  </si>
  <si>
    <t>Mohamed Khalil Salim</t>
  </si>
  <si>
    <t>MANAL LMAAYZI</t>
  </si>
  <si>
    <t>MARWA REDWANI</t>
  </si>
  <si>
    <t>LOUJJANI  FATIMA EZZAHRAA -1</t>
  </si>
  <si>
    <t>KHALLOUK BADR -1</t>
  </si>
  <si>
    <t>FECHTAL MALAK -1</t>
  </si>
  <si>
    <t>MANDOUR MOHAMED -1</t>
  </si>
  <si>
    <t>RAJRAJI MOUNIA -1</t>
  </si>
  <si>
    <t>HAMDY IMANE -1</t>
  </si>
  <si>
    <t>ZIANI ANDALOUSSI AYA -1</t>
  </si>
  <si>
    <t>BIDILOU ilias -1</t>
  </si>
  <si>
    <t>SINA MEHDI -2</t>
  </si>
  <si>
    <t>benjakKal marouane -1</t>
  </si>
  <si>
    <t>sahar fakhr eddine -1</t>
  </si>
  <si>
    <t>EL KASSRAOUI NIZAR -3</t>
  </si>
  <si>
    <t>BOUMHAOUD Issam -1</t>
  </si>
  <si>
    <t>Echchihaby Med Walid -1</t>
  </si>
  <si>
    <t>ADDANE BASMA -1</t>
  </si>
  <si>
    <t>Ouaaziz Malak -1</t>
  </si>
  <si>
    <t>SAMIH REDA -1</t>
  </si>
  <si>
    <t>ILANE  OMAR -1</t>
  </si>
  <si>
    <t>IBNI YOUSSEF -1</t>
  </si>
  <si>
    <t>ALJI IBRAHIM -1</t>
  </si>
  <si>
    <t>BAKLIL JIHANE -1</t>
  </si>
  <si>
    <t>Quasbaoui Nada -1</t>
  </si>
  <si>
    <t xml:space="preserve">RAJATI YOUSSERE </t>
  </si>
  <si>
    <t xml:space="preserve">Rhanbouri Widad </t>
  </si>
  <si>
    <t xml:space="preserve">MOUSAID WISSALE </t>
  </si>
  <si>
    <t>HILALI RIM -1</t>
  </si>
  <si>
    <t>FAHIME Kawtar -1</t>
  </si>
  <si>
    <t>4'24</t>
  </si>
  <si>
    <t>4'29</t>
  </si>
  <si>
    <t>4'32</t>
  </si>
  <si>
    <t>4'36</t>
  </si>
  <si>
    <t>5'49</t>
  </si>
  <si>
    <t>1'37</t>
  </si>
  <si>
    <t>1'39</t>
  </si>
  <si>
    <t>1'49</t>
  </si>
  <si>
    <t>1'50</t>
  </si>
  <si>
    <t>2'00</t>
  </si>
  <si>
    <t>2'02</t>
  </si>
  <si>
    <t>2'30</t>
  </si>
  <si>
    <t>2'49</t>
  </si>
  <si>
    <t>4'47</t>
  </si>
  <si>
    <t>5'04</t>
  </si>
  <si>
    <t>5'08</t>
  </si>
  <si>
    <t>6'20</t>
  </si>
  <si>
    <t>1'43</t>
  </si>
  <si>
    <t>1'52</t>
  </si>
  <si>
    <t>1'53</t>
  </si>
  <si>
    <t>2'04</t>
  </si>
  <si>
    <t>2'06</t>
  </si>
  <si>
    <t>2'08</t>
  </si>
  <si>
    <t>5'00</t>
  </si>
  <si>
    <t>4'23</t>
  </si>
  <si>
    <t>5'15</t>
  </si>
  <si>
    <t>6'03</t>
  </si>
  <si>
    <t>3'11</t>
  </si>
  <si>
    <t>3'55</t>
  </si>
  <si>
    <t>5'37</t>
  </si>
  <si>
    <t>6'24</t>
  </si>
  <si>
    <t>5'21</t>
  </si>
  <si>
    <t>4'13</t>
  </si>
  <si>
    <t>3'43</t>
  </si>
  <si>
    <t>4'00</t>
  </si>
  <si>
    <t>5'56</t>
  </si>
  <si>
    <t>5'05</t>
  </si>
  <si>
    <t>4'06</t>
  </si>
  <si>
    <t>5'32</t>
  </si>
  <si>
    <t>5'17</t>
  </si>
  <si>
    <t>3'07</t>
  </si>
  <si>
    <t>4'37</t>
  </si>
  <si>
    <t>3'37</t>
  </si>
  <si>
    <t>3'35</t>
  </si>
  <si>
    <t>3'57</t>
  </si>
  <si>
    <t>5'30</t>
  </si>
  <si>
    <t>employé</t>
  </si>
  <si>
    <t>femme au foyer</t>
  </si>
  <si>
    <t>lycée</t>
  </si>
  <si>
    <t>collège</t>
  </si>
  <si>
    <t>Barman</t>
  </si>
  <si>
    <t>décédé</t>
  </si>
  <si>
    <t>commerçant</t>
  </si>
  <si>
    <t>chômage</t>
  </si>
  <si>
    <t>supérieur</t>
  </si>
  <si>
    <t>primaire</t>
  </si>
  <si>
    <t>entrepreneur</t>
  </si>
  <si>
    <t>salariée</t>
  </si>
  <si>
    <t>artisan</t>
  </si>
  <si>
    <t>fonctionnaire</t>
  </si>
  <si>
    <t>retraité</t>
  </si>
  <si>
    <t>salarié</t>
  </si>
  <si>
    <t>sans</t>
  </si>
  <si>
    <t>journalier</t>
  </si>
  <si>
    <t>artisane</t>
  </si>
  <si>
    <t>libéral</t>
  </si>
  <si>
    <t>décédée</t>
  </si>
  <si>
    <t>divorcé</t>
  </si>
  <si>
    <t xml:space="preserve">Frateri </t>
  </si>
  <si>
    <t>Dmax 3Min</t>
  </si>
  <si>
    <t>entrepreneure</t>
  </si>
  <si>
    <t>1'47</t>
  </si>
  <si>
    <t>1'48</t>
  </si>
  <si>
    <t>1'54</t>
  </si>
  <si>
    <t>1'55</t>
  </si>
  <si>
    <t>1'58</t>
  </si>
  <si>
    <t>2'07</t>
  </si>
  <si>
    <t>2'54</t>
  </si>
  <si>
    <t>2'16</t>
  </si>
  <si>
    <t>2'25</t>
  </si>
  <si>
    <t>2'46</t>
  </si>
  <si>
    <t>2'59</t>
  </si>
  <si>
    <t>3'38</t>
  </si>
  <si>
    <t>2'45</t>
  </si>
  <si>
    <t>3'04</t>
  </si>
  <si>
    <t>3'42</t>
  </si>
  <si>
    <t>4'10</t>
  </si>
  <si>
    <t>1'34</t>
  </si>
  <si>
    <t>1'46</t>
  </si>
  <si>
    <t>1'56</t>
  </si>
  <si>
    <t>2'13</t>
  </si>
  <si>
    <t>2'14</t>
  </si>
  <si>
    <t>1"43</t>
  </si>
  <si>
    <t>2'01</t>
  </si>
  <si>
    <t>2'11</t>
  </si>
  <si>
    <t>2'27</t>
  </si>
  <si>
    <t>2'48</t>
  </si>
  <si>
    <t>2'47</t>
  </si>
  <si>
    <t>2'51</t>
  </si>
  <si>
    <t>3'06</t>
  </si>
  <si>
    <t>3'09</t>
  </si>
  <si>
    <t>3'14</t>
  </si>
  <si>
    <t>1'59</t>
  </si>
  <si>
    <t>2'09</t>
  </si>
  <si>
    <t>2'10</t>
  </si>
  <si>
    <t>2'12</t>
  </si>
  <si>
    <t>2'21</t>
  </si>
  <si>
    <t>2'39</t>
  </si>
  <si>
    <t>2'40</t>
  </si>
  <si>
    <t>3'01</t>
  </si>
  <si>
    <t>3'10</t>
  </si>
  <si>
    <t>3'49</t>
  </si>
  <si>
    <t>2'58</t>
  </si>
  <si>
    <t>3'32</t>
  </si>
  <si>
    <t>3'45</t>
  </si>
  <si>
    <t>3'52</t>
  </si>
  <si>
    <t>2'18</t>
  </si>
  <si>
    <t>4'08</t>
  </si>
  <si>
    <t>3'46</t>
  </si>
  <si>
    <t>3'21</t>
  </si>
  <si>
    <t>5'01</t>
  </si>
  <si>
    <t>5'23</t>
  </si>
  <si>
    <t>5'26</t>
  </si>
  <si>
    <t>8'17</t>
  </si>
  <si>
    <t>3'23</t>
  </si>
  <si>
    <t>3'44</t>
  </si>
  <si>
    <t>4'01</t>
  </si>
  <si>
    <t>4'03</t>
  </si>
  <si>
    <t>4'34</t>
  </si>
  <si>
    <t>5'29</t>
  </si>
  <si>
    <t>3'29</t>
  </si>
  <si>
    <t>3'39</t>
  </si>
  <si>
    <t>3'41</t>
  </si>
  <si>
    <t>3'47</t>
  </si>
  <si>
    <t>3'51</t>
  </si>
  <si>
    <t>3'53</t>
  </si>
  <si>
    <t>5'02</t>
  </si>
  <si>
    <t>5'03</t>
  </si>
  <si>
    <t>5'31</t>
  </si>
  <si>
    <t>5'35</t>
  </si>
  <si>
    <t>5'39</t>
  </si>
  <si>
    <t>5'41</t>
  </si>
  <si>
    <t>5'44</t>
  </si>
  <si>
    <t>6'07</t>
  </si>
  <si>
    <t>6'23</t>
  </si>
  <si>
    <t>7'17</t>
  </si>
  <si>
    <t>lycéé</t>
  </si>
  <si>
    <t>6'18</t>
  </si>
  <si>
    <t>6'46</t>
  </si>
  <si>
    <t>4'12</t>
  </si>
  <si>
    <t>3'16</t>
  </si>
  <si>
    <t>3'20</t>
  </si>
  <si>
    <t>3'56</t>
  </si>
  <si>
    <t>4'05</t>
  </si>
  <si>
    <t>5'19</t>
  </si>
  <si>
    <t>4'59</t>
  </si>
  <si>
    <t>5'54</t>
  </si>
  <si>
    <t>6'00</t>
  </si>
  <si>
    <t>6'08</t>
  </si>
  <si>
    <t>6'47</t>
  </si>
  <si>
    <t>6'58</t>
  </si>
  <si>
    <t>4'25</t>
  </si>
  <si>
    <t>4'58</t>
  </si>
  <si>
    <t>5'18</t>
  </si>
  <si>
    <t>5'34</t>
  </si>
  <si>
    <t>7'20</t>
  </si>
  <si>
    <t>2'32</t>
  </si>
  <si>
    <t>2'52</t>
  </si>
  <si>
    <t>2'55</t>
  </si>
  <si>
    <t>3'31</t>
  </si>
  <si>
    <t>2'26</t>
  </si>
  <si>
    <t>2'28</t>
  </si>
  <si>
    <t>2'41</t>
  </si>
  <si>
    <t>3'00</t>
  </si>
  <si>
    <t>1'45</t>
  </si>
  <si>
    <t>2'17</t>
  </si>
  <si>
    <t>4'17</t>
  </si>
  <si>
    <t>6'28</t>
  </si>
  <si>
    <t>6'34</t>
  </si>
  <si>
    <t>6'39</t>
  </si>
  <si>
    <t>6'51</t>
  </si>
  <si>
    <t>4'09</t>
  </si>
  <si>
    <t>1'51</t>
  </si>
  <si>
    <t>2'33</t>
  </si>
  <si>
    <t>2'44</t>
  </si>
  <si>
    <t>3'05</t>
  </si>
  <si>
    <t>3'25</t>
  </si>
  <si>
    <t>3'26</t>
  </si>
  <si>
    <t>3'27</t>
  </si>
  <si>
    <t>4'02</t>
  </si>
  <si>
    <t>4'46</t>
  </si>
  <si>
    <t>4'48</t>
  </si>
  <si>
    <t>4'49</t>
  </si>
  <si>
    <t>5'06</t>
  </si>
  <si>
    <t>5'84</t>
  </si>
  <si>
    <t>5'53</t>
  </si>
  <si>
    <t>6'53</t>
  </si>
  <si>
    <t>4'28</t>
  </si>
  <si>
    <t>4'33</t>
  </si>
  <si>
    <t>4'53</t>
  </si>
  <si>
    <t>5'10</t>
  </si>
  <si>
    <t>5'12</t>
  </si>
  <si>
    <t>8'25</t>
  </si>
  <si>
    <t>4'45</t>
  </si>
  <si>
    <t>5'20</t>
  </si>
  <si>
    <t>3'36</t>
  </si>
  <si>
    <t>5'77</t>
  </si>
  <si>
    <t>6'10</t>
  </si>
  <si>
    <t>بلحاج ادريس</t>
  </si>
  <si>
    <t>رفيقي سلمى</t>
  </si>
  <si>
    <t>شعوبي يحيى</t>
  </si>
  <si>
    <t>عادل حمزة</t>
  </si>
  <si>
    <t>فتى سندس</t>
  </si>
  <si>
    <t>بشري شيماء</t>
  </si>
  <si>
    <t>التاسيني وليد</t>
  </si>
  <si>
    <t>وطيلي أشرف</t>
  </si>
  <si>
    <t>فضول زكرياء</t>
  </si>
  <si>
    <t>سليماني علي</t>
  </si>
  <si>
    <t>قصباوي ندى</t>
  </si>
  <si>
    <t>الخبر حمزة</t>
  </si>
  <si>
    <t>اجعايبي دعاء</t>
  </si>
  <si>
    <t>العرشي خديجة</t>
  </si>
  <si>
    <t>سميح رضى</t>
  </si>
  <si>
    <t>يونوس هبة</t>
  </si>
  <si>
    <t>شاتر مريم</t>
  </si>
  <si>
    <t>بوالريش مروان</t>
  </si>
  <si>
    <t>غفران آية</t>
  </si>
  <si>
    <t>الشلح لمياء</t>
  </si>
  <si>
    <t>شوقي خولة</t>
  </si>
  <si>
    <t>مصلح شيماء</t>
  </si>
  <si>
    <t>مرداس أيوب</t>
  </si>
  <si>
    <t>الوامي مروان</t>
  </si>
  <si>
    <t>الدغش هبة</t>
  </si>
  <si>
    <t>قساب نيرمين</t>
  </si>
  <si>
    <t>سميح أناس</t>
  </si>
  <si>
    <t>الوادي شيماء</t>
  </si>
  <si>
    <t>الهاشمي ياسمين</t>
  </si>
  <si>
    <t>وحيد ايمان</t>
  </si>
  <si>
    <t>توتي ايوب</t>
  </si>
  <si>
    <t>كوبار ايمان</t>
  </si>
  <si>
    <t>كنين محمد</t>
  </si>
  <si>
    <t>مشكوري يوسف</t>
  </si>
  <si>
    <t>بليدي حفصة</t>
  </si>
  <si>
    <t>روحي ايمان</t>
  </si>
  <si>
    <t>أمزيل عمر</t>
  </si>
  <si>
    <t>بهلاوان ابراهيم</t>
  </si>
  <si>
    <t>باكير خولة</t>
  </si>
  <si>
    <t>مسهيل أيوب</t>
  </si>
  <si>
    <t>ارطايم بلال</t>
  </si>
  <si>
    <t>ادغوغي منال</t>
  </si>
  <si>
    <t>اتروكي طه</t>
  </si>
  <si>
    <t>يوسف منال</t>
  </si>
  <si>
    <t>اسية ابوليث</t>
  </si>
  <si>
    <t>غلام سارة</t>
  </si>
  <si>
    <t>اسبيطري اسماعيل</t>
  </si>
  <si>
    <t>سعد فهمي</t>
  </si>
  <si>
    <t>المرتقب بلال</t>
  </si>
  <si>
    <t>التاسيني مجيدة</t>
  </si>
  <si>
    <t>الناصري اسماعيل</t>
  </si>
  <si>
    <t>بوسالم محمد أمين</t>
  </si>
  <si>
    <t>فتحي سعد</t>
  </si>
  <si>
    <t>موراش أسامة</t>
  </si>
  <si>
    <t>كوج مروة</t>
  </si>
  <si>
    <t>الحراس السعدية</t>
  </si>
  <si>
    <t>نقراوي بدر</t>
  </si>
  <si>
    <t>محفوض هاجر</t>
  </si>
  <si>
    <t>ادياب فدوى</t>
  </si>
  <si>
    <t>حايدي آية</t>
  </si>
  <si>
    <t>نبولسي سارة</t>
  </si>
  <si>
    <t>المندر الطيب</t>
  </si>
  <si>
    <t>مساعد وصال</t>
  </si>
  <si>
    <t>سوساي احمد</t>
  </si>
  <si>
    <t>علجي خليل ابراهيم</t>
  </si>
  <si>
    <t>بياض عبد الرحمن</t>
  </si>
  <si>
    <t>ايت خي حمو دعاء</t>
  </si>
  <si>
    <t>العبيدان ملاك</t>
  </si>
  <si>
    <t>سامية مراسل</t>
  </si>
  <si>
    <t>قهوجان عدنان</t>
  </si>
  <si>
    <t>زرو فايزة</t>
  </si>
  <si>
    <t>قدار أحمد</t>
  </si>
  <si>
    <t>الحجري عمر</t>
  </si>
  <si>
    <t>حنيوي أحمد أمين</t>
  </si>
  <si>
    <t>الحاجي محمد رضا</t>
  </si>
  <si>
    <t>ايمان بوسراف</t>
  </si>
  <si>
    <t>نيري بدر</t>
  </si>
  <si>
    <t>حسيسو خالد</t>
  </si>
  <si>
    <t>مقراوي اسامة</t>
  </si>
  <si>
    <t>الزو زينب</t>
  </si>
  <si>
    <t>راغب سامية</t>
  </si>
  <si>
    <t>معاش نهيلة</t>
  </si>
  <si>
    <t>دهاجي سكينة</t>
  </si>
  <si>
    <t>بابا عمر</t>
  </si>
  <si>
    <t>عصفور سلمى</t>
  </si>
  <si>
    <t>الستوري سلمى</t>
  </si>
  <si>
    <t>نشاط سلمى</t>
  </si>
  <si>
    <t>نساك ايمان</t>
  </si>
  <si>
    <t>نيت بن موسى امينة</t>
  </si>
  <si>
    <t>الرموجي عبد السلام</t>
  </si>
  <si>
    <t>قساب صلاح الدين</t>
  </si>
  <si>
    <t>دحمان لطفي</t>
  </si>
  <si>
    <t>الغـنـبـــوري إســـــــراء</t>
  </si>
  <si>
    <t>بلاوي نهيلة</t>
  </si>
  <si>
    <t>قاضي دنيا</t>
  </si>
  <si>
    <t>الدريمي خديجة</t>
  </si>
  <si>
    <t>احتيتش آية</t>
  </si>
  <si>
    <t>مراد غيثة</t>
  </si>
  <si>
    <t>حداد طه</t>
  </si>
  <si>
    <t>مبارك مراد</t>
  </si>
  <si>
    <t>علجي ياسر</t>
  </si>
  <si>
    <t>المجاطي نهيلة</t>
  </si>
  <si>
    <t>Mouad trio</t>
  </si>
  <si>
    <t>الحر عماد</t>
  </si>
  <si>
    <t>قنفوح زينب</t>
  </si>
  <si>
    <t>ايت بن وسعدن منصف</t>
  </si>
  <si>
    <t>بزاري مروة</t>
  </si>
  <si>
    <t>الخراط وليد</t>
  </si>
  <si>
    <t>عمدا حسناء</t>
  </si>
  <si>
    <t>عبد الرحيم أميمة</t>
  </si>
  <si>
    <t>مهابي أميمة</t>
  </si>
  <si>
    <t>سلفي المهد ي</t>
  </si>
  <si>
    <t>نصر يحيى</t>
  </si>
  <si>
    <t>بامنصور سكينة</t>
  </si>
  <si>
    <t>اميمة مطارب</t>
  </si>
  <si>
    <t>اقزوم خالد</t>
  </si>
  <si>
    <t>العمري يوسف</t>
  </si>
  <si>
    <t>خيري ايمن</t>
  </si>
  <si>
    <t>واتقي محمد</t>
  </si>
  <si>
    <t>قنول ناجي</t>
  </si>
  <si>
    <t>الظريفي سعد</t>
  </si>
  <si>
    <t>انور الجوهري</t>
  </si>
  <si>
    <t>اكريم زكرياء</t>
  </si>
  <si>
    <t>لحمر نجوى</t>
  </si>
  <si>
    <t>لمحرر أيمن</t>
  </si>
  <si>
    <t>مويبي محمد أمين</t>
  </si>
  <si>
    <t>لدير عبد اللطيف</t>
  </si>
  <si>
    <t>المريني احسان</t>
  </si>
  <si>
    <t>لعفر سامي</t>
  </si>
  <si>
    <t>ناصف شيماء</t>
  </si>
  <si>
    <t>خبي أمنية</t>
  </si>
  <si>
    <t>نسيم رميساء</t>
  </si>
  <si>
    <t>ادموسى يوسف</t>
  </si>
  <si>
    <t>مساعد ياسين</t>
  </si>
  <si>
    <t>السـعـداوي زيـد</t>
  </si>
  <si>
    <t>بنموسى أمين</t>
  </si>
  <si>
    <t>أملو حسناء</t>
  </si>
  <si>
    <t>الصوني نجوى</t>
  </si>
  <si>
    <t>مبسوط هيثم</t>
  </si>
  <si>
    <t>قدوم وهيبة</t>
  </si>
  <si>
    <t>الساجعي إكرام</t>
  </si>
  <si>
    <t>عــمـري يحيى</t>
  </si>
  <si>
    <t>مناري أيمن</t>
  </si>
  <si>
    <t>صبحاوي هناء</t>
  </si>
  <si>
    <t>مجدي أية</t>
  </si>
  <si>
    <t>الوراري وليد</t>
  </si>
  <si>
    <t>الكيناني اسماعيل</t>
  </si>
  <si>
    <t>ناجح إدريسي ياسمين</t>
  </si>
  <si>
    <t>حج عمار</t>
  </si>
  <si>
    <t>صميدة سعد</t>
  </si>
  <si>
    <t>نجاح الإدريسي مريم</t>
  </si>
  <si>
    <t>كراتشي نهيلة</t>
  </si>
  <si>
    <t>بوحدو راضية</t>
  </si>
  <si>
    <t>بوحدو آية</t>
  </si>
  <si>
    <t>شهاب سفيان</t>
  </si>
  <si>
    <t>جناح زكرياء</t>
  </si>
  <si>
    <t>زهير ايمان</t>
  </si>
  <si>
    <t>شنشار مروى</t>
  </si>
  <si>
    <t>رحيل هاشم</t>
  </si>
  <si>
    <t>العسري سلمى</t>
  </si>
  <si>
    <t>شكراوي سكينة</t>
  </si>
  <si>
    <t>كمو إيمان</t>
  </si>
  <si>
    <t>الفاتحي بلال</t>
  </si>
  <si>
    <t>الدباغي ابتسام</t>
  </si>
  <si>
    <t>زهير ياسين</t>
  </si>
  <si>
    <t>شمشام براء</t>
  </si>
  <si>
    <t>رضواني آية</t>
  </si>
  <si>
    <t>كسوس نزار</t>
  </si>
  <si>
    <t>مريم كرو</t>
  </si>
  <si>
    <t>الشهيد مريم</t>
  </si>
  <si>
    <t>الخير ابراهيم أمين</t>
  </si>
  <si>
    <t>شعنان صفاء</t>
  </si>
  <si>
    <t>الزروالي كنزة</t>
  </si>
  <si>
    <t>دلامي سلمى</t>
  </si>
  <si>
    <t>الاشهب الادريسي فاطمة الزهراء</t>
  </si>
  <si>
    <t>كباني عائشة</t>
  </si>
  <si>
    <t>ظريف عثمان</t>
  </si>
  <si>
    <t>زينب ايت سعيد</t>
  </si>
  <si>
    <t>حضري هبة</t>
  </si>
  <si>
    <t>طركني هبة</t>
  </si>
  <si>
    <t>وراي زهير</t>
  </si>
  <si>
    <t>اسلاسلي ياسمين</t>
  </si>
  <si>
    <t>عميد المهدي</t>
  </si>
  <si>
    <t>شابي طارق</t>
  </si>
  <si>
    <t>لدري آية</t>
  </si>
  <si>
    <t>أجڭون مروان</t>
  </si>
  <si>
    <t>حصان وليد</t>
  </si>
  <si>
    <t>بــــدواس هــــبـة</t>
  </si>
  <si>
    <t>خولة زراف</t>
  </si>
  <si>
    <t>جفراوي سلمى</t>
  </si>
  <si>
    <t>سعد بلخراز</t>
  </si>
  <si>
    <t>انس بلخراز</t>
  </si>
  <si>
    <t>رشدي إبراهيم</t>
  </si>
  <si>
    <t>صبان محمد أمين</t>
  </si>
  <si>
    <t>عهدي خلود</t>
  </si>
  <si>
    <t>حبيب نور</t>
  </si>
  <si>
    <t>دهنو منى</t>
  </si>
  <si>
    <t>عون سلمى</t>
  </si>
  <si>
    <t>محسيني شيماء</t>
  </si>
  <si>
    <t>أعرابة مهدي</t>
  </si>
  <si>
    <t>العباسي محمد</t>
  </si>
  <si>
    <t>الذهبي مريم</t>
  </si>
  <si>
    <t>جردوح اسماعيل</t>
  </si>
  <si>
    <t>طالعي أيوب</t>
  </si>
  <si>
    <t>فاهي الخليل</t>
  </si>
  <si>
    <t>مستوري خديجة</t>
  </si>
  <si>
    <t>سفياني زينب</t>
  </si>
  <si>
    <t>غوفاري حفصة</t>
  </si>
  <si>
    <t>كمين ايمان</t>
  </si>
  <si>
    <t>البخاري حاتم</t>
  </si>
  <si>
    <t>مهيب وصال</t>
  </si>
  <si>
    <t>غزلان سعد</t>
  </si>
  <si>
    <t>العراف يسرى</t>
  </si>
  <si>
    <t>مستوري خلود</t>
  </si>
  <si>
    <t>حرمة الله محمد رضا</t>
  </si>
  <si>
    <t>اغريض نور الهدى</t>
  </si>
  <si>
    <t>كرماني هبة</t>
  </si>
  <si>
    <t>إقبال سلمى</t>
  </si>
  <si>
    <t>إقبال سهام</t>
  </si>
  <si>
    <t>بصور زينب</t>
  </si>
  <si>
    <t>عنيبة غيثة</t>
  </si>
  <si>
    <t>هرواك زينب</t>
  </si>
  <si>
    <t>تمني وليد</t>
  </si>
  <si>
    <t>بنزاهي اكرم</t>
  </si>
  <si>
    <t>ازهر اكرام</t>
  </si>
  <si>
    <t>زجلي يوسف</t>
  </si>
  <si>
    <t>بوطى يوسف</t>
  </si>
  <si>
    <t>ازوين أميمة</t>
  </si>
  <si>
    <t>فرحات مهدي</t>
  </si>
  <si>
    <t>بـاغـوغ هـبـة</t>
  </si>
  <si>
    <t>المير اية</t>
  </si>
  <si>
    <t>منطسري هجر</t>
  </si>
  <si>
    <t>جامعي ايمان</t>
  </si>
  <si>
    <t>سعيد سلمي</t>
  </si>
  <si>
    <t>كصيعي انس</t>
  </si>
  <si>
    <t>الهواري حمزة</t>
  </si>
  <si>
    <t>بالخضير هبة</t>
  </si>
  <si>
    <t>ايت احميدة زينب</t>
  </si>
  <si>
    <t>الهادي سعيد</t>
  </si>
  <si>
    <t>نبات الياس</t>
  </si>
  <si>
    <t>البكيري عماد</t>
  </si>
  <si>
    <t>طبيبي فؤاد</t>
  </si>
  <si>
    <t>الطاهري سكينة</t>
  </si>
  <si>
    <t>سكوري أيوب</t>
  </si>
  <si>
    <t>ولفي الياس</t>
  </si>
  <si>
    <t>حمدافي اسامة</t>
  </si>
  <si>
    <t>مهابي شريفة</t>
  </si>
  <si>
    <t>مستقر نصر الدين</t>
  </si>
  <si>
    <t>أسكور هاجر</t>
  </si>
  <si>
    <t>المعداني اشرف</t>
  </si>
  <si>
    <t>راغب ايهاب</t>
  </si>
  <si>
    <t>غزالي ايمان</t>
  </si>
  <si>
    <t>البوعمري توفيق</t>
  </si>
  <si>
    <t>زكوت ياسمين</t>
  </si>
  <si>
    <t>منياني ياسمين</t>
  </si>
  <si>
    <t>اصالحي هاجر</t>
  </si>
  <si>
    <t>اصالحي زياد</t>
  </si>
  <si>
    <t>المنجد عبد الله</t>
  </si>
  <si>
    <t>دلو مروان</t>
  </si>
  <si>
    <t>البوعمري اكرام</t>
  </si>
  <si>
    <t>ازوينة فاطمة الزهراء</t>
  </si>
  <si>
    <t>المهير سميرة</t>
  </si>
  <si>
    <t>لخليل فردوس</t>
  </si>
  <si>
    <t>لمخربش المهدي</t>
  </si>
  <si>
    <t>كرام شيماء</t>
  </si>
  <si>
    <t>هضيبي معاد</t>
  </si>
  <si>
    <t>الشجعي عبد الغني</t>
  </si>
  <si>
    <t>أمادل محمد</t>
  </si>
  <si>
    <t>يونوس آية</t>
  </si>
  <si>
    <t>غليم حمزة</t>
  </si>
  <si>
    <t>الزبدي فاطمة الزهراء</t>
  </si>
  <si>
    <t>اضبيبن يوسف</t>
  </si>
  <si>
    <t>مبارك بيكيني محمد</t>
  </si>
  <si>
    <t>العوني يوسف</t>
  </si>
  <si>
    <t>الشكراتي ماجدة</t>
  </si>
  <si>
    <t>سموح هاجر</t>
  </si>
  <si>
    <t>امحمدي سارة</t>
  </si>
  <si>
    <t>سوسان صلاح الدين</t>
  </si>
  <si>
    <t>الحرش نورا</t>
  </si>
  <si>
    <t>عسيلة وليد</t>
  </si>
  <si>
    <t>ادوعراب سارة</t>
  </si>
  <si>
    <t>قاف يسرى</t>
  </si>
  <si>
    <t>زرهان محمد</t>
  </si>
  <si>
    <t>أزدود حنان</t>
  </si>
  <si>
    <t>المقري نور الهدى</t>
  </si>
  <si>
    <t>سلم عثمان</t>
  </si>
  <si>
    <t>المير كوثر</t>
  </si>
  <si>
    <t>محفوظ إكرام</t>
  </si>
  <si>
    <t>أبوالمجد أسامة</t>
  </si>
  <si>
    <t>بوكريس نهى</t>
  </si>
  <si>
    <t>سعد بني اوكيل</t>
  </si>
  <si>
    <t>السحراوي وليد</t>
  </si>
  <si>
    <t>مصطفى ايت علي اسعيد</t>
  </si>
  <si>
    <t>محمد امين اديب</t>
  </si>
  <si>
    <t>حفو وئام</t>
  </si>
  <si>
    <t>البوعناني عبد الصمد</t>
  </si>
  <si>
    <t>أوقليلن محمد</t>
  </si>
  <si>
    <t>منصيت محمد أمين</t>
  </si>
  <si>
    <t>الصحبي سلمى</t>
  </si>
  <si>
    <t>فندود أميمة</t>
  </si>
  <si>
    <t>فنيد ياسمين</t>
  </si>
  <si>
    <t>عبد الوهاب الادريسي اميمة</t>
  </si>
  <si>
    <t>بوضربات سعد</t>
  </si>
  <si>
    <t>اليعقوبي الحسين</t>
  </si>
  <si>
    <t>المريوح عبد الله</t>
  </si>
  <si>
    <t>أبوحديد سليمان</t>
  </si>
  <si>
    <t>ارزيقي آية</t>
  </si>
  <si>
    <t>سماح مصطفى</t>
  </si>
  <si>
    <t>دائم الله أسامة</t>
  </si>
  <si>
    <t>الحسناوي بدر الدين</t>
  </si>
  <si>
    <t>خيس خالد</t>
  </si>
  <si>
    <t>السملالي أسامة</t>
  </si>
  <si>
    <t>لحمر ربيع</t>
  </si>
  <si>
    <t>لغزال احمد</t>
  </si>
  <si>
    <t>كريمي محسن</t>
  </si>
  <si>
    <t>سواني ايوب</t>
  </si>
  <si>
    <t>التونسي سليمان</t>
  </si>
  <si>
    <t>اخرازن إبراهيم</t>
  </si>
  <si>
    <t>مناصر محسن</t>
  </si>
  <si>
    <t>شهيدي شمس الدين</t>
  </si>
  <si>
    <t>سلمى المنجي</t>
  </si>
  <si>
    <t>الشبراوي ياسر</t>
  </si>
  <si>
    <t>اعديل أكرم</t>
  </si>
  <si>
    <t>إدراوي محمد</t>
  </si>
  <si>
    <t>المندر اسامة</t>
  </si>
  <si>
    <t>الراجي عبد الكريم</t>
  </si>
  <si>
    <t>الطرفي زكرياء</t>
  </si>
  <si>
    <t>عبد ارمى امحمد</t>
  </si>
  <si>
    <t>رزاق مليكة</t>
  </si>
  <si>
    <t>الفقير عبد الرحمان</t>
  </si>
  <si>
    <t>خالدي اية</t>
  </si>
  <si>
    <t>الطالبي مروة</t>
  </si>
  <si>
    <t>باعامل آدم</t>
  </si>
  <si>
    <t>كريم محمد</t>
  </si>
  <si>
    <t>أبريغش فاطمة الزهراء</t>
  </si>
  <si>
    <t>السمحي ضحى</t>
  </si>
  <si>
    <t>صفيان نجوى</t>
  </si>
  <si>
    <t>ديوب مباي باباكار</t>
  </si>
  <si>
    <t>العسري مروان</t>
  </si>
  <si>
    <t>جابري أنور</t>
  </si>
  <si>
    <t>أيت أوختار عبد الإله</t>
  </si>
  <si>
    <t>اكومار فاطمة الزهراء</t>
  </si>
  <si>
    <t>الهرديم خديجة</t>
  </si>
  <si>
    <t>عبد الصمد المنذر</t>
  </si>
  <si>
    <t>انس بريدة</t>
  </si>
  <si>
    <t>الزهراوي وئام</t>
  </si>
  <si>
    <t>الهزهوز عبد الإله</t>
  </si>
  <si>
    <t>القادري جمال الدين</t>
  </si>
  <si>
    <t>عيلان يونس</t>
  </si>
  <si>
    <t>كنين رضا</t>
  </si>
  <si>
    <t>فارسي كريم</t>
  </si>
  <si>
    <t>افيد هبة</t>
  </si>
  <si>
    <t>تامر ياسر</t>
  </si>
  <si>
    <t>العماري يحيى</t>
  </si>
  <si>
    <t>مـشـمـاشـي الـمـهـدي</t>
  </si>
  <si>
    <t>الـمعـيزي مـريـم</t>
  </si>
  <si>
    <t>اشرف صرياني</t>
  </si>
  <si>
    <t>حسناوي عيسى</t>
  </si>
  <si>
    <t>بوعصابة سعد</t>
  </si>
  <si>
    <t>كرناوي يحيى</t>
  </si>
  <si>
    <t>هومدة هند</t>
  </si>
  <si>
    <t>جوراري وليد</t>
  </si>
  <si>
    <t>ادغاينة زكرياء</t>
  </si>
  <si>
    <t>افيد ياسين</t>
  </si>
  <si>
    <t>كراب عمر</t>
  </si>
  <si>
    <t>الزيتوني لمفضل</t>
  </si>
  <si>
    <t>الغزاوي أشرف</t>
  </si>
  <si>
    <t>مشموم سفيان</t>
  </si>
  <si>
    <t>امطاف ربيع</t>
  </si>
  <si>
    <t>ٲمـان سـكينـة</t>
  </si>
  <si>
    <t>أسلامة عادل</t>
  </si>
  <si>
    <t>متيقين بسمة</t>
  </si>
  <si>
    <t>دقوقي نهيلة</t>
  </si>
  <si>
    <t>بن مسعود آية</t>
  </si>
  <si>
    <t>بن جدة ريم</t>
  </si>
  <si>
    <t>دنان هبة</t>
  </si>
  <si>
    <t>حوض يحيى</t>
  </si>
  <si>
    <t>الطركا أية</t>
  </si>
  <si>
    <t>حسوا أميمة</t>
  </si>
  <si>
    <t>حسوا سكينة</t>
  </si>
  <si>
    <t>العباسي فاطمة</t>
  </si>
  <si>
    <t>أوقاس ملك</t>
  </si>
  <si>
    <t>ايمان بوتجدير</t>
  </si>
  <si>
    <t>وهبي محمد طه</t>
  </si>
  <si>
    <t>البدراري اسماعيل</t>
  </si>
  <si>
    <t>صمدي أسامة</t>
  </si>
  <si>
    <t>صبحاوي شيماء</t>
  </si>
  <si>
    <t>رباحي حفصة</t>
  </si>
  <si>
    <t>الطاجري ضحى</t>
  </si>
  <si>
    <t>chomage</t>
  </si>
  <si>
    <t>foyer</t>
  </si>
  <si>
    <t>divprcé</t>
  </si>
  <si>
    <t>businessman</t>
  </si>
  <si>
    <t>prof</t>
  </si>
  <si>
    <t>foeyr</t>
  </si>
  <si>
    <t>couturier</t>
  </si>
  <si>
    <t>entrepreneuse</t>
  </si>
  <si>
    <t>entrepreneuur</t>
  </si>
  <si>
    <t>décedé</t>
  </si>
  <si>
    <t>commerçnant</t>
  </si>
  <si>
    <t>plombier</t>
  </si>
  <si>
    <t>militaire</t>
  </si>
  <si>
    <t>mécanicien</t>
  </si>
  <si>
    <t>chauffeur</t>
  </si>
  <si>
    <t>couturière</t>
  </si>
  <si>
    <t>décèdé</t>
  </si>
  <si>
    <t>m</t>
  </si>
  <si>
    <t>menuisier</t>
  </si>
  <si>
    <t>f</t>
  </si>
  <si>
    <t>Divorcé</t>
  </si>
  <si>
    <t>Foyer</t>
  </si>
  <si>
    <t>professeur</t>
  </si>
  <si>
    <t>primaie</t>
  </si>
  <si>
    <t>Couturier</t>
  </si>
  <si>
    <t>fopyer</t>
  </si>
  <si>
    <t xml:space="preserve">sans </t>
  </si>
  <si>
    <t>superieur</t>
  </si>
  <si>
    <t>commercçant</t>
  </si>
  <si>
    <t xml:space="preserve"> primaire</t>
  </si>
  <si>
    <t>directeur</t>
  </si>
  <si>
    <t>Chauffeur</t>
  </si>
  <si>
    <t>entreprenenur</t>
  </si>
  <si>
    <t>comptable</t>
  </si>
  <si>
    <t>décèdée</t>
  </si>
  <si>
    <t>Traducteur</t>
  </si>
  <si>
    <t>infirmière</t>
  </si>
  <si>
    <t>university</t>
  </si>
  <si>
    <t>commercant</t>
  </si>
  <si>
    <t>chomâge</t>
  </si>
  <si>
    <t>formateur</t>
  </si>
  <si>
    <t>policier</t>
  </si>
  <si>
    <t xml:space="preserve">collège </t>
  </si>
  <si>
    <t>tretraité</t>
  </si>
  <si>
    <t>assistante</t>
  </si>
  <si>
    <t>mécannicien</t>
  </si>
  <si>
    <t>Salarié</t>
  </si>
  <si>
    <t>enseignante</t>
  </si>
  <si>
    <t>commercial</t>
  </si>
  <si>
    <t>médical</t>
  </si>
  <si>
    <t>pharmacienne</t>
  </si>
  <si>
    <t>gérant</t>
  </si>
  <si>
    <t>boucher</t>
  </si>
  <si>
    <t>avocat</t>
  </si>
  <si>
    <t>MRE</t>
  </si>
  <si>
    <t>entreprneur</t>
  </si>
  <si>
    <t>p^rimaire</t>
  </si>
  <si>
    <t>sup</t>
  </si>
  <si>
    <t>retraitée</t>
  </si>
  <si>
    <t>commerçnat</t>
  </si>
  <si>
    <t>journaliste</t>
  </si>
  <si>
    <t>adoul</t>
  </si>
  <si>
    <t>fpoyer</t>
  </si>
  <si>
    <t>60"</t>
  </si>
  <si>
    <t>35"</t>
  </si>
  <si>
    <t>28"</t>
  </si>
  <si>
    <t>55"</t>
  </si>
  <si>
    <t>24"</t>
  </si>
  <si>
    <t>57"</t>
  </si>
  <si>
    <t>11"</t>
  </si>
  <si>
    <t>48"</t>
  </si>
  <si>
    <t>32"</t>
  </si>
  <si>
    <t>38"</t>
  </si>
  <si>
    <t>45"</t>
  </si>
  <si>
    <t>53"</t>
  </si>
  <si>
    <t>37"</t>
  </si>
  <si>
    <t>40"</t>
  </si>
  <si>
    <t>42"</t>
  </si>
  <si>
    <t>10"</t>
  </si>
  <si>
    <t>56"</t>
  </si>
  <si>
    <t>17"</t>
  </si>
  <si>
    <t>16"</t>
  </si>
  <si>
    <t>54"</t>
  </si>
  <si>
    <t>41"</t>
  </si>
  <si>
    <t>43"</t>
  </si>
  <si>
    <t>26"</t>
  </si>
  <si>
    <t>18"</t>
  </si>
  <si>
    <t>14"</t>
  </si>
  <si>
    <t>19"</t>
  </si>
  <si>
    <t>subject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</si>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</sst>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sz val="8"/>
      <color theme="1"/>
      <name val="Arial"/>
    </font>
    <font>
      <b/>
      <u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</font>
    <font>
      <sz val="8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9" borderId="0" xfId="0" applyFont="1" applyFill="1" applyAlignment="1"/>
    <xf numFmtId="0" fontId="2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15" fillId="0" borderId="0" xfId="0" applyFont="1" applyAlignment="1">
      <alignment horizontal="center" vertical="top"/>
    </xf>
    <xf numFmtId="0" fontId="16" fillId="0" borderId="0" xfId="0" applyFont="1" applyAlignment="1"/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2" fontId="0" fillId="0" borderId="0" xfId="0" applyNumberFormat="1" applyFont="1" applyAlignment="1"/>
    <xf numFmtId="2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11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1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2" borderId="0" xfId="0" applyFont="1" applyFill="1" applyAlignment="1"/>
    <xf numFmtId="0" fontId="13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2" fillId="12" borderId="0" xfId="0" applyFont="1" applyFill="1"/>
    <xf numFmtId="0" fontId="2" fillId="12" borderId="0" xfId="0" applyFont="1" applyFill="1" applyAlignment="1">
      <alignment horizontal="center" vertical="center"/>
    </xf>
    <xf numFmtId="2" fontId="0" fillId="12" borderId="0" xfId="0" applyNumberFormat="1" applyFont="1" applyFill="1" applyAlignment="1">
      <alignment horizontal="center" vertical="center"/>
    </xf>
    <xf numFmtId="2" fontId="0" fillId="12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7" borderId="0" xfId="0" applyFont="1" applyFill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7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1" borderId="0" xfId="0" applyFont="1" applyFill="1" applyAlignment="1"/>
    <xf numFmtId="0" fontId="13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2" fillId="11" borderId="0" xfId="0" applyFont="1" applyFill="1"/>
    <xf numFmtId="0" fontId="0" fillId="11" borderId="0" xfId="0" applyNumberFormat="1" applyFont="1" applyFill="1" applyAlignment="1">
      <alignment horizontal="center" vertical="center"/>
    </xf>
    <xf numFmtId="2" fontId="0" fillId="11" borderId="0" xfId="0" applyNumberFormat="1" applyFont="1" applyFill="1" applyAlignment="1">
      <alignment horizontal="center" vertical="center"/>
    </xf>
    <xf numFmtId="2" fontId="0" fillId="11" borderId="0" xfId="0" applyNumberFormat="1" applyFont="1" applyFill="1" applyAlignment="1"/>
    <xf numFmtId="0" fontId="0" fillId="0" borderId="0" xfId="0" applyFont="1" applyAlignment="1"/>
    <xf numFmtId="0" fontId="22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 vertical="center"/>
    </xf>
    <xf numFmtId="0" fontId="23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3" fillId="11" borderId="0" xfId="0" applyFont="1" applyFill="1" applyAlignment="1"/>
    <xf numFmtId="0" fontId="14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4057650" cy="25336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4038600" cy="39528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4038600" cy="20002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38</xdr:row>
      <xdr:rowOff>200025</xdr:rowOff>
    </xdr:from>
    <xdr:ext cx="6715125" cy="23907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</xdr:row>
      <xdr:rowOff>9525</xdr:rowOff>
    </xdr:from>
    <xdr:ext cx="1905000" cy="30480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4057650" cy="4210050"/>
    <xdr:pic>
      <xdr:nvPicPr>
        <xdr:cNvPr id="7" name="image6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trainement-sportif.fr/recuperation-cardiaque-apres-effort.htm" TargetMode="External"/><Relationship Id="rId3" Type="http://schemas.openxmlformats.org/officeDocument/2006/relationships/hyperlink" Target="https://entrainement-sportif.fr/ird-ruffier-dickson.htm" TargetMode="External"/><Relationship Id="rId7" Type="http://schemas.openxmlformats.org/officeDocument/2006/relationships/hyperlink" Target="https://entrainement-sportif.fr/detente-verticale-test.htm" TargetMode="External"/><Relationship Id="rId2" Type="http://schemas.openxmlformats.org/officeDocument/2006/relationships/hyperlink" Target="https://entrainement-sportif.fr/vma-test.htm" TargetMode="External"/><Relationship Id="rId1" Type="http://schemas.openxmlformats.org/officeDocument/2006/relationships/hyperlink" Target="https://entrainement-sportif.fr/test-luc-leger.htm" TargetMode="External"/><Relationship Id="rId6" Type="http://schemas.openxmlformats.org/officeDocument/2006/relationships/hyperlink" Target="https://entrainement-sportif.fr/step-test-harvard.htm" TargetMode="External"/><Relationship Id="rId5" Type="http://schemas.openxmlformats.org/officeDocument/2006/relationships/hyperlink" Target="https://entrainement-sportif.fr/fatigue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trainement-sportif.fr/test-resistance-lactatemie.htm" TargetMode="External"/><Relationship Id="rId9" Type="http://schemas.openxmlformats.org/officeDocument/2006/relationships/hyperlink" Target="https://entrainement-sportif.fr/tonicite-gainage-cuisses-abdominaux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612"/>
  <sheetViews>
    <sheetView zoomScale="125" zoomScaleNormal="80" workbookViewId="0">
      <pane xSplit="13" ySplit="5" topLeftCell="U587" activePane="bottomRight" state="frozen"/>
      <selection pane="topRight" activeCell="N1" sqref="N1"/>
      <selection pane="bottomLeft" activeCell="A6" sqref="A6"/>
      <selection pane="bottomRight" activeCell="J5" sqref="J5:U612"/>
    </sheetView>
  </sheetViews>
  <sheetFormatPr baseColWidth="10" defaultColWidth="14.5" defaultRowHeight="15.75" customHeight="1" x14ac:dyDescent="0.15"/>
  <cols>
    <col min="1" max="1" width="6.1640625" customWidth="1"/>
    <col min="2" max="2" width="23.6640625" style="37" customWidth="1"/>
    <col min="3" max="3" width="5" bestFit="1" customWidth="1"/>
    <col min="4" max="4" width="13" bestFit="1" customWidth="1"/>
    <col min="5" max="5" width="15.1640625" bestFit="1" customWidth="1"/>
    <col min="6" max="7" width="9.5" bestFit="1" customWidth="1"/>
    <col min="8" max="8" width="6.83203125" style="18" bestFit="1" customWidth="1"/>
    <col min="9" max="9" width="7.6640625" style="18" bestFit="1" customWidth="1"/>
    <col min="10" max="10" width="4.83203125" style="18" customWidth="1"/>
    <col min="11" max="12" width="6.33203125" style="18" customWidth="1"/>
    <col min="13" max="13" width="6.33203125" customWidth="1"/>
    <col min="14" max="14" width="8.6640625" style="18" customWidth="1"/>
    <col min="15" max="15" width="8.1640625" style="18" customWidth="1"/>
    <col min="16" max="16" width="8.6640625" style="18" customWidth="1"/>
    <col min="17" max="17" width="13.6640625" style="18" customWidth="1"/>
    <col min="18" max="18" width="18.5" style="18" customWidth="1"/>
    <col min="19" max="19" width="20.33203125" style="18" customWidth="1"/>
    <col min="20" max="20" width="25" style="18" customWidth="1"/>
    <col min="21" max="21" width="18.5" style="18" customWidth="1"/>
    <col min="22" max="22" width="6.6640625" style="18" customWidth="1"/>
    <col min="23" max="23" width="6" style="18" customWidth="1"/>
    <col min="24" max="25" width="6.6640625" style="18" customWidth="1"/>
    <col min="26" max="26" width="5.33203125" style="18" customWidth="1"/>
    <col min="27" max="27" width="6.6640625" style="18" customWidth="1"/>
    <col min="28" max="28" width="6.6640625" style="18" bestFit="1" customWidth="1"/>
    <col min="29" max="29" width="6" style="18" customWidth="1"/>
    <col min="30" max="30" width="5.83203125" style="18" customWidth="1"/>
    <col min="31" max="31" width="6.6640625" style="18" bestFit="1" customWidth="1"/>
    <col min="32" max="32" width="5.5" style="18" bestFit="1" customWidth="1"/>
    <col min="33" max="33" width="7.1640625" style="64" bestFit="1" customWidth="1"/>
    <col min="34" max="34" width="9.5" style="28" bestFit="1" customWidth="1"/>
    <col min="35" max="35" width="9.33203125" style="28" bestFit="1" customWidth="1"/>
    <col min="36" max="36" width="8.1640625" bestFit="1" customWidth="1"/>
    <col min="37" max="37" width="6" style="16" bestFit="1" customWidth="1"/>
    <col min="38" max="38" width="7.33203125" style="16" bestFit="1" customWidth="1"/>
    <col min="39" max="39" width="12.83203125" bestFit="1" customWidth="1"/>
    <col min="40" max="40" width="9.83203125" style="16" bestFit="1" customWidth="1"/>
    <col min="41" max="41" width="8.83203125" bestFit="1" customWidth="1"/>
    <col min="42" max="42" width="4.5" style="16" bestFit="1" customWidth="1"/>
    <col min="43" max="43" width="10.6640625" bestFit="1" customWidth="1"/>
    <col min="44" max="44" width="6" style="16" bestFit="1" customWidth="1"/>
    <col min="45" max="45" width="4.5" style="16" bestFit="1" customWidth="1"/>
    <col min="46" max="46" width="10.5" style="28" bestFit="1" customWidth="1"/>
    <col min="47" max="47" width="4" style="15" bestFit="1" customWidth="1"/>
    <col min="48" max="48" width="24.83203125" customWidth="1"/>
    <col min="49" max="49" width="14" customWidth="1"/>
    <col min="50" max="50" width="20.6640625" customWidth="1"/>
    <col min="51" max="52" width="16.6640625" style="18" customWidth="1"/>
    <col min="54" max="54" width="18.33203125" customWidth="1"/>
  </cols>
  <sheetData>
    <row r="1" spans="1:57" ht="9.75" customHeight="1" x14ac:dyDescent="0.15"/>
    <row r="2" spans="1:57" ht="3.75" customHeight="1" x14ac:dyDescent="0.15"/>
    <row r="3" spans="1:57" ht="12.75" hidden="1" customHeight="1" x14ac:dyDescent="0.15">
      <c r="BC3" s="1"/>
      <c r="BD3" s="1"/>
      <c r="BE3" s="1"/>
    </row>
    <row r="4" spans="1:57" ht="13" x14ac:dyDescent="0.15">
      <c r="D4" s="99" t="s">
        <v>0</v>
      </c>
      <c r="E4" s="100"/>
      <c r="F4" s="100"/>
      <c r="G4" s="100"/>
      <c r="H4" s="100"/>
      <c r="I4" s="100"/>
      <c r="N4" s="101" t="s">
        <v>1</v>
      </c>
      <c r="O4" s="102"/>
      <c r="P4" s="102"/>
      <c r="Q4" s="22" t="s">
        <v>2</v>
      </c>
      <c r="R4" s="19" t="s">
        <v>3</v>
      </c>
      <c r="S4" s="24" t="s">
        <v>4</v>
      </c>
      <c r="T4" s="25" t="s">
        <v>5</v>
      </c>
      <c r="U4" s="33" t="s">
        <v>6</v>
      </c>
      <c r="V4" s="106" t="s">
        <v>252</v>
      </c>
      <c r="W4" s="107"/>
      <c r="X4" s="106" t="s">
        <v>249</v>
      </c>
      <c r="Y4" s="107"/>
      <c r="Z4" s="106" t="s">
        <v>247</v>
      </c>
      <c r="AA4" s="107"/>
      <c r="AB4" s="106" t="s">
        <v>244</v>
      </c>
      <c r="AC4" s="107"/>
      <c r="AD4" s="56" t="s">
        <v>243</v>
      </c>
      <c r="AE4" s="102"/>
      <c r="AF4" s="102"/>
      <c r="AG4" s="103" t="s">
        <v>7</v>
      </c>
      <c r="AH4" s="103"/>
      <c r="AI4" s="103"/>
      <c r="AJ4" s="103"/>
      <c r="AK4" s="103"/>
      <c r="AL4" s="103"/>
      <c r="AM4" s="103" t="s">
        <v>8</v>
      </c>
      <c r="AN4" s="103"/>
      <c r="AO4" s="105" t="s">
        <v>9</v>
      </c>
      <c r="AP4" s="105"/>
      <c r="AQ4" s="105" t="s">
        <v>10</v>
      </c>
      <c r="AR4" s="105"/>
      <c r="AS4" s="105"/>
      <c r="AT4" s="104" t="s">
        <v>11</v>
      </c>
      <c r="AU4" s="104"/>
      <c r="AV4" s="3" t="s">
        <v>12</v>
      </c>
      <c r="AW4" s="2" t="s">
        <v>13</v>
      </c>
      <c r="AX4" s="2" t="s">
        <v>14</v>
      </c>
      <c r="AY4" s="29" t="s">
        <v>15</v>
      </c>
      <c r="AZ4" s="30" t="s">
        <v>16</v>
      </c>
      <c r="BA4" s="3" t="s">
        <v>17</v>
      </c>
      <c r="BB4" s="3" t="s">
        <v>18</v>
      </c>
    </row>
    <row r="5" spans="1:57" ht="18" customHeight="1" x14ac:dyDescent="0.1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0" t="s">
        <v>389</v>
      </c>
      <c r="I5" s="40" t="s">
        <v>26</v>
      </c>
      <c r="J5" s="38" t="s">
        <v>27</v>
      </c>
      <c r="K5" s="38" t="s">
        <v>28</v>
      </c>
      <c r="L5" s="38" t="s">
        <v>29</v>
      </c>
      <c r="M5" s="5" t="s">
        <v>30</v>
      </c>
      <c r="N5" s="20" t="s">
        <v>31</v>
      </c>
      <c r="O5" s="20" t="s">
        <v>32</v>
      </c>
      <c r="P5" s="20" t="s">
        <v>33</v>
      </c>
      <c r="Q5" s="20" t="s">
        <v>34</v>
      </c>
      <c r="R5" s="20" t="s">
        <v>35</v>
      </c>
      <c r="S5" s="20" t="s">
        <v>36</v>
      </c>
      <c r="T5" s="20" t="s">
        <v>37</v>
      </c>
      <c r="U5" s="20" t="s">
        <v>38</v>
      </c>
      <c r="V5" s="20" t="s">
        <v>253</v>
      </c>
      <c r="W5" s="20" t="s">
        <v>246</v>
      </c>
      <c r="X5" s="20" t="s">
        <v>250</v>
      </c>
      <c r="Y5" s="20" t="s">
        <v>251</v>
      </c>
      <c r="Z5" s="20" t="s">
        <v>248</v>
      </c>
      <c r="AA5" s="20" t="s">
        <v>246</v>
      </c>
      <c r="AB5" s="20" t="s">
        <v>245</v>
      </c>
      <c r="AC5" s="20" t="s">
        <v>246</v>
      </c>
      <c r="AD5" s="20" t="s">
        <v>242</v>
      </c>
      <c r="AE5" s="26" t="s">
        <v>39</v>
      </c>
      <c r="AF5" s="26" t="s">
        <v>40</v>
      </c>
      <c r="AG5" s="65" t="s">
        <v>254</v>
      </c>
      <c r="AH5" s="32" t="s">
        <v>255</v>
      </c>
      <c r="AI5" s="27" t="s">
        <v>55</v>
      </c>
      <c r="AJ5" s="31" t="s">
        <v>256</v>
      </c>
      <c r="AK5" s="17" t="s">
        <v>55</v>
      </c>
      <c r="AL5" s="57" t="s">
        <v>255</v>
      </c>
      <c r="AM5" s="31" t="s">
        <v>41</v>
      </c>
      <c r="AN5" s="58" t="s">
        <v>255</v>
      </c>
      <c r="AO5" s="31" t="s">
        <v>257</v>
      </c>
      <c r="AP5" s="17" t="s">
        <v>55</v>
      </c>
      <c r="AQ5" s="31" t="s">
        <v>390</v>
      </c>
      <c r="AR5" s="17" t="s">
        <v>55</v>
      </c>
      <c r="AS5" s="17" t="s">
        <v>57</v>
      </c>
      <c r="AT5" s="32" t="s">
        <v>42</v>
      </c>
      <c r="AU5" s="6" t="s">
        <v>56</v>
      </c>
      <c r="AV5" s="97" t="s">
        <v>43</v>
      </c>
      <c r="AW5" s="6" t="s">
        <v>44</v>
      </c>
      <c r="AX5" s="97" t="s">
        <v>45</v>
      </c>
      <c r="AY5" s="96" t="s">
        <v>46</v>
      </c>
      <c r="AZ5" s="20" t="s">
        <v>47</v>
      </c>
      <c r="BA5" s="6" t="s">
        <v>48</v>
      </c>
      <c r="BB5" s="6" t="s">
        <v>49</v>
      </c>
    </row>
    <row r="6" spans="1:57" ht="15.75" customHeight="1" x14ac:dyDescent="0.2">
      <c r="A6" t="s">
        <v>58</v>
      </c>
      <c r="B6" s="89" t="s">
        <v>59</v>
      </c>
      <c r="C6" s="8" t="s">
        <v>222</v>
      </c>
      <c r="D6" s="8" t="s">
        <v>372</v>
      </c>
      <c r="E6" s="8" t="s">
        <v>368</v>
      </c>
      <c r="F6" s="8" t="s">
        <v>370</v>
      </c>
      <c r="G6" s="8" t="s">
        <v>370</v>
      </c>
      <c r="H6" s="13">
        <v>4</v>
      </c>
      <c r="I6" s="13">
        <v>2</v>
      </c>
      <c r="J6" s="13">
        <v>16</v>
      </c>
      <c r="K6" s="21">
        <v>59</v>
      </c>
      <c r="L6" s="21">
        <v>1.67</v>
      </c>
      <c r="M6" s="10">
        <f>K6/(L6*L6)</f>
        <v>21.155294202015131</v>
      </c>
      <c r="N6" s="18">
        <v>116</v>
      </c>
      <c r="O6" s="18">
        <v>184</v>
      </c>
      <c r="P6" s="18">
        <v>140</v>
      </c>
      <c r="Q6" s="18">
        <v>1</v>
      </c>
      <c r="R6" s="18">
        <v>1</v>
      </c>
      <c r="S6" s="18">
        <v>30</v>
      </c>
      <c r="T6" s="18">
        <v>1</v>
      </c>
      <c r="AE6" s="21" t="s">
        <v>260</v>
      </c>
      <c r="AF6" s="18" t="s">
        <v>330</v>
      </c>
      <c r="AG6" s="64">
        <v>2.6</v>
      </c>
      <c r="AH6" s="28">
        <f>(AG6*22.351)-11.288</f>
        <v>46.824600000000004</v>
      </c>
      <c r="AI6" s="28">
        <f>AH6/3.5</f>
        <v>13.378457142857144</v>
      </c>
      <c r="AJ6">
        <v>1200</v>
      </c>
      <c r="AK6" s="16">
        <f>AJ6/100</f>
        <v>12</v>
      </c>
      <c r="AL6" s="16">
        <f>AK6*3.5</f>
        <v>42</v>
      </c>
      <c r="AN6" s="16">
        <f>((14.49-(2.143*AM6))+(0.00324*(AM6*AM6)))</f>
        <v>14.49</v>
      </c>
      <c r="AQ6">
        <v>650</v>
      </c>
      <c r="AR6" s="16">
        <f>(AQ6/210)*3.6</f>
        <v>11.142857142857144</v>
      </c>
      <c r="AT6" s="28">
        <f t="shared" ref="AT6:AT37" si="0">((O6-70)+2*(P6-N6))/10</f>
        <v>16.2</v>
      </c>
      <c r="AY6" s="18">
        <v>265</v>
      </c>
      <c r="AZ6" s="18">
        <v>1.86</v>
      </c>
    </row>
    <row r="7" spans="1:57" ht="15.75" customHeight="1" x14ac:dyDescent="0.2">
      <c r="B7" s="89" t="s">
        <v>60</v>
      </c>
      <c r="C7" s="8" t="s">
        <v>223</v>
      </c>
      <c r="D7" s="8" t="s">
        <v>380</v>
      </c>
      <c r="E7" s="8" t="s">
        <v>368</v>
      </c>
      <c r="F7" s="8" t="s">
        <v>369</v>
      </c>
      <c r="G7" s="8" t="s">
        <v>376</v>
      </c>
      <c r="H7" s="13">
        <v>2</v>
      </c>
      <c r="I7" s="13">
        <v>1</v>
      </c>
      <c r="J7" s="13">
        <v>16</v>
      </c>
      <c r="K7" s="13">
        <v>55</v>
      </c>
      <c r="L7" s="13">
        <v>1.65</v>
      </c>
      <c r="M7" s="10">
        <f t="shared" ref="M7:M68" si="1">K7/(L7*L7)</f>
        <v>20.202020202020204</v>
      </c>
      <c r="N7" s="21">
        <v>80</v>
      </c>
      <c r="O7" s="21">
        <v>136</v>
      </c>
      <c r="P7" s="21">
        <v>124</v>
      </c>
      <c r="Q7" s="18">
        <v>1</v>
      </c>
      <c r="R7" s="21">
        <v>1</v>
      </c>
      <c r="S7" s="21">
        <v>23</v>
      </c>
      <c r="T7" s="21">
        <v>1</v>
      </c>
      <c r="U7" s="18">
        <v>130</v>
      </c>
      <c r="AE7" s="18" t="s">
        <v>325</v>
      </c>
      <c r="AF7" s="21" t="s">
        <v>261</v>
      </c>
      <c r="AG7" s="64">
        <v>1.925</v>
      </c>
      <c r="AH7" s="28">
        <f t="shared" ref="AH7:AH68" si="2">(AG7*22.351)-11.288</f>
        <v>31.737674999999999</v>
      </c>
      <c r="AI7" s="28">
        <f t="shared" ref="AI7:AI8" si="3">AH7/3.5</f>
        <v>9.0679071428571429</v>
      </c>
      <c r="AJ7">
        <v>800</v>
      </c>
      <c r="AK7" s="16">
        <f t="shared" ref="AK7:AK68" si="4">AJ7/100</f>
        <v>8</v>
      </c>
      <c r="AL7" s="16">
        <f t="shared" ref="AL7:AL68" si="5">AK7*3.5</f>
        <v>28</v>
      </c>
      <c r="AN7" s="16">
        <f>((14.49-(2.143*AM7))+(0.00324*(AM7*AM7)))</f>
        <v>14.49</v>
      </c>
      <c r="AQ7">
        <v>400</v>
      </c>
      <c r="AR7" s="16">
        <f t="shared" ref="AR7:AR68" si="6">(AQ7/210)*3.6</f>
        <v>6.8571428571428568</v>
      </c>
      <c r="AT7" s="28">
        <f t="shared" si="0"/>
        <v>15.4</v>
      </c>
      <c r="AZ7" s="21">
        <v>1.36</v>
      </c>
    </row>
    <row r="8" spans="1:57" ht="15.75" customHeight="1" x14ac:dyDescent="0.2">
      <c r="B8" s="89" t="s">
        <v>61</v>
      </c>
      <c r="C8" s="8" t="s">
        <v>222</v>
      </c>
      <c r="D8" s="8" t="s">
        <v>382</v>
      </c>
      <c r="E8" s="8" t="s">
        <v>368</v>
      </c>
      <c r="F8" s="8" t="s">
        <v>370</v>
      </c>
      <c r="G8" s="8" t="s">
        <v>370</v>
      </c>
      <c r="H8" s="13">
        <v>4</v>
      </c>
      <c r="I8" s="13">
        <v>4</v>
      </c>
      <c r="J8" s="14">
        <v>16</v>
      </c>
      <c r="K8" s="13">
        <v>52</v>
      </c>
      <c r="L8" s="13">
        <v>1.71</v>
      </c>
      <c r="M8" s="10">
        <f t="shared" si="1"/>
        <v>17.783249546869126</v>
      </c>
      <c r="N8" s="21">
        <v>72</v>
      </c>
      <c r="O8" s="21">
        <v>168</v>
      </c>
      <c r="P8" s="21">
        <v>144</v>
      </c>
      <c r="Q8" s="18">
        <v>1</v>
      </c>
      <c r="R8" s="21">
        <v>0</v>
      </c>
      <c r="S8" s="21">
        <v>31</v>
      </c>
      <c r="T8" s="21">
        <v>1</v>
      </c>
      <c r="AE8" s="21" t="s">
        <v>262</v>
      </c>
      <c r="AF8" s="18" t="s">
        <v>328</v>
      </c>
      <c r="AG8" s="64">
        <v>2.8</v>
      </c>
      <c r="AH8" s="28">
        <f t="shared" si="2"/>
        <v>51.294799999999995</v>
      </c>
      <c r="AI8" s="28">
        <f t="shared" si="3"/>
        <v>14.655657142857141</v>
      </c>
      <c r="AJ8">
        <v>1675</v>
      </c>
      <c r="AK8" s="16">
        <f t="shared" si="4"/>
        <v>16.75</v>
      </c>
      <c r="AL8" s="16">
        <f t="shared" si="5"/>
        <v>58.625</v>
      </c>
      <c r="AN8" s="16">
        <f t="shared" ref="AN8:AN68" si="7">((14.49-(2.143*AM8))+(0.00324*(AM8*AM8)))</f>
        <v>14.49</v>
      </c>
      <c r="AQ8">
        <v>900</v>
      </c>
      <c r="AR8" s="16">
        <f t="shared" si="6"/>
        <v>15.428571428571429</v>
      </c>
      <c r="AT8" s="28">
        <f t="shared" si="0"/>
        <v>24.2</v>
      </c>
      <c r="AY8" s="18">
        <v>270</v>
      </c>
      <c r="AZ8" s="21">
        <v>2.0699999999999998</v>
      </c>
    </row>
    <row r="9" spans="1:57" ht="15.75" customHeight="1" x14ac:dyDescent="0.2">
      <c r="B9" s="89" t="s">
        <v>62</v>
      </c>
      <c r="C9" s="8" t="s">
        <v>222</v>
      </c>
      <c r="D9" s="8" t="s">
        <v>373</v>
      </c>
      <c r="E9" s="8" t="s">
        <v>368</v>
      </c>
      <c r="F9" s="8" t="s">
        <v>369</v>
      </c>
      <c r="G9" s="8" t="s">
        <v>370</v>
      </c>
      <c r="H9" s="13">
        <v>4</v>
      </c>
      <c r="I9" s="13">
        <v>1</v>
      </c>
      <c r="J9" s="14">
        <v>18</v>
      </c>
      <c r="K9" s="13">
        <v>74</v>
      </c>
      <c r="L9" s="13">
        <v>1.84</v>
      </c>
      <c r="M9" s="10">
        <f t="shared" si="1"/>
        <v>21.857277882797732</v>
      </c>
      <c r="N9" s="21">
        <v>76</v>
      </c>
      <c r="O9" s="21">
        <v>136</v>
      </c>
      <c r="P9" s="21">
        <v>88</v>
      </c>
      <c r="Q9" s="18">
        <v>1</v>
      </c>
      <c r="R9" s="21">
        <v>0</v>
      </c>
      <c r="S9" s="21">
        <v>27</v>
      </c>
      <c r="T9" s="21">
        <v>1</v>
      </c>
      <c r="AE9" s="21" t="s">
        <v>263</v>
      </c>
      <c r="AF9" s="18" t="s">
        <v>340</v>
      </c>
      <c r="AG9" s="64">
        <v>2.625</v>
      </c>
      <c r="AH9" s="28">
        <f t="shared" si="2"/>
        <v>47.383375000000001</v>
      </c>
      <c r="AI9" s="28">
        <f t="shared" ref="AI9:AI70" si="8">AH9/3.5</f>
        <v>13.538107142857143</v>
      </c>
      <c r="AJ9">
        <v>1525</v>
      </c>
      <c r="AK9" s="16">
        <f t="shared" si="4"/>
        <v>15.25</v>
      </c>
      <c r="AL9" s="16">
        <f t="shared" si="5"/>
        <v>53.375</v>
      </c>
      <c r="AN9" s="16">
        <f t="shared" si="7"/>
        <v>14.49</v>
      </c>
      <c r="AQ9">
        <v>775</v>
      </c>
      <c r="AR9" s="16">
        <f t="shared" si="6"/>
        <v>13.285714285714286</v>
      </c>
      <c r="AT9" s="28">
        <f t="shared" si="0"/>
        <v>9</v>
      </c>
      <c r="AY9" s="18">
        <v>272</v>
      </c>
      <c r="AZ9" s="21">
        <v>1.92</v>
      </c>
    </row>
    <row r="10" spans="1:57" ht="15.75" customHeight="1" x14ac:dyDescent="0.2">
      <c r="B10" s="89" t="s">
        <v>63</v>
      </c>
      <c r="C10" s="8" t="s">
        <v>222</v>
      </c>
      <c r="D10" s="8" t="s">
        <v>379</v>
      </c>
      <c r="E10" s="8" t="s">
        <v>368</v>
      </c>
      <c r="F10" s="8" t="s">
        <v>370</v>
      </c>
      <c r="G10" s="8" t="s">
        <v>376</v>
      </c>
      <c r="H10" s="13">
        <v>3</v>
      </c>
      <c r="I10" s="13">
        <v>2</v>
      </c>
      <c r="J10" s="14">
        <v>15</v>
      </c>
      <c r="K10" s="13">
        <v>49</v>
      </c>
      <c r="L10" s="13">
        <v>1.7</v>
      </c>
      <c r="M10" s="10">
        <f t="shared" si="1"/>
        <v>16.955017301038065</v>
      </c>
      <c r="N10" s="21">
        <v>76</v>
      </c>
      <c r="O10" s="21">
        <v>152</v>
      </c>
      <c r="P10" s="21">
        <v>124</v>
      </c>
      <c r="Q10" s="18">
        <v>1</v>
      </c>
      <c r="R10" s="21">
        <v>0</v>
      </c>
      <c r="S10" s="21">
        <v>20</v>
      </c>
      <c r="T10" s="21">
        <v>1</v>
      </c>
      <c r="AE10" s="18" t="s">
        <v>264</v>
      </c>
      <c r="AF10" s="21" t="s">
        <v>339</v>
      </c>
      <c r="AG10" s="64">
        <v>2.625</v>
      </c>
      <c r="AH10" s="28">
        <f t="shared" si="2"/>
        <v>47.383375000000001</v>
      </c>
      <c r="AI10" s="28">
        <f t="shared" si="8"/>
        <v>13.538107142857143</v>
      </c>
      <c r="AJ10">
        <v>1600</v>
      </c>
      <c r="AK10" s="16">
        <f t="shared" si="4"/>
        <v>16</v>
      </c>
      <c r="AL10" s="16">
        <f t="shared" si="5"/>
        <v>56</v>
      </c>
      <c r="AN10" s="16">
        <f t="shared" si="7"/>
        <v>14.49</v>
      </c>
      <c r="AQ10">
        <v>450</v>
      </c>
      <c r="AR10" s="16">
        <f t="shared" si="6"/>
        <v>7.7142857142857144</v>
      </c>
      <c r="AT10" s="28">
        <f t="shared" si="0"/>
        <v>17.8</v>
      </c>
      <c r="AY10" s="18">
        <v>263</v>
      </c>
      <c r="AZ10" s="21">
        <v>1.95</v>
      </c>
    </row>
    <row r="11" spans="1:57" ht="15.75" customHeight="1" x14ac:dyDescent="0.2">
      <c r="B11" s="89" t="s">
        <v>314</v>
      </c>
      <c r="C11" s="8" t="s">
        <v>223</v>
      </c>
      <c r="D11" s="8" t="s">
        <v>373</v>
      </c>
      <c r="E11" s="8" t="s">
        <v>368</v>
      </c>
      <c r="F11" s="8" t="s">
        <v>376</v>
      </c>
      <c r="G11" s="8" t="s">
        <v>370</v>
      </c>
      <c r="H11" s="13">
        <v>4</v>
      </c>
      <c r="I11" s="13">
        <v>2</v>
      </c>
      <c r="J11" s="14">
        <v>16</v>
      </c>
      <c r="K11" s="18">
        <v>53</v>
      </c>
      <c r="L11" s="13">
        <v>1.56</v>
      </c>
      <c r="M11" s="10">
        <f t="shared" si="1"/>
        <v>21.7784352399737</v>
      </c>
      <c r="N11" s="21">
        <v>88</v>
      </c>
      <c r="O11" s="21">
        <v>148</v>
      </c>
      <c r="P11" s="21">
        <v>116</v>
      </c>
      <c r="Q11" s="18">
        <v>1</v>
      </c>
      <c r="R11" s="21">
        <v>1</v>
      </c>
      <c r="S11" s="21">
        <v>33</v>
      </c>
      <c r="T11" s="21">
        <v>1</v>
      </c>
      <c r="U11" s="18">
        <v>150</v>
      </c>
      <c r="AE11" s="18" t="s">
        <v>336</v>
      </c>
      <c r="AF11" s="21" t="s">
        <v>265</v>
      </c>
      <c r="AG11" s="64">
        <v>2.25</v>
      </c>
      <c r="AH11" s="28">
        <f t="shared" si="2"/>
        <v>39.001750000000001</v>
      </c>
      <c r="AI11" s="28">
        <f t="shared" si="8"/>
        <v>11.143357142857143</v>
      </c>
      <c r="AJ11">
        <v>1175</v>
      </c>
      <c r="AK11" s="16">
        <f t="shared" si="4"/>
        <v>11.75</v>
      </c>
      <c r="AL11" s="16">
        <f t="shared" si="5"/>
        <v>41.125</v>
      </c>
      <c r="AN11" s="16">
        <f t="shared" si="7"/>
        <v>14.49</v>
      </c>
      <c r="AQ11">
        <v>625</v>
      </c>
      <c r="AR11" s="16">
        <f t="shared" si="6"/>
        <v>10.714285714285715</v>
      </c>
      <c r="AT11" s="28">
        <f t="shared" si="0"/>
        <v>13.4</v>
      </c>
      <c r="AZ11" s="21">
        <v>1.38</v>
      </c>
    </row>
    <row r="12" spans="1:57" ht="15.75" customHeight="1" x14ac:dyDescent="0.2">
      <c r="B12" s="89" t="s">
        <v>64</v>
      </c>
      <c r="C12" s="8" t="s">
        <v>222</v>
      </c>
      <c r="D12" s="8" t="s">
        <v>382</v>
      </c>
      <c r="E12" s="8" t="s">
        <v>368</v>
      </c>
      <c r="F12" s="8" t="s">
        <v>383</v>
      </c>
      <c r="G12" s="8" t="s">
        <v>383</v>
      </c>
      <c r="H12" s="13">
        <v>4</v>
      </c>
      <c r="I12" s="13">
        <v>4</v>
      </c>
      <c r="J12" s="14">
        <v>15</v>
      </c>
      <c r="K12" s="13">
        <v>58</v>
      </c>
      <c r="L12" s="13">
        <v>1.8</v>
      </c>
      <c r="M12" s="10">
        <f t="shared" si="1"/>
        <v>17.901234567901234</v>
      </c>
      <c r="N12" s="21">
        <v>76</v>
      </c>
      <c r="O12" s="21">
        <v>156</v>
      </c>
      <c r="P12" s="21">
        <v>120</v>
      </c>
      <c r="Q12" s="18">
        <v>1</v>
      </c>
      <c r="R12" s="21">
        <v>0</v>
      </c>
      <c r="S12" s="21">
        <v>30</v>
      </c>
      <c r="T12" s="21">
        <v>0</v>
      </c>
      <c r="AE12" s="21" t="s">
        <v>266</v>
      </c>
      <c r="AF12" s="18" t="s">
        <v>329</v>
      </c>
      <c r="AG12" s="64">
        <v>2.2250000000000001</v>
      </c>
      <c r="AH12" s="28">
        <f t="shared" si="2"/>
        <v>38.442975000000004</v>
      </c>
      <c r="AI12" s="28">
        <f t="shared" si="8"/>
        <v>10.983707142857144</v>
      </c>
      <c r="AJ12">
        <v>1625</v>
      </c>
      <c r="AK12" s="16">
        <f t="shared" si="4"/>
        <v>16.25</v>
      </c>
      <c r="AL12" s="16">
        <f t="shared" si="5"/>
        <v>56.875</v>
      </c>
      <c r="AN12" s="16">
        <f t="shared" si="7"/>
        <v>14.49</v>
      </c>
      <c r="AQ12">
        <v>525</v>
      </c>
      <c r="AR12" s="16">
        <f t="shared" si="6"/>
        <v>9</v>
      </c>
      <c r="AT12" s="28">
        <f t="shared" si="0"/>
        <v>17.399999999999999</v>
      </c>
      <c r="AY12" s="18">
        <v>273</v>
      </c>
      <c r="AZ12" s="21"/>
    </row>
    <row r="13" spans="1:57" ht="15.75" customHeight="1" x14ac:dyDescent="0.2">
      <c r="B13" s="89" t="s">
        <v>65</v>
      </c>
      <c r="C13" s="8" t="s">
        <v>223</v>
      </c>
      <c r="D13" s="8" t="s">
        <v>372</v>
      </c>
      <c r="E13" s="8" t="s">
        <v>368</v>
      </c>
      <c r="F13" s="8" t="s">
        <v>369</v>
      </c>
      <c r="G13" s="8" t="s">
        <v>369</v>
      </c>
      <c r="H13" s="13">
        <v>3</v>
      </c>
      <c r="I13" s="13">
        <v>2</v>
      </c>
      <c r="J13" s="14">
        <v>16</v>
      </c>
      <c r="K13" s="13">
        <v>69</v>
      </c>
      <c r="L13" s="13">
        <v>1.67</v>
      </c>
      <c r="M13" s="10">
        <f t="shared" si="1"/>
        <v>24.740937287102444</v>
      </c>
      <c r="N13" s="21">
        <v>80</v>
      </c>
      <c r="O13" s="21">
        <v>156</v>
      </c>
      <c r="P13" s="21">
        <v>128</v>
      </c>
      <c r="Q13" s="18">
        <v>0</v>
      </c>
      <c r="R13" s="21">
        <v>1</v>
      </c>
      <c r="S13" s="21">
        <v>34</v>
      </c>
      <c r="T13" s="21">
        <v>1</v>
      </c>
      <c r="U13" s="18">
        <v>138</v>
      </c>
      <c r="AE13" s="21" t="s">
        <v>322</v>
      </c>
      <c r="AF13" s="18" t="s">
        <v>267</v>
      </c>
      <c r="AG13" s="64">
        <v>2.25</v>
      </c>
      <c r="AH13" s="28">
        <f t="shared" si="2"/>
        <v>39.001750000000001</v>
      </c>
      <c r="AI13" s="28">
        <f t="shared" si="8"/>
        <v>11.143357142857143</v>
      </c>
      <c r="AJ13">
        <v>1225</v>
      </c>
      <c r="AK13" s="16">
        <f t="shared" si="4"/>
        <v>12.25</v>
      </c>
      <c r="AL13" s="16">
        <f t="shared" si="5"/>
        <v>42.875</v>
      </c>
      <c r="AN13" s="16">
        <f t="shared" si="7"/>
        <v>14.49</v>
      </c>
      <c r="AQ13">
        <v>825</v>
      </c>
      <c r="AR13" s="16">
        <f t="shared" si="6"/>
        <v>14.142857142857142</v>
      </c>
      <c r="AT13" s="28">
        <f t="shared" si="0"/>
        <v>18.2</v>
      </c>
      <c r="AZ13" s="21">
        <v>1.3</v>
      </c>
    </row>
    <row r="14" spans="1:57" ht="15.75" customHeight="1" x14ac:dyDescent="0.2">
      <c r="B14" s="89" t="s">
        <v>66</v>
      </c>
      <c r="C14" s="8" t="s">
        <v>222</v>
      </c>
      <c r="D14" s="8" t="s">
        <v>374</v>
      </c>
      <c r="E14" s="8" t="s">
        <v>368</v>
      </c>
      <c r="F14" s="8" t="s">
        <v>375</v>
      </c>
      <c r="G14" s="8" t="s">
        <v>383</v>
      </c>
      <c r="H14" s="13">
        <v>4</v>
      </c>
      <c r="I14" s="13">
        <v>3</v>
      </c>
      <c r="J14" s="14">
        <v>17</v>
      </c>
      <c r="K14" s="13">
        <v>63</v>
      </c>
      <c r="L14" s="13">
        <v>1.74</v>
      </c>
      <c r="M14" s="10">
        <f t="shared" si="1"/>
        <v>20.808561236623067</v>
      </c>
      <c r="N14" s="21">
        <v>72</v>
      </c>
      <c r="O14" s="21">
        <v>144</v>
      </c>
      <c r="P14" s="21">
        <v>92</v>
      </c>
      <c r="Q14" s="18">
        <v>1</v>
      </c>
      <c r="R14" s="21">
        <v>0</v>
      </c>
      <c r="S14" s="21">
        <v>15</v>
      </c>
      <c r="T14" s="21">
        <v>0</v>
      </c>
      <c r="AE14" s="21" t="s">
        <v>268</v>
      </c>
      <c r="AF14" s="18" t="s">
        <v>338</v>
      </c>
      <c r="AG14" s="64">
        <v>3.4</v>
      </c>
      <c r="AH14" s="28">
        <f t="shared" si="2"/>
        <v>64.705399999999997</v>
      </c>
      <c r="AI14" s="28">
        <f t="shared" si="8"/>
        <v>18.487257142857143</v>
      </c>
      <c r="AJ14">
        <v>1775</v>
      </c>
      <c r="AK14" s="16">
        <f t="shared" si="4"/>
        <v>17.75</v>
      </c>
      <c r="AL14" s="16">
        <f t="shared" si="5"/>
        <v>62.125</v>
      </c>
      <c r="AN14" s="16">
        <f t="shared" si="7"/>
        <v>14.49</v>
      </c>
      <c r="AQ14">
        <v>900</v>
      </c>
      <c r="AR14" s="16">
        <f t="shared" si="6"/>
        <v>15.428571428571429</v>
      </c>
      <c r="AT14" s="28">
        <f t="shared" si="0"/>
        <v>11.4</v>
      </c>
      <c r="AZ14" s="21">
        <v>1.87</v>
      </c>
    </row>
    <row r="15" spans="1:57" ht="15.75" customHeight="1" x14ac:dyDescent="0.2">
      <c r="B15" s="89" t="s">
        <v>67</v>
      </c>
      <c r="C15" s="8" t="s">
        <v>222</v>
      </c>
      <c r="D15" s="8" t="s">
        <v>379</v>
      </c>
      <c r="E15" s="8" t="s">
        <v>368</v>
      </c>
      <c r="F15" s="8" t="s">
        <v>370</v>
      </c>
      <c r="G15" s="8" t="s">
        <v>369</v>
      </c>
      <c r="H15" s="13">
        <v>2</v>
      </c>
      <c r="I15" s="13">
        <v>2</v>
      </c>
      <c r="J15" s="14">
        <v>17</v>
      </c>
      <c r="K15" s="13">
        <v>68</v>
      </c>
      <c r="L15" s="13">
        <v>1.72</v>
      </c>
      <c r="M15" s="10">
        <f t="shared" si="1"/>
        <v>22.985397512168742</v>
      </c>
      <c r="N15" s="21">
        <v>72</v>
      </c>
      <c r="O15" s="21">
        <v>156</v>
      </c>
      <c r="P15" s="21">
        <v>120</v>
      </c>
      <c r="Q15" s="18">
        <v>1</v>
      </c>
      <c r="R15" s="21">
        <v>0</v>
      </c>
      <c r="S15" s="21">
        <v>16</v>
      </c>
      <c r="T15" s="21">
        <v>1</v>
      </c>
      <c r="AE15" s="21" t="s">
        <v>269</v>
      </c>
      <c r="AF15" s="18" t="s">
        <v>330</v>
      </c>
      <c r="AG15" s="64">
        <v>2.5750000000000002</v>
      </c>
      <c r="AH15" s="28">
        <f t="shared" si="2"/>
        <v>46.265825000000007</v>
      </c>
      <c r="AI15" s="28">
        <f t="shared" si="8"/>
        <v>13.218807142857145</v>
      </c>
      <c r="AJ15">
        <v>1550</v>
      </c>
      <c r="AK15" s="16">
        <f t="shared" si="4"/>
        <v>15.5</v>
      </c>
      <c r="AL15" s="16">
        <f t="shared" si="5"/>
        <v>54.25</v>
      </c>
      <c r="AN15" s="16">
        <f t="shared" si="7"/>
        <v>14.49</v>
      </c>
      <c r="AQ15">
        <v>900</v>
      </c>
      <c r="AR15" s="16">
        <f t="shared" si="6"/>
        <v>15.428571428571429</v>
      </c>
      <c r="AT15" s="28">
        <f t="shared" si="0"/>
        <v>18.2</v>
      </c>
      <c r="AY15" s="18">
        <v>275</v>
      </c>
      <c r="AZ15" s="21">
        <v>1.82</v>
      </c>
    </row>
    <row r="16" spans="1:57" ht="15.75" customHeight="1" x14ac:dyDescent="0.2">
      <c r="B16" s="89" t="s">
        <v>315</v>
      </c>
      <c r="C16" s="8" t="s">
        <v>223</v>
      </c>
      <c r="D16" s="8" t="s">
        <v>379</v>
      </c>
      <c r="E16" s="8" t="s">
        <v>386</v>
      </c>
      <c r="F16" s="8" t="s">
        <v>376</v>
      </c>
      <c r="G16" s="8" t="s">
        <v>369</v>
      </c>
      <c r="H16" s="13">
        <v>3</v>
      </c>
      <c r="I16" s="13">
        <v>3</v>
      </c>
      <c r="J16" s="14">
        <v>17</v>
      </c>
      <c r="K16" s="13">
        <v>71</v>
      </c>
      <c r="L16" s="13">
        <v>1.72</v>
      </c>
      <c r="M16" s="10">
        <f t="shared" si="1"/>
        <v>23.999459167117362</v>
      </c>
      <c r="N16" s="21">
        <v>92</v>
      </c>
      <c r="O16" s="21">
        <v>156</v>
      </c>
      <c r="P16" s="21">
        <v>112</v>
      </c>
      <c r="Q16" s="18">
        <v>1</v>
      </c>
      <c r="R16" s="21">
        <v>1</v>
      </c>
      <c r="S16" s="21">
        <v>30</v>
      </c>
      <c r="T16" s="21">
        <v>1</v>
      </c>
      <c r="U16" s="18">
        <v>121</v>
      </c>
      <c r="AE16" s="18" t="s">
        <v>443</v>
      </c>
      <c r="AF16" s="21" t="s">
        <v>438</v>
      </c>
      <c r="AG16" s="64">
        <v>1.6</v>
      </c>
      <c r="AH16" s="28">
        <f t="shared" si="2"/>
        <v>24.473600000000001</v>
      </c>
      <c r="AI16" s="28">
        <f t="shared" si="8"/>
        <v>6.9924571428571429</v>
      </c>
      <c r="AJ16">
        <v>1175</v>
      </c>
      <c r="AK16" s="16">
        <f t="shared" si="4"/>
        <v>11.75</v>
      </c>
      <c r="AL16" s="16">
        <f t="shared" si="5"/>
        <v>41.125</v>
      </c>
      <c r="AN16" s="16">
        <f t="shared" si="7"/>
        <v>14.49</v>
      </c>
      <c r="AQ16">
        <v>425</v>
      </c>
      <c r="AR16" s="16">
        <f t="shared" si="6"/>
        <v>7.2857142857142856</v>
      </c>
      <c r="AT16" s="28">
        <f t="shared" si="0"/>
        <v>12.6</v>
      </c>
      <c r="AZ16" s="21">
        <v>1.4</v>
      </c>
    </row>
    <row r="17" spans="2:52" ht="15.75" customHeight="1" x14ac:dyDescent="0.2">
      <c r="B17" s="89" t="s">
        <v>68</v>
      </c>
      <c r="C17" s="8" t="s">
        <v>223</v>
      </c>
      <c r="D17" s="8" t="s">
        <v>382</v>
      </c>
      <c r="E17" s="8" t="s">
        <v>385</v>
      </c>
      <c r="F17" s="8" t="s">
        <v>369</v>
      </c>
      <c r="G17" s="8" t="s">
        <v>376</v>
      </c>
      <c r="H17" s="13">
        <v>5</v>
      </c>
      <c r="I17" s="13">
        <v>4</v>
      </c>
      <c r="J17" s="14">
        <v>16</v>
      </c>
      <c r="K17" s="13">
        <v>65</v>
      </c>
      <c r="L17" s="13">
        <v>1.71</v>
      </c>
      <c r="M17" s="10">
        <f t="shared" si="1"/>
        <v>22.229061933586404</v>
      </c>
      <c r="N17" s="21">
        <v>84</v>
      </c>
      <c r="O17" s="21">
        <v>148</v>
      </c>
      <c r="P17" s="21">
        <v>100</v>
      </c>
      <c r="Q17" s="18">
        <v>1</v>
      </c>
      <c r="R17" s="18">
        <v>1</v>
      </c>
      <c r="S17" s="18">
        <v>30</v>
      </c>
      <c r="T17" s="18">
        <v>1</v>
      </c>
      <c r="U17" s="18">
        <v>122</v>
      </c>
      <c r="AE17" s="21" t="s">
        <v>321</v>
      </c>
      <c r="AF17" s="18" t="s">
        <v>270</v>
      </c>
      <c r="AG17" s="64">
        <v>2.125</v>
      </c>
      <c r="AH17" s="28">
        <f t="shared" si="2"/>
        <v>36.207875000000001</v>
      </c>
      <c r="AI17" s="28">
        <f t="shared" si="8"/>
        <v>10.345107142857144</v>
      </c>
      <c r="AJ17">
        <v>1150</v>
      </c>
      <c r="AK17" s="16">
        <f t="shared" si="4"/>
        <v>11.5</v>
      </c>
      <c r="AL17" s="16">
        <f t="shared" si="5"/>
        <v>40.25</v>
      </c>
      <c r="AN17" s="16">
        <f t="shared" si="7"/>
        <v>14.49</v>
      </c>
      <c r="AQ17">
        <v>825</v>
      </c>
      <c r="AR17" s="16">
        <f t="shared" si="6"/>
        <v>14.142857142857142</v>
      </c>
      <c r="AT17" s="28">
        <f t="shared" si="0"/>
        <v>11</v>
      </c>
      <c r="AZ17" s="21">
        <v>1.3</v>
      </c>
    </row>
    <row r="18" spans="2:52" ht="15.75" customHeight="1" x14ac:dyDescent="0.2">
      <c r="B18" s="89" t="s">
        <v>221</v>
      </c>
      <c r="C18" s="8" t="s">
        <v>222</v>
      </c>
      <c r="D18" s="8" t="s">
        <v>373</v>
      </c>
      <c r="E18" s="8" t="s">
        <v>368</v>
      </c>
      <c r="F18" s="8" t="s">
        <v>376</v>
      </c>
      <c r="G18" s="8" t="s">
        <v>376</v>
      </c>
      <c r="H18" s="13">
        <v>4</v>
      </c>
      <c r="I18" s="13">
        <v>1</v>
      </c>
      <c r="J18" s="14">
        <v>16</v>
      </c>
      <c r="K18" s="13">
        <v>45</v>
      </c>
      <c r="L18" s="13">
        <v>1.6</v>
      </c>
      <c r="M18" s="10">
        <f t="shared" si="1"/>
        <v>17.578124999999996</v>
      </c>
      <c r="N18" s="21">
        <v>60</v>
      </c>
      <c r="O18" s="21">
        <v>108</v>
      </c>
      <c r="P18" s="21">
        <v>80</v>
      </c>
      <c r="Q18" s="18">
        <v>1</v>
      </c>
      <c r="R18" s="21">
        <v>1</v>
      </c>
      <c r="S18" s="21">
        <v>15</v>
      </c>
      <c r="T18" s="21">
        <v>1</v>
      </c>
      <c r="AE18" s="18" t="s">
        <v>268</v>
      </c>
      <c r="AF18" s="21" t="s">
        <v>331</v>
      </c>
      <c r="AG18" s="64">
        <v>3.1</v>
      </c>
      <c r="AH18" s="28">
        <f t="shared" si="2"/>
        <v>58.000100000000003</v>
      </c>
      <c r="AI18" s="28">
        <f t="shared" si="8"/>
        <v>16.571457142857145</v>
      </c>
      <c r="AJ18">
        <v>1775</v>
      </c>
      <c r="AK18" s="16">
        <f t="shared" si="4"/>
        <v>17.75</v>
      </c>
      <c r="AL18" s="16">
        <f t="shared" si="5"/>
        <v>62.125</v>
      </c>
      <c r="AN18" s="16">
        <f t="shared" si="7"/>
        <v>14.49</v>
      </c>
      <c r="AQ18">
        <v>1000</v>
      </c>
      <c r="AR18" s="16">
        <f t="shared" si="6"/>
        <v>17.142857142857142</v>
      </c>
      <c r="AT18" s="28">
        <f t="shared" si="0"/>
        <v>7.8</v>
      </c>
      <c r="AY18" s="18">
        <v>243</v>
      </c>
      <c r="AZ18" s="21">
        <v>1.83</v>
      </c>
    </row>
    <row r="19" spans="2:52" ht="15.75" customHeight="1" x14ac:dyDescent="0.2">
      <c r="B19" s="89" t="s">
        <v>69</v>
      </c>
      <c r="C19" s="8" t="s">
        <v>222</v>
      </c>
      <c r="D19" s="8" t="s">
        <v>377</v>
      </c>
      <c r="E19" s="8" t="s">
        <v>368</v>
      </c>
      <c r="F19" s="8" t="s">
        <v>376</v>
      </c>
      <c r="G19" s="8" t="s">
        <v>369</v>
      </c>
      <c r="H19" s="13">
        <v>5</v>
      </c>
      <c r="I19" s="13">
        <v>3</v>
      </c>
      <c r="J19" s="14">
        <v>16</v>
      </c>
      <c r="K19" s="13">
        <v>81</v>
      </c>
      <c r="L19" s="13">
        <v>1.81</v>
      </c>
      <c r="M19" s="10">
        <f t="shared" si="1"/>
        <v>24.724520008546747</v>
      </c>
      <c r="N19" s="21">
        <v>96</v>
      </c>
      <c r="O19" s="21">
        <v>184</v>
      </c>
      <c r="P19" s="21">
        <v>120</v>
      </c>
      <c r="Q19" s="18">
        <v>1</v>
      </c>
      <c r="R19" s="21">
        <v>0</v>
      </c>
      <c r="S19" s="21">
        <v>20</v>
      </c>
      <c r="T19" s="21">
        <v>1</v>
      </c>
      <c r="AE19" s="18" t="s">
        <v>357</v>
      </c>
      <c r="AF19" s="21" t="s">
        <v>342</v>
      </c>
      <c r="AG19" s="64">
        <v>2.4</v>
      </c>
      <c r="AH19" s="28">
        <f t="shared" si="2"/>
        <v>42.354399999999998</v>
      </c>
      <c r="AI19" s="28">
        <f t="shared" si="8"/>
        <v>12.101257142857142</v>
      </c>
      <c r="AJ19">
        <v>1525</v>
      </c>
      <c r="AK19" s="16">
        <f t="shared" si="4"/>
        <v>15.25</v>
      </c>
      <c r="AL19" s="16">
        <f t="shared" si="5"/>
        <v>53.375</v>
      </c>
      <c r="AN19" s="16">
        <f t="shared" si="7"/>
        <v>14.49</v>
      </c>
      <c r="AQ19">
        <v>850</v>
      </c>
      <c r="AR19" s="16">
        <f t="shared" si="6"/>
        <v>14.571428571428571</v>
      </c>
      <c r="AT19" s="28">
        <f t="shared" si="0"/>
        <v>16.2</v>
      </c>
      <c r="AY19" s="18">
        <v>272</v>
      </c>
      <c r="AZ19" s="21">
        <v>1.97</v>
      </c>
    </row>
    <row r="20" spans="2:52" ht="15.75" customHeight="1" x14ac:dyDescent="0.2">
      <c r="B20" s="89" t="s">
        <v>70</v>
      </c>
      <c r="C20" s="8" t="s">
        <v>222</v>
      </c>
      <c r="D20" s="8" t="s">
        <v>372</v>
      </c>
      <c r="E20" s="8" t="s">
        <v>385</v>
      </c>
      <c r="F20" s="8" t="s">
        <v>376</v>
      </c>
      <c r="G20" s="8" t="s">
        <v>383</v>
      </c>
      <c r="H20" s="13">
        <v>2</v>
      </c>
      <c r="I20" s="13">
        <v>2</v>
      </c>
      <c r="J20" s="14">
        <v>16</v>
      </c>
      <c r="K20" s="13">
        <v>85</v>
      </c>
      <c r="L20" s="13">
        <v>1.8</v>
      </c>
      <c r="M20" s="10">
        <f t="shared" si="1"/>
        <v>26.234567901234566</v>
      </c>
      <c r="N20" s="21">
        <v>76</v>
      </c>
      <c r="O20" s="21">
        <v>156</v>
      </c>
      <c r="P20" s="21">
        <v>144</v>
      </c>
      <c r="Q20" s="18">
        <v>1</v>
      </c>
      <c r="R20" s="21">
        <v>0</v>
      </c>
      <c r="S20" s="21">
        <v>27</v>
      </c>
      <c r="T20" s="21">
        <v>1</v>
      </c>
      <c r="AE20" s="21" t="s">
        <v>442</v>
      </c>
      <c r="AF20" s="18" t="s">
        <v>343</v>
      </c>
      <c r="AG20" s="64">
        <v>2.2000000000000002</v>
      </c>
      <c r="AH20" s="28">
        <f t="shared" si="2"/>
        <v>37.884200000000007</v>
      </c>
      <c r="AI20" s="28">
        <f t="shared" si="8"/>
        <v>10.824057142857145</v>
      </c>
      <c r="AJ20">
        <v>1200</v>
      </c>
      <c r="AK20" s="16">
        <f t="shared" si="4"/>
        <v>12</v>
      </c>
      <c r="AL20" s="16">
        <f t="shared" si="5"/>
        <v>42</v>
      </c>
      <c r="AN20" s="16">
        <f t="shared" si="7"/>
        <v>14.49</v>
      </c>
      <c r="AQ20">
        <v>800</v>
      </c>
      <c r="AR20" s="16">
        <f t="shared" si="6"/>
        <v>13.714285714285714</v>
      </c>
      <c r="AT20" s="28">
        <f t="shared" si="0"/>
        <v>22.2</v>
      </c>
      <c r="AY20" s="18">
        <v>262</v>
      </c>
      <c r="AZ20" s="21">
        <v>1.7</v>
      </c>
    </row>
    <row r="21" spans="2:52" ht="15.75" customHeight="1" x14ac:dyDescent="0.2">
      <c r="B21" s="89" t="s">
        <v>71</v>
      </c>
      <c r="C21" s="8" t="s">
        <v>222</v>
      </c>
      <c r="D21" s="8" t="s">
        <v>372</v>
      </c>
      <c r="E21" s="8" t="s">
        <v>385</v>
      </c>
      <c r="F21" s="8" t="s">
        <v>376</v>
      </c>
      <c r="G21" s="8" t="s">
        <v>383</v>
      </c>
      <c r="H21" s="13">
        <v>2</v>
      </c>
      <c r="I21" s="13">
        <v>1</v>
      </c>
      <c r="J21" s="14">
        <v>17</v>
      </c>
      <c r="K21" s="13">
        <v>74</v>
      </c>
      <c r="L21" s="13">
        <v>1.78</v>
      </c>
      <c r="M21" s="10">
        <f t="shared" si="1"/>
        <v>23.355636914530994</v>
      </c>
      <c r="N21" s="21">
        <v>64</v>
      </c>
      <c r="O21" s="21">
        <v>152</v>
      </c>
      <c r="P21" s="21">
        <v>100</v>
      </c>
      <c r="Q21" s="18">
        <v>0</v>
      </c>
      <c r="R21" s="21">
        <v>0</v>
      </c>
      <c r="S21" s="21">
        <v>17</v>
      </c>
      <c r="T21" s="21">
        <v>0</v>
      </c>
      <c r="AE21" s="18" t="s">
        <v>271</v>
      </c>
      <c r="AF21" s="21" t="s">
        <v>331</v>
      </c>
      <c r="AG21" s="64">
        <v>2.8</v>
      </c>
      <c r="AH21" s="28">
        <f t="shared" si="2"/>
        <v>51.294799999999995</v>
      </c>
      <c r="AI21" s="28">
        <f t="shared" si="8"/>
        <v>14.655657142857141</v>
      </c>
      <c r="AJ21">
        <v>1500</v>
      </c>
      <c r="AK21" s="16">
        <f t="shared" si="4"/>
        <v>15</v>
      </c>
      <c r="AL21" s="16">
        <f t="shared" si="5"/>
        <v>52.5</v>
      </c>
      <c r="AN21" s="16">
        <f t="shared" si="7"/>
        <v>14.49</v>
      </c>
      <c r="AQ21">
        <v>775</v>
      </c>
      <c r="AR21" s="16">
        <f t="shared" si="6"/>
        <v>13.285714285714286</v>
      </c>
      <c r="AT21" s="28">
        <f t="shared" si="0"/>
        <v>15.4</v>
      </c>
      <c r="AY21" s="18">
        <v>266</v>
      </c>
      <c r="AZ21" s="21">
        <v>1.85</v>
      </c>
    </row>
    <row r="22" spans="2:52" ht="15" x14ac:dyDescent="0.2">
      <c r="B22" s="89" t="s">
        <v>72</v>
      </c>
      <c r="C22" s="8" t="s">
        <v>222</v>
      </c>
      <c r="D22" s="8" t="s">
        <v>379</v>
      </c>
      <c r="E22" s="8" t="s">
        <v>368</v>
      </c>
      <c r="F22" s="8" t="s">
        <v>376</v>
      </c>
      <c r="G22" s="8" t="s">
        <v>376</v>
      </c>
      <c r="H22" s="13">
        <v>4</v>
      </c>
      <c r="I22" s="13">
        <v>1</v>
      </c>
      <c r="J22" s="14">
        <v>15</v>
      </c>
      <c r="K22" s="13">
        <v>70</v>
      </c>
      <c r="L22" s="13">
        <v>1.7</v>
      </c>
      <c r="M22" s="10">
        <f t="shared" si="1"/>
        <v>24.221453287197235</v>
      </c>
      <c r="N22" s="21">
        <v>68</v>
      </c>
      <c r="O22" s="21">
        <v>136</v>
      </c>
      <c r="P22" s="21">
        <v>100</v>
      </c>
      <c r="Q22" s="18">
        <v>0</v>
      </c>
      <c r="R22" s="18">
        <v>1</v>
      </c>
      <c r="S22" s="18">
        <v>20</v>
      </c>
      <c r="T22" s="18">
        <v>1</v>
      </c>
      <c r="AE22" s="18" t="s">
        <v>272</v>
      </c>
      <c r="AF22" s="21" t="s">
        <v>332</v>
      </c>
      <c r="AG22" s="64">
        <v>2.1</v>
      </c>
      <c r="AH22" s="28">
        <f t="shared" si="2"/>
        <v>35.649100000000004</v>
      </c>
      <c r="AI22" s="28">
        <f t="shared" si="8"/>
        <v>10.185457142857144</v>
      </c>
      <c r="AJ22">
        <v>1025</v>
      </c>
      <c r="AK22" s="16">
        <f t="shared" si="4"/>
        <v>10.25</v>
      </c>
      <c r="AL22" s="16">
        <f t="shared" si="5"/>
        <v>35.875</v>
      </c>
      <c r="AN22" s="16">
        <f t="shared" si="7"/>
        <v>14.49</v>
      </c>
      <c r="AQ22">
        <v>600</v>
      </c>
      <c r="AR22" s="16">
        <f t="shared" si="6"/>
        <v>10.285714285714286</v>
      </c>
      <c r="AT22" s="28">
        <f t="shared" si="0"/>
        <v>13</v>
      </c>
      <c r="AY22" s="18">
        <v>253</v>
      </c>
      <c r="AZ22" s="21">
        <v>1.6</v>
      </c>
    </row>
    <row r="23" spans="2:52" ht="15" x14ac:dyDescent="0.2">
      <c r="B23" s="89" t="s">
        <v>316</v>
      </c>
      <c r="C23" s="8" t="s">
        <v>223</v>
      </c>
      <c r="D23" s="8" t="s">
        <v>367</v>
      </c>
      <c r="E23" s="8" t="s">
        <v>368</v>
      </c>
      <c r="F23" s="8" t="s">
        <v>369</v>
      </c>
      <c r="G23" s="8" t="s">
        <v>370</v>
      </c>
      <c r="H23" s="13">
        <v>4</v>
      </c>
      <c r="I23" s="13">
        <v>1</v>
      </c>
      <c r="J23" s="14">
        <v>16</v>
      </c>
      <c r="K23" s="13">
        <v>69</v>
      </c>
      <c r="L23" s="13">
        <v>1.76</v>
      </c>
      <c r="M23" s="10">
        <f t="shared" si="1"/>
        <v>22.275309917355372</v>
      </c>
      <c r="N23" s="21">
        <v>76</v>
      </c>
      <c r="O23" s="21">
        <v>196</v>
      </c>
      <c r="P23" s="21">
        <v>136</v>
      </c>
      <c r="Q23" s="18">
        <v>1</v>
      </c>
      <c r="R23" s="18">
        <v>1</v>
      </c>
      <c r="S23" s="18">
        <v>30</v>
      </c>
      <c r="T23" s="18">
        <v>1</v>
      </c>
      <c r="U23" s="18">
        <v>117</v>
      </c>
      <c r="AE23" s="21" t="s">
        <v>442</v>
      </c>
      <c r="AF23" s="18" t="s">
        <v>273</v>
      </c>
      <c r="AG23" s="64">
        <v>2</v>
      </c>
      <c r="AH23" s="28">
        <f t="shared" si="2"/>
        <v>33.414000000000001</v>
      </c>
      <c r="AI23" s="28">
        <f t="shared" si="8"/>
        <v>9.546857142857144</v>
      </c>
      <c r="AJ23">
        <v>1200</v>
      </c>
      <c r="AK23" s="16">
        <f t="shared" si="4"/>
        <v>12</v>
      </c>
      <c r="AL23" s="16">
        <f t="shared" si="5"/>
        <v>42</v>
      </c>
      <c r="AN23" s="16">
        <f t="shared" si="7"/>
        <v>14.49</v>
      </c>
      <c r="AQ23">
        <v>650</v>
      </c>
      <c r="AR23" s="16">
        <f t="shared" si="6"/>
        <v>11.142857142857144</v>
      </c>
      <c r="AT23" s="28">
        <f t="shared" si="0"/>
        <v>24.6</v>
      </c>
      <c r="AZ23" s="21">
        <v>1.27</v>
      </c>
    </row>
    <row r="24" spans="2:52" ht="15" x14ac:dyDescent="0.2">
      <c r="B24" s="89" t="s">
        <v>73</v>
      </c>
      <c r="C24" s="8" t="s">
        <v>222</v>
      </c>
      <c r="D24" s="8" t="s">
        <v>386</v>
      </c>
      <c r="E24" s="8" t="s">
        <v>368</v>
      </c>
      <c r="F24" s="8" t="s">
        <v>375</v>
      </c>
      <c r="G24" s="8" t="s">
        <v>370</v>
      </c>
      <c r="H24" s="13">
        <v>6</v>
      </c>
      <c r="I24" s="13">
        <v>1</v>
      </c>
      <c r="J24" s="14">
        <v>17</v>
      </c>
      <c r="K24" s="13">
        <v>69</v>
      </c>
      <c r="L24" s="13">
        <v>1.78</v>
      </c>
      <c r="M24" s="10">
        <f t="shared" si="1"/>
        <v>21.777553339224845</v>
      </c>
      <c r="N24" s="18">
        <v>72</v>
      </c>
      <c r="O24" s="18">
        <v>160</v>
      </c>
      <c r="P24" s="18">
        <v>96</v>
      </c>
      <c r="Q24" s="18">
        <v>1</v>
      </c>
      <c r="R24" s="18">
        <v>1</v>
      </c>
      <c r="S24" s="18">
        <v>28</v>
      </c>
      <c r="T24" s="18">
        <v>1</v>
      </c>
      <c r="AE24" s="18" t="s">
        <v>274</v>
      </c>
      <c r="AF24" s="18" t="s">
        <v>327</v>
      </c>
      <c r="AG24" s="64">
        <v>2.8</v>
      </c>
      <c r="AH24" s="28">
        <f t="shared" si="2"/>
        <v>51.294799999999995</v>
      </c>
      <c r="AI24" s="28">
        <f t="shared" si="8"/>
        <v>14.655657142857141</v>
      </c>
      <c r="AJ24">
        <v>1775</v>
      </c>
      <c r="AK24" s="16">
        <f t="shared" si="4"/>
        <v>17.75</v>
      </c>
      <c r="AL24" s="16">
        <f t="shared" si="5"/>
        <v>62.125</v>
      </c>
      <c r="AN24" s="16">
        <f t="shared" si="7"/>
        <v>14.49</v>
      </c>
      <c r="AQ24">
        <v>950</v>
      </c>
      <c r="AR24" s="16">
        <f t="shared" si="6"/>
        <v>16.285714285714285</v>
      </c>
      <c r="AT24" s="28">
        <f t="shared" si="0"/>
        <v>13.8</v>
      </c>
      <c r="AY24" s="18">
        <v>284</v>
      </c>
      <c r="AZ24" s="18">
        <v>1.94</v>
      </c>
    </row>
    <row r="25" spans="2:52" ht="15" x14ac:dyDescent="0.2">
      <c r="B25" s="89" t="s">
        <v>74</v>
      </c>
      <c r="C25" s="8" t="s">
        <v>222</v>
      </c>
      <c r="D25" s="8" t="s">
        <v>374</v>
      </c>
      <c r="E25" s="8" t="s">
        <v>368</v>
      </c>
      <c r="F25" s="8" t="s">
        <v>376</v>
      </c>
      <c r="G25" s="8" t="s">
        <v>376</v>
      </c>
      <c r="H25" s="13">
        <v>4</v>
      </c>
      <c r="I25" s="13">
        <v>3</v>
      </c>
      <c r="J25" s="14">
        <v>16</v>
      </c>
      <c r="K25" s="13">
        <v>65</v>
      </c>
      <c r="L25" s="13">
        <v>1.78</v>
      </c>
      <c r="M25" s="10">
        <f t="shared" si="1"/>
        <v>20.515086478979924</v>
      </c>
      <c r="N25" s="21">
        <v>88</v>
      </c>
      <c r="O25" s="21">
        <v>156</v>
      </c>
      <c r="P25" s="21">
        <v>120</v>
      </c>
      <c r="Q25" s="18">
        <v>1</v>
      </c>
      <c r="R25" s="18">
        <v>1</v>
      </c>
      <c r="S25" s="18">
        <v>31</v>
      </c>
      <c r="T25" s="18">
        <v>1</v>
      </c>
      <c r="AE25" s="18" t="s">
        <v>275</v>
      </c>
      <c r="AF25" s="21" t="s">
        <v>341</v>
      </c>
      <c r="AG25" s="64">
        <v>2.8250000000000002</v>
      </c>
      <c r="AH25" s="28">
        <f t="shared" si="2"/>
        <v>51.853575000000006</v>
      </c>
      <c r="AI25" s="28">
        <f t="shared" si="8"/>
        <v>14.815307142857145</v>
      </c>
      <c r="AJ25">
        <v>1650</v>
      </c>
      <c r="AK25" s="16">
        <f t="shared" si="4"/>
        <v>16.5</v>
      </c>
      <c r="AL25" s="16">
        <f t="shared" si="5"/>
        <v>57.75</v>
      </c>
      <c r="AN25" s="16">
        <f t="shared" si="7"/>
        <v>14.49</v>
      </c>
      <c r="AQ25">
        <v>900</v>
      </c>
      <c r="AR25" s="16">
        <f t="shared" si="6"/>
        <v>15.428571428571429</v>
      </c>
      <c r="AT25" s="28">
        <f t="shared" si="0"/>
        <v>15</v>
      </c>
      <c r="AY25" s="18">
        <v>273</v>
      </c>
      <c r="AZ25" s="21">
        <v>1.85</v>
      </c>
    </row>
    <row r="26" spans="2:52" ht="15" x14ac:dyDescent="0.2">
      <c r="B26" s="89" t="s">
        <v>75</v>
      </c>
      <c r="C26" s="8" t="s">
        <v>223</v>
      </c>
      <c r="D26" s="8" t="s">
        <v>372</v>
      </c>
      <c r="E26" s="8" t="s">
        <v>368</v>
      </c>
      <c r="F26" s="8" t="s">
        <v>369</v>
      </c>
      <c r="G26" s="8" t="s">
        <v>376</v>
      </c>
      <c r="H26" s="13">
        <v>5</v>
      </c>
      <c r="I26" s="13">
        <v>4</v>
      </c>
      <c r="J26" s="14">
        <v>16</v>
      </c>
      <c r="K26" s="13">
        <v>60</v>
      </c>
      <c r="L26" s="13">
        <v>1.63</v>
      </c>
      <c r="M26" s="10">
        <f t="shared" si="1"/>
        <v>22.582709172343712</v>
      </c>
      <c r="N26" s="21">
        <v>80</v>
      </c>
      <c r="O26" s="21">
        <v>140</v>
      </c>
      <c r="P26" s="21">
        <v>128</v>
      </c>
      <c r="Q26" s="18">
        <v>0</v>
      </c>
      <c r="R26" s="18">
        <v>1</v>
      </c>
      <c r="S26" s="18">
        <v>33</v>
      </c>
      <c r="T26" s="18">
        <v>1</v>
      </c>
      <c r="U26" s="18">
        <v>115</v>
      </c>
      <c r="AE26" s="18" t="s">
        <v>324</v>
      </c>
      <c r="AF26" s="21" t="s">
        <v>276</v>
      </c>
      <c r="AG26" s="64">
        <v>2.2000000000000002</v>
      </c>
      <c r="AH26" s="28">
        <f t="shared" si="2"/>
        <v>37.884200000000007</v>
      </c>
      <c r="AI26" s="28">
        <f t="shared" si="8"/>
        <v>10.824057142857145</v>
      </c>
      <c r="AJ26">
        <v>1200</v>
      </c>
      <c r="AK26" s="16">
        <f t="shared" si="4"/>
        <v>12</v>
      </c>
      <c r="AL26" s="16">
        <f t="shared" si="5"/>
        <v>42</v>
      </c>
      <c r="AN26" s="16">
        <f t="shared" si="7"/>
        <v>14.49</v>
      </c>
      <c r="AQ26">
        <v>800</v>
      </c>
      <c r="AR26" s="16">
        <f t="shared" si="6"/>
        <v>13.714285714285714</v>
      </c>
      <c r="AT26" s="28">
        <f t="shared" si="0"/>
        <v>16.600000000000001</v>
      </c>
      <c r="AZ26" s="21">
        <v>1.53</v>
      </c>
    </row>
    <row r="27" spans="2:52" ht="15" x14ac:dyDescent="0.2">
      <c r="B27" s="89" t="s">
        <v>76</v>
      </c>
      <c r="C27" s="8" t="s">
        <v>223</v>
      </c>
      <c r="D27" s="8" t="s">
        <v>377</v>
      </c>
      <c r="E27" s="8" t="s">
        <v>368</v>
      </c>
      <c r="F27" s="8" t="s">
        <v>369</v>
      </c>
      <c r="G27" s="8" t="s">
        <v>375</v>
      </c>
      <c r="H27" s="13">
        <v>3</v>
      </c>
      <c r="I27" s="13">
        <v>3</v>
      </c>
      <c r="J27" s="14">
        <v>15</v>
      </c>
      <c r="K27" s="13">
        <v>50</v>
      </c>
      <c r="L27" s="13">
        <v>1.62</v>
      </c>
      <c r="M27" s="10">
        <f t="shared" si="1"/>
        <v>19.051973784484069</v>
      </c>
      <c r="N27" s="21">
        <v>76</v>
      </c>
      <c r="O27" s="21">
        <v>112</v>
      </c>
      <c r="P27" s="21">
        <v>104</v>
      </c>
      <c r="Q27" s="18">
        <v>0</v>
      </c>
      <c r="R27" s="18">
        <v>0</v>
      </c>
      <c r="S27" s="18">
        <v>34</v>
      </c>
      <c r="T27" s="18">
        <v>0</v>
      </c>
      <c r="U27" s="18">
        <v>101</v>
      </c>
      <c r="AE27" s="18" t="s">
        <v>468</v>
      </c>
      <c r="AF27" s="21" t="s">
        <v>439</v>
      </c>
      <c r="AG27" s="64">
        <v>1.6</v>
      </c>
      <c r="AH27" s="28">
        <f t="shared" si="2"/>
        <v>24.473600000000001</v>
      </c>
      <c r="AI27" s="28">
        <f t="shared" si="8"/>
        <v>6.9924571428571429</v>
      </c>
      <c r="AJ27">
        <v>800</v>
      </c>
      <c r="AK27" s="16">
        <f t="shared" si="4"/>
        <v>8</v>
      </c>
      <c r="AL27" s="16">
        <f t="shared" si="5"/>
        <v>28</v>
      </c>
      <c r="AN27" s="16">
        <f t="shared" si="7"/>
        <v>14.49</v>
      </c>
      <c r="AQ27">
        <v>400</v>
      </c>
      <c r="AR27" s="16">
        <f t="shared" si="6"/>
        <v>6.8571428571428568</v>
      </c>
      <c r="AT27" s="28">
        <f t="shared" si="0"/>
        <v>9.8000000000000007</v>
      </c>
      <c r="AZ27" s="21"/>
    </row>
    <row r="28" spans="2:52" ht="15" x14ac:dyDescent="0.2">
      <c r="B28" s="89" t="s">
        <v>77</v>
      </c>
      <c r="C28" s="8" t="s">
        <v>222</v>
      </c>
      <c r="D28" s="8" t="s">
        <v>381</v>
      </c>
      <c r="E28" s="8" t="s">
        <v>368</v>
      </c>
      <c r="F28" s="8" t="s">
        <v>376</v>
      </c>
      <c r="G28" s="8" t="s">
        <v>376</v>
      </c>
      <c r="H28" s="13">
        <v>1</v>
      </c>
      <c r="I28" s="13">
        <v>1</v>
      </c>
      <c r="J28" s="14">
        <v>18</v>
      </c>
      <c r="K28" s="13">
        <v>71</v>
      </c>
      <c r="L28" s="13">
        <v>1.83</v>
      </c>
      <c r="M28" s="10">
        <f t="shared" si="1"/>
        <v>21.200991370300692</v>
      </c>
      <c r="N28" s="21">
        <v>72</v>
      </c>
      <c r="O28" s="21">
        <v>152</v>
      </c>
      <c r="P28" s="21">
        <v>108</v>
      </c>
      <c r="Q28" s="18">
        <v>0</v>
      </c>
      <c r="R28" s="18">
        <v>1</v>
      </c>
      <c r="S28" s="18">
        <v>32</v>
      </c>
      <c r="T28" s="18">
        <v>0</v>
      </c>
      <c r="AE28" s="21" t="s">
        <v>261</v>
      </c>
      <c r="AF28" s="18" t="s">
        <v>326</v>
      </c>
      <c r="AG28" s="64">
        <v>3.1</v>
      </c>
      <c r="AH28" s="28">
        <f t="shared" si="2"/>
        <v>58.000100000000003</v>
      </c>
      <c r="AI28" s="28">
        <f t="shared" si="8"/>
        <v>16.571457142857145</v>
      </c>
      <c r="AJ28">
        <v>1900</v>
      </c>
      <c r="AK28" s="16">
        <f t="shared" si="4"/>
        <v>19</v>
      </c>
      <c r="AL28" s="16">
        <f t="shared" si="5"/>
        <v>66.5</v>
      </c>
      <c r="AN28" s="16">
        <f t="shared" si="7"/>
        <v>14.49</v>
      </c>
      <c r="AQ28">
        <v>1000</v>
      </c>
      <c r="AR28" s="16">
        <f t="shared" si="6"/>
        <v>17.142857142857142</v>
      </c>
      <c r="AT28" s="28">
        <f t="shared" si="0"/>
        <v>15.4</v>
      </c>
      <c r="AY28" s="18">
        <v>300</v>
      </c>
      <c r="AZ28" s="21">
        <v>2.54</v>
      </c>
    </row>
    <row r="29" spans="2:52" ht="15" x14ac:dyDescent="0.2">
      <c r="B29" s="89" t="s">
        <v>78</v>
      </c>
      <c r="C29" s="8" t="s">
        <v>222</v>
      </c>
      <c r="D29" s="8" t="s">
        <v>373</v>
      </c>
      <c r="E29" s="8" t="s">
        <v>368</v>
      </c>
      <c r="F29" s="8" t="s">
        <v>376</v>
      </c>
      <c r="G29" s="8" t="s">
        <v>376</v>
      </c>
      <c r="H29" s="13">
        <v>4</v>
      </c>
      <c r="I29" s="13">
        <v>3</v>
      </c>
      <c r="J29" s="14">
        <v>16</v>
      </c>
      <c r="K29" s="13">
        <v>67</v>
      </c>
      <c r="L29" s="13">
        <v>1.75</v>
      </c>
      <c r="M29" s="10">
        <f t="shared" si="1"/>
        <v>21.877551020408163</v>
      </c>
      <c r="N29" s="21">
        <v>100</v>
      </c>
      <c r="O29" s="21">
        <v>176</v>
      </c>
      <c r="P29" s="21">
        <v>160</v>
      </c>
      <c r="Q29" s="18">
        <v>0</v>
      </c>
      <c r="R29" s="18">
        <v>0</v>
      </c>
      <c r="S29" s="18">
        <v>26</v>
      </c>
      <c r="T29" s="18">
        <v>0</v>
      </c>
      <c r="AE29" s="21" t="s">
        <v>444</v>
      </c>
      <c r="AF29" s="18" t="s">
        <v>333</v>
      </c>
      <c r="AG29" s="64">
        <v>1.6</v>
      </c>
      <c r="AH29" s="28">
        <f t="shared" si="2"/>
        <v>24.473600000000001</v>
      </c>
      <c r="AI29" s="28">
        <f t="shared" si="8"/>
        <v>6.9924571428571429</v>
      </c>
      <c r="AJ29">
        <v>800</v>
      </c>
      <c r="AK29" s="16">
        <f t="shared" si="4"/>
        <v>8</v>
      </c>
      <c r="AL29" s="16">
        <f t="shared" si="5"/>
        <v>28</v>
      </c>
      <c r="AN29" s="16">
        <f t="shared" si="7"/>
        <v>14.49</v>
      </c>
      <c r="AQ29">
        <v>425</v>
      </c>
      <c r="AR29" s="16">
        <f t="shared" si="6"/>
        <v>7.2857142857142856</v>
      </c>
      <c r="AT29" s="28">
        <f t="shared" si="0"/>
        <v>22.6</v>
      </c>
      <c r="AZ29" s="21"/>
    </row>
    <row r="30" spans="2:52" ht="15" x14ac:dyDescent="0.2">
      <c r="B30" s="89" t="s">
        <v>320</v>
      </c>
      <c r="C30" s="8" t="s">
        <v>223</v>
      </c>
      <c r="D30" s="8" t="s">
        <v>374</v>
      </c>
      <c r="E30" s="8" t="s">
        <v>368</v>
      </c>
      <c r="F30" s="8" t="s">
        <v>383</v>
      </c>
      <c r="G30" s="8" t="s">
        <v>383</v>
      </c>
      <c r="H30" s="13">
        <v>6</v>
      </c>
      <c r="I30" s="13">
        <v>5</v>
      </c>
      <c r="J30" s="14">
        <v>19</v>
      </c>
      <c r="K30" s="13">
        <v>52</v>
      </c>
      <c r="L30" s="13">
        <v>1.61</v>
      </c>
      <c r="M30" s="10">
        <f t="shared" si="1"/>
        <v>20.060954438486167</v>
      </c>
      <c r="N30" s="21">
        <v>84</v>
      </c>
      <c r="O30" s="21">
        <v>152</v>
      </c>
      <c r="P30" s="21">
        <v>104</v>
      </c>
      <c r="Q30" s="18">
        <v>1</v>
      </c>
      <c r="R30" s="18">
        <v>1</v>
      </c>
      <c r="S30" s="18">
        <v>36</v>
      </c>
      <c r="T30" s="18">
        <v>0</v>
      </c>
      <c r="U30" s="18">
        <v>114</v>
      </c>
      <c r="AE30" s="18" t="s">
        <v>441</v>
      </c>
      <c r="AF30" s="21" t="s">
        <v>277</v>
      </c>
      <c r="AG30" s="64">
        <v>2.4</v>
      </c>
      <c r="AH30" s="28">
        <f t="shared" si="2"/>
        <v>42.354399999999998</v>
      </c>
      <c r="AI30" s="28">
        <f t="shared" si="8"/>
        <v>12.101257142857142</v>
      </c>
      <c r="AJ30">
        <v>1400</v>
      </c>
      <c r="AK30" s="16">
        <f t="shared" si="4"/>
        <v>14</v>
      </c>
      <c r="AL30" s="16">
        <f t="shared" si="5"/>
        <v>49</v>
      </c>
      <c r="AN30" s="16">
        <f t="shared" si="7"/>
        <v>14.49</v>
      </c>
      <c r="AQ30">
        <v>600</v>
      </c>
      <c r="AR30" s="16">
        <f t="shared" si="6"/>
        <v>10.285714285714286</v>
      </c>
      <c r="AT30" s="28">
        <f t="shared" si="0"/>
        <v>12.2</v>
      </c>
      <c r="AZ30" s="21"/>
    </row>
    <row r="31" spans="2:52" ht="15" x14ac:dyDescent="0.2">
      <c r="B31" s="89" t="s">
        <v>79</v>
      </c>
      <c r="C31" s="8" t="s">
        <v>223</v>
      </c>
      <c r="D31" s="8" t="s">
        <v>371</v>
      </c>
      <c r="E31" s="8" t="s">
        <v>368</v>
      </c>
      <c r="F31" s="8" t="s">
        <v>370</v>
      </c>
      <c r="G31" s="8" t="s">
        <v>370</v>
      </c>
      <c r="H31" s="13">
        <v>5</v>
      </c>
      <c r="I31" s="13">
        <v>3</v>
      </c>
      <c r="J31" s="14">
        <v>17</v>
      </c>
      <c r="K31" s="13">
        <v>56</v>
      </c>
      <c r="L31" s="13">
        <v>1.7</v>
      </c>
      <c r="M31" s="10">
        <f t="shared" si="1"/>
        <v>19.377162629757787</v>
      </c>
      <c r="N31" s="21">
        <v>80</v>
      </c>
      <c r="O31" s="21">
        <v>160</v>
      </c>
      <c r="P31" s="21">
        <v>132</v>
      </c>
      <c r="Q31" s="18">
        <v>1</v>
      </c>
      <c r="R31" s="18">
        <v>1</v>
      </c>
      <c r="S31" s="18">
        <v>24</v>
      </c>
      <c r="T31" s="18">
        <v>0</v>
      </c>
      <c r="U31" s="18">
        <v>130</v>
      </c>
      <c r="AE31" s="18" t="s">
        <v>524</v>
      </c>
      <c r="AF31" s="21" t="s">
        <v>435</v>
      </c>
      <c r="AG31" s="64">
        <v>2</v>
      </c>
      <c r="AH31" s="28">
        <f t="shared" si="2"/>
        <v>33.414000000000001</v>
      </c>
      <c r="AI31" s="28">
        <f t="shared" si="8"/>
        <v>9.546857142857144</v>
      </c>
      <c r="AJ31">
        <v>800</v>
      </c>
      <c r="AK31" s="16">
        <f t="shared" si="4"/>
        <v>8</v>
      </c>
      <c r="AL31" s="16">
        <f t="shared" si="5"/>
        <v>28</v>
      </c>
      <c r="AN31" s="16">
        <f t="shared" si="7"/>
        <v>14.49</v>
      </c>
      <c r="AQ31">
        <v>625</v>
      </c>
      <c r="AR31" s="16">
        <f t="shared" si="6"/>
        <v>10.714285714285715</v>
      </c>
      <c r="AT31" s="28">
        <f t="shared" si="0"/>
        <v>19.399999999999999</v>
      </c>
      <c r="AZ31" s="21">
        <v>1.25</v>
      </c>
    </row>
    <row r="32" spans="2:52" ht="15" x14ac:dyDescent="0.2">
      <c r="B32" s="89" t="s">
        <v>317</v>
      </c>
      <c r="C32" s="8" t="s">
        <v>223</v>
      </c>
      <c r="D32" s="8" t="s">
        <v>377</v>
      </c>
      <c r="E32" s="8" t="s">
        <v>378</v>
      </c>
      <c r="F32" s="8" t="s">
        <v>369</v>
      </c>
      <c r="G32" s="8" t="s">
        <v>370</v>
      </c>
      <c r="H32" s="13">
        <v>3</v>
      </c>
      <c r="I32" s="13">
        <v>3</v>
      </c>
      <c r="J32" s="14">
        <v>16</v>
      </c>
      <c r="K32" s="13">
        <v>56</v>
      </c>
      <c r="L32" s="13">
        <v>1.65</v>
      </c>
      <c r="M32" s="10">
        <f t="shared" si="1"/>
        <v>20.569329660238754</v>
      </c>
      <c r="N32" s="21">
        <f>19*4</f>
        <v>76</v>
      </c>
      <c r="O32" s="21">
        <v>108</v>
      </c>
      <c r="P32" s="21">
        <v>92</v>
      </c>
      <c r="Q32" s="18">
        <v>1</v>
      </c>
      <c r="R32" s="18">
        <v>1</v>
      </c>
      <c r="S32" s="18">
        <v>30</v>
      </c>
      <c r="T32" s="18">
        <v>0</v>
      </c>
      <c r="U32" s="18">
        <v>110</v>
      </c>
      <c r="AE32" s="21" t="s">
        <v>335</v>
      </c>
      <c r="AF32" s="18" t="s">
        <v>435</v>
      </c>
      <c r="AG32" s="64">
        <v>2.2000000000000002</v>
      </c>
      <c r="AH32" s="28">
        <f t="shared" si="2"/>
        <v>37.884200000000007</v>
      </c>
      <c r="AI32" s="28">
        <f t="shared" si="8"/>
        <v>10.824057142857145</v>
      </c>
      <c r="AJ32">
        <v>1200</v>
      </c>
      <c r="AK32" s="16">
        <f t="shared" si="4"/>
        <v>12</v>
      </c>
      <c r="AL32" s="16">
        <f t="shared" si="5"/>
        <v>42</v>
      </c>
      <c r="AN32" s="16">
        <f t="shared" si="7"/>
        <v>14.49</v>
      </c>
      <c r="AQ32">
        <v>800</v>
      </c>
      <c r="AR32" s="16">
        <f t="shared" si="6"/>
        <v>13.714285714285714</v>
      </c>
      <c r="AT32" s="28">
        <f t="shared" si="0"/>
        <v>7</v>
      </c>
      <c r="AZ32" s="21">
        <v>1.37</v>
      </c>
    </row>
    <row r="33" spans="1:52" ht="15" x14ac:dyDescent="0.2">
      <c r="B33" s="89" t="s">
        <v>80</v>
      </c>
      <c r="C33" s="8" t="s">
        <v>223</v>
      </c>
      <c r="D33" s="8" t="s">
        <v>382</v>
      </c>
      <c r="E33" s="8" t="s">
        <v>368</v>
      </c>
      <c r="F33" s="8" t="s">
        <v>369</v>
      </c>
      <c r="G33" s="8" t="s">
        <v>370</v>
      </c>
      <c r="H33" s="13">
        <v>2</v>
      </c>
      <c r="I33" s="13">
        <v>1</v>
      </c>
      <c r="J33" s="14">
        <v>18</v>
      </c>
      <c r="K33" s="13">
        <v>56</v>
      </c>
      <c r="L33" s="13">
        <v>1.58</v>
      </c>
      <c r="M33" s="10">
        <f t="shared" si="1"/>
        <v>22.432302515622492</v>
      </c>
      <c r="N33" s="18">
        <v>76</v>
      </c>
      <c r="O33" s="18">
        <v>176</v>
      </c>
      <c r="P33" s="21">
        <v>128</v>
      </c>
      <c r="Q33" s="18">
        <v>1</v>
      </c>
      <c r="R33" s="18">
        <v>1</v>
      </c>
      <c r="S33" s="18">
        <v>32</v>
      </c>
      <c r="T33" s="18">
        <v>0</v>
      </c>
      <c r="U33" s="18">
        <v>137</v>
      </c>
      <c r="AE33" s="18" t="s">
        <v>323</v>
      </c>
      <c r="AF33" s="67" t="s">
        <v>440</v>
      </c>
      <c r="AG33" s="64">
        <v>2.9</v>
      </c>
      <c r="AH33" s="28">
        <f t="shared" si="2"/>
        <v>53.529899999999998</v>
      </c>
      <c r="AI33" s="28">
        <f t="shared" si="8"/>
        <v>15.294257142857143</v>
      </c>
      <c r="AJ33">
        <v>1400</v>
      </c>
      <c r="AK33" s="16">
        <f t="shared" si="4"/>
        <v>14</v>
      </c>
      <c r="AL33" s="16">
        <f t="shared" si="5"/>
        <v>49</v>
      </c>
      <c r="AN33" s="16">
        <f t="shared" si="7"/>
        <v>14.49</v>
      </c>
      <c r="AQ33">
        <v>600</v>
      </c>
      <c r="AR33" s="16">
        <f t="shared" si="6"/>
        <v>10.285714285714286</v>
      </c>
      <c r="AT33" s="28">
        <f t="shared" si="0"/>
        <v>21</v>
      </c>
      <c r="AZ33" s="21"/>
    </row>
    <row r="34" spans="1:52" ht="15" x14ac:dyDescent="0.2">
      <c r="B34" s="89" t="s">
        <v>318</v>
      </c>
      <c r="C34" s="8" t="s">
        <v>223</v>
      </c>
      <c r="D34" s="8" t="s">
        <v>377</v>
      </c>
      <c r="E34" s="8" t="s">
        <v>368</v>
      </c>
      <c r="F34" s="8" t="s">
        <v>376</v>
      </c>
      <c r="G34" s="8" t="s">
        <v>376</v>
      </c>
      <c r="H34" s="13">
        <v>2</v>
      </c>
      <c r="I34" s="13">
        <v>2</v>
      </c>
      <c r="J34" s="14">
        <v>16</v>
      </c>
      <c r="K34" s="13">
        <v>64</v>
      </c>
      <c r="L34" s="13">
        <v>1.65</v>
      </c>
      <c r="M34" s="10">
        <f t="shared" si="1"/>
        <v>23.507805325987146</v>
      </c>
      <c r="N34" s="21">
        <v>84</v>
      </c>
      <c r="O34" s="21">
        <v>148</v>
      </c>
      <c r="P34" s="21">
        <v>116</v>
      </c>
      <c r="Q34" s="18">
        <v>1</v>
      </c>
      <c r="R34" s="18">
        <v>1</v>
      </c>
      <c r="S34" s="18">
        <v>31</v>
      </c>
      <c r="T34" s="18">
        <v>1</v>
      </c>
      <c r="U34" s="18">
        <v>128</v>
      </c>
      <c r="AE34" s="18" t="s">
        <v>337</v>
      </c>
      <c r="AF34" s="18" t="s">
        <v>278</v>
      </c>
      <c r="AG34" s="64">
        <v>1.8</v>
      </c>
      <c r="AH34" s="28">
        <f t="shared" si="2"/>
        <v>28.9438</v>
      </c>
      <c r="AI34" s="28">
        <f t="shared" si="8"/>
        <v>8.2696571428571435</v>
      </c>
      <c r="AJ34">
        <v>800</v>
      </c>
      <c r="AK34" s="16">
        <f t="shared" si="4"/>
        <v>8</v>
      </c>
      <c r="AL34" s="16">
        <f t="shared" si="5"/>
        <v>28</v>
      </c>
      <c r="AN34" s="16">
        <f t="shared" si="7"/>
        <v>14.49</v>
      </c>
      <c r="AQ34">
        <v>450</v>
      </c>
      <c r="AR34" s="16">
        <f t="shared" si="6"/>
        <v>7.7142857142857144</v>
      </c>
      <c r="AT34" s="28">
        <f t="shared" si="0"/>
        <v>14.2</v>
      </c>
      <c r="AZ34" s="21">
        <v>1.25</v>
      </c>
    </row>
    <row r="35" spans="1:52" ht="15" x14ac:dyDescent="0.2">
      <c r="B35" s="89" t="s">
        <v>81</v>
      </c>
      <c r="C35" s="8" t="s">
        <v>223</v>
      </c>
      <c r="D35" s="8" t="s">
        <v>382</v>
      </c>
      <c r="E35" s="8" t="s">
        <v>368</v>
      </c>
      <c r="F35" s="8" t="s">
        <v>376</v>
      </c>
      <c r="G35" s="8" t="s">
        <v>369</v>
      </c>
      <c r="H35" s="13">
        <v>3</v>
      </c>
      <c r="I35" s="13">
        <v>3</v>
      </c>
      <c r="J35" s="14">
        <v>19</v>
      </c>
      <c r="K35" s="13">
        <v>52</v>
      </c>
      <c r="L35" s="13">
        <v>1.68</v>
      </c>
      <c r="M35" s="10">
        <f t="shared" si="1"/>
        <v>18.424036281179141</v>
      </c>
      <c r="N35" s="21">
        <v>72</v>
      </c>
      <c r="O35" s="21">
        <v>132</v>
      </c>
      <c r="P35" s="21">
        <v>108</v>
      </c>
      <c r="Q35" s="18">
        <v>0</v>
      </c>
      <c r="T35" s="18">
        <v>1</v>
      </c>
      <c r="U35" s="18">
        <v>112</v>
      </c>
      <c r="AE35" s="18" t="s">
        <v>525</v>
      </c>
      <c r="AF35" s="21" t="s">
        <v>507</v>
      </c>
      <c r="AG35" s="64">
        <v>1.6</v>
      </c>
      <c r="AH35" s="28">
        <f t="shared" si="2"/>
        <v>24.473600000000001</v>
      </c>
      <c r="AI35" s="28">
        <f t="shared" si="8"/>
        <v>6.9924571428571429</v>
      </c>
      <c r="AJ35">
        <v>700</v>
      </c>
      <c r="AK35" s="16">
        <f t="shared" si="4"/>
        <v>7</v>
      </c>
      <c r="AL35" s="16">
        <f t="shared" si="5"/>
        <v>24.5</v>
      </c>
      <c r="AN35" s="16">
        <f t="shared" si="7"/>
        <v>14.49</v>
      </c>
      <c r="AQ35">
        <v>325</v>
      </c>
      <c r="AR35" s="16">
        <f t="shared" si="6"/>
        <v>5.5714285714285721</v>
      </c>
      <c r="AT35" s="28">
        <f t="shared" si="0"/>
        <v>13.4</v>
      </c>
      <c r="AZ35" s="21"/>
    </row>
    <row r="36" spans="1:52" ht="15" x14ac:dyDescent="0.2">
      <c r="B36" s="89" t="s">
        <v>82</v>
      </c>
      <c r="C36" s="8" t="s">
        <v>223</v>
      </c>
      <c r="D36" s="8" t="s">
        <v>381</v>
      </c>
      <c r="E36" s="8" t="s">
        <v>368</v>
      </c>
      <c r="F36" s="8" t="s">
        <v>375</v>
      </c>
      <c r="G36" s="8" t="s">
        <v>369</v>
      </c>
      <c r="H36" s="13">
        <v>2</v>
      </c>
      <c r="I36" s="13">
        <v>2</v>
      </c>
      <c r="J36" s="14">
        <v>16</v>
      </c>
      <c r="K36" s="13">
        <v>54</v>
      </c>
      <c r="L36" s="13">
        <v>1.64</v>
      </c>
      <c r="M36" s="10">
        <f t="shared" si="1"/>
        <v>20.077334919690664</v>
      </c>
      <c r="N36" s="21"/>
      <c r="O36" s="21"/>
      <c r="P36" s="21"/>
      <c r="Q36" s="18">
        <v>0</v>
      </c>
      <c r="T36" s="18">
        <v>1</v>
      </c>
      <c r="AE36" s="21"/>
      <c r="AF36" s="18">
        <v>0</v>
      </c>
      <c r="AG36" s="64">
        <v>0</v>
      </c>
      <c r="AH36" s="28">
        <f t="shared" si="2"/>
        <v>-11.288</v>
      </c>
      <c r="AI36" s="28">
        <f t="shared" si="8"/>
        <v>-3.2251428571428571</v>
      </c>
      <c r="AJ36">
        <v>0</v>
      </c>
      <c r="AK36" s="16">
        <f t="shared" si="4"/>
        <v>0</v>
      </c>
      <c r="AL36" s="16">
        <f t="shared" si="5"/>
        <v>0</v>
      </c>
      <c r="AN36" s="16">
        <f t="shared" si="7"/>
        <v>14.49</v>
      </c>
      <c r="AR36" s="16">
        <f t="shared" si="6"/>
        <v>0</v>
      </c>
      <c r="AT36" s="28">
        <f t="shared" si="0"/>
        <v>-7</v>
      </c>
      <c r="AZ36" s="21"/>
    </row>
    <row r="37" spans="1:52" ht="15" x14ac:dyDescent="0.2">
      <c r="B37" s="89" t="s">
        <v>83</v>
      </c>
      <c r="C37" s="8" t="s">
        <v>223</v>
      </c>
      <c r="D37" s="8" t="s">
        <v>373</v>
      </c>
      <c r="E37" s="8" t="s">
        <v>368</v>
      </c>
      <c r="F37" s="8" t="s">
        <v>375</v>
      </c>
      <c r="G37" s="8" t="s">
        <v>370</v>
      </c>
      <c r="H37" s="13">
        <v>2</v>
      </c>
      <c r="I37" s="13">
        <v>2</v>
      </c>
      <c r="J37" s="14">
        <v>16</v>
      </c>
      <c r="K37" s="13">
        <v>50</v>
      </c>
      <c r="L37" s="13">
        <v>1.63</v>
      </c>
      <c r="M37" s="10">
        <f t="shared" si="1"/>
        <v>18.818924310286427</v>
      </c>
      <c r="N37" s="18">
        <v>80</v>
      </c>
      <c r="O37" s="18">
        <v>140</v>
      </c>
      <c r="P37" s="18">
        <v>132</v>
      </c>
      <c r="Q37" s="18">
        <v>1</v>
      </c>
      <c r="R37" s="18">
        <v>1</v>
      </c>
      <c r="S37" s="18">
        <v>27</v>
      </c>
      <c r="T37" s="18">
        <v>0</v>
      </c>
      <c r="U37" s="18">
        <v>130</v>
      </c>
      <c r="AE37" s="18" t="s">
        <v>334</v>
      </c>
      <c r="AF37" s="21" t="s">
        <v>279</v>
      </c>
      <c r="AG37" s="64">
        <v>2.2999999999999998</v>
      </c>
      <c r="AH37" s="28">
        <f t="shared" si="2"/>
        <v>40.119299999999996</v>
      </c>
      <c r="AI37" s="28">
        <f t="shared" si="8"/>
        <v>11.462657142857141</v>
      </c>
      <c r="AJ37">
        <v>1150</v>
      </c>
      <c r="AK37" s="16">
        <f t="shared" si="4"/>
        <v>11.5</v>
      </c>
      <c r="AL37" s="16">
        <f t="shared" si="5"/>
        <v>40.25</v>
      </c>
      <c r="AN37" s="16">
        <f t="shared" si="7"/>
        <v>14.49</v>
      </c>
      <c r="AQ37" s="36">
        <v>600</v>
      </c>
      <c r="AR37" s="16">
        <f t="shared" si="6"/>
        <v>10.285714285714286</v>
      </c>
      <c r="AT37" s="28">
        <f t="shared" si="0"/>
        <v>17.399999999999999</v>
      </c>
      <c r="AZ37" s="18">
        <v>1.37</v>
      </c>
    </row>
    <row r="38" spans="1:52" ht="15" x14ac:dyDescent="0.2">
      <c r="B38" s="89" t="s">
        <v>319</v>
      </c>
      <c r="C38" s="8" t="s">
        <v>223</v>
      </c>
      <c r="D38" s="8" t="s">
        <v>380</v>
      </c>
      <c r="E38" s="8" t="s">
        <v>380</v>
      </c>
      <c r="F38" s="8" t="s">
        <v>375</v>
      </c>
      <c r="G38" s="8" t="s">
        <v>375</v>
      </c>
      <c r="H38" s="13">
        <v>2</v>
      </c>
      <c r="I38" s="13">
        <v>1</v>
      </c>
      <c r="J38" s="14">
        <v>17</v>
      </c>
      <c r="K38" s="13">
        <v>50</v>
      </c>
      <c r="L38" s="13">
        <v>1.65</v>
      </c>
      <c r="M38" s="10">
        <f t="shared" si="1"/>
        <v>18.365472910927458</v>
      </c>
      <c r="N38" s="18">
        <v>88</v>
      </c>
      <c r="O38" s="18">
        <v>128</v>
      </c>
      <c r="P38" s="18">
        <v>112</v>
      </c>
      <c r="Q38" s="18">
        <v>1</v>
      </c>
      <c r="T38" s="18">
        <v>0</v>
      </c>
      <c r="U38" s="18">
        <v>121</v>
      </c>
      <c r="AE38" s="21" t="s">
        <v>469</v>
      </c>
      <c r="AF38" s="18">
        <v>0</v>
      </c>
      <c r="AG38" s="64">
        <v>2.375</v>
      </c>
      <c r="AH38" s="28">
        <f t="shared" si="2"/>
        <v>41.795625000000001</v>
      </c>
      <c r="AI38" s="28">
        <f t="shared" si="8"/>
        <v>11.941607142857142</v>
      </c>
      <c r="AJ38">
        <v>800</v>
      </c>
      <c r="AK38" s="16">
        <f t="shared" si="4"/>
        <v>8</v>
      </c>
      <c r="AL38" s="16">
        <f t="shared" si="5"/>
        <v>28</v>
      </c>
      <c r="AN38" s="16">
        <f t="shared" si="7"/>
        <v>14.49</v>
      </c>
      <c r="AQ38" s="54">
        <v>625</v>
      </c>
      <c r="AR38" s="16">
        <f t="shared" si="6"/>
        <v>10.714285714285715</v>
      </c>
      <c r="AT38" s="28">
        <f t="shared" ref="AT38:AT69" si="9">((O38-70)+2*(P38-N38))/10</f>
        <v>10.6</v>
      </c>
    </row>
    <row r="39" spans="1:52" ht="15" x14ac:dyDescent="0.2">
      <c r="A39" t="s">
        <v>84</v>
      </c>
      <c r="B39" s="89" t="s">
        <v>85</v>
      </c>
      <c r="C39" s="8" t="s">
        <v>223</v>
      </c>
      <c r="D39" s="8" t="s">
        <v>388</v>
      </c>
      <c r="E39" s="8" t="s">
        <v>379</v>
      </c>
      <c r="F39" s="8" t="s">
        <v>370</v>
      </c>
      <c r="G39" s="8" t="s">
        <v>376</v>
      </c>
      <c r="H39" s="13">
        <v>3</v>
      </c>
      <c r="I39" s="13">
        <v>2</v>
      </c>
      <c r="J39" s="14">
        <v>18</v>
      </c>
      <c r="K39" s="13">
        <v>58</v>
      </c>
      <c r="L39" s="13">
        <v>1.5</v>
      </c>
      <c r="M39" s="10">
        <f t="shared" si="1"/>
        <v>25.777777777777779</v>
      </c>
      <c r="N39" s="18">
        <v>60</v>
      </c>
      <c r="O39" s="18">
        <v>120</v>
      </c>
      <c r="P39" s="18">
        <v>80</v>
      </c>
      <c r="V39" s="18">
        <v>1</v>
      </c>
      <c r="W39" s="18">
        <v>0</v>
      </c>
      <c r="X39" s="18">
        <v>0</v>
      </c>
      <c r="Y39" s="18">
        <v>1</v>
      </c>
      <c r="Z39" s="18">
        <v>1</v>
      </c>
      <c r="AA39" s="18">
        <v>0</v>
      </c>
      <c r="AB39" s="18">
        <v>1</v>
      </c>
      <c r="AC39" s="18">
        <v>0</v>
      </c>
      <c r="AE39" s="18" t="s">
        <v>344</v>
      </c>
      <c r="AF39" s="21" t="s">
        <v>364</v>
      </c>
      <c r="AG39" s="64">
        <v>2.2000000000000002</v>
      </c>
      <c r="AH39" s="28">
        <f t="shared" si="2"/>
        <v>37.884200000000007</v>
      </c>
      <c r="AI39" s="28">
        <f t="shared" si="8"/>
        <v>10.824057142857145</v>
      </c>
      <c r="AJ39">
        <v>1200</v>
      </c>
      <c r="AK39" s="16">
        <f t="shared" si="4"/>
        <v>12</v>
      </c>
      <c r="AL39" s="16">
        <f t="shared" si="5"/>
        <v>42</v>
      </c>
      <c r="AN39" s="16">
        <f t="shared" si="7"/>
        <v>14.49</v>
      </c>
      <c r="AQ39" s="36">
        <v>650</v>
      </c>
      <c r="AR39" s="16">
        <f t="shared" si="6"/>
        <v>11.142857142857144</v>
      </c>
      <c r="AT39" s="28">
        <f t="shared" si="9"/>
        <v>9</v>
      </c>
    </row>
    <row r="40" spans="1:52" ht="15" x14ac:dyDescent="0.2">
      <c r="B40" s="89" t="s">
        <v>86</v>
      </c>
      <c r="C40" s="8" t="s">
        <v>222</v>
      </c>
      <c r="D40" s="8" t="s">
        <v>382</v>
      </c>
      <c r="E40" s="8" t="s">
        <v>368</v>
      </c>
      <c r="F40" s="8" t="s">
        <v>376</v>
      </c>
      <c r="G40" s="8" t="s">
        <v>376</v>
      </c>
      <c r="H40" s="13">
        <v>2</v>
      </c>
      <c r="I40" s="13">
        <v>1</v>
      </c>
      <c r="J40" s="14">
        <v>16</v>
      </c>
      <c r="K40" s="14"/>
      <c r="L40" s="14"/>
      <c r="M40" s="10" t="e">
        <f t="shared" si="1"/>
        <v>#DIV/0!</v>
      </c>
      <c r="N40" s="18">
        <v>68</v>
      </c>
      <c r="O40" s="18">
        <v>124</v>
      </c>
      <c r="P40" s="18">
        <v>104</v>
      </c>
      <c r="V40" s="18">
        <v>1</v>
      </c>
      <c r="W40" s="18">
        <v>0</v>
      </c>
      <c r="X40" s="18">
        <v>0</v>
      </c>
      <c r="Y40" s="18">
        <v>1</v>
      </c>
      <c r="Z40" s="18">
        <v>1</v>
      </c>
      <c r="AA40" s="18">
        <v>0</v>
      </c>
      <c r="AB40" s="18">
        <v>1</v>
      </c>
      <c r="AC40" s="18">
        <v>0</v>
      </c>
      <c r="AF40" s="21" t="s">
        <v>395</v>
      </c>
      <c r="AG40" s="64">
        <v>2.95</v>
      </c>
      <c r="AH40" s="28">
        <f t="shared" si="2"/>
        <v>54.647450000000006</v>
      </c>
      <c r="AI40" s="28">
        <f t="shared" si="8"/>
        <v>15.613557142857145</v>
      </c>
      <c r="AJ40">
        <v>1500</v>
      </c>
      <c r="AK40" s="16">
        <f t="shared" si="4"/>
        <v>15</v>
      </c>
      <c r="AL40" s="16">
        <f t="shared" si="5"/>
        <v>52.5</v>
      </c>
      <c r="AN40" s="16">
        <f t="shared" si="7"/>
        <v>14.49</v>
      </c>
      <c r="AQ40" s="36">
        <v>850</v>
      </c>
      <c r="AR40" s="16">
        <f t="shared" si="6"/>
        <v>14.571428571428571</v>
      </c>
      <c r="AT40" s="28">
        <f t="shared" si="9"/>
        <v>12.6</v>
      </c>
    </row>
    <row r="41" spans="1:52" ht="15" x14ac:dyDescent="0.2">
      <c r="B41" s="89" t="s">
        <v>307</v>
      </c>
      <c r="C41" s="8" t="s">
        <v>222</v>
      </c>
      <c r="D41" s="8" t="s">
        <v>373</v>
      </c>
      <c r="E41" s="8" t="s">
        <v>368</v>
      </c>
      <c r="F41" s="8" t="s">
        <v>383</v>
      </c>
      <c r="G41" s="8" t="s">
        <v>383</v>
      </c>
      <c r="H41" s="13">
        <v>4</v>
      </c>
      <c r="I41" s="13">
        <v>2</v>
      </c>
      <c r="J41" s="14">
        <v>16</v>
      </c>
      <c r="K41" s="14">
        <v>58</v>
      </c>
      <c r="L41" s="14">
        <v>1.78</v>
      </c>
      <c r="M41" s="10">
        <f t="shared" si="1"/>
        <v>18.305769473551319</v>
      </c>
      <c r="N41" s="18">
        <v>72</v>
      </c>
      <c r="O41" s="18">
        <v>136</v>
      </c>
      <c r="P41" s="18">
        <v>100</v>
      </c>
      <c r="V41" s="18">
        <v>1</v>
      </c>
      <c r="W41" s="18">
        <v>0</v>
      </c>
      <c r="X41" s="18">
        <v>0</v>
      </c>
      <c r="Y41" s="18">
        <v>1</v>
      </c>
      <c r="Z41" s="18">
        <v>1</v>
      </c>
      <c r="AA41" s="18">
        <v>0</v>
      </c>
      <c r="AB41" s="18">
        <v>1</v>
      </c>
      <c r="AC41" s="18">
        <v>0</v>
      </c>
      <c r="AE41" s="21"/>
      <c r="AF41" s="18" t="s">
        <v>393</v>
      </c>
      <c r="AG41" s="64">
        <v>1.825</v>
      </c>
      <c r="AH41" s="28">
        <f t="shared" si="2"/>
        <v>29.502574999999997</v>
      </c>
      <c r="AI41" s="28">
        <f t="shared" si="8"/>
        <v>8.4293071428571427</v>
      </c>
      <c r="AJ41">
        <v>1400</v>
      </c>
      <c r="AK41" s="16">
        <f t="shared" si="4"/>
        <v>14</v>
      </c>
      <c r="AL41" s="16">
        <f t="shared" si="5"/>
        <v>49</v>
      </c>
      <c r="AN41" s="16">
        <f t="shared" si="7"/>
        <v>14.49</v>
      </c>
      <c r="AQ41" s="61">
        <v>950</v>
      </c>
      <c r="AR41" s="16">
        <f t="shared" si="6"/>
        <v>16.285714285714285</v>
      </c>
      <c r="AT41" s="28">
        <f t="shared" si="9"/>
        <v>12.2</v>
      </c>
    </row>
    <row r="42" spans="1:52" ht="15" x14ac:dyDescent="0.2">
      <c r="B42" s="89" t="s">
        <v>87</v>
      </c>
      <c r="C42" s="8" t="s">
        <v>222</v>
      </c>
      <c r="D42" s="7" t="s">
        <v>374</v>
      </c>
      <c r="E42" s="7" t="s">
        <v>368</v>
      </c>
      <c r="F42" s="7" t="s">
        <v>376</v>
      </c>
      <c r="G42" s="7" t="s">
        <v>383</v>
      </c>
      <c r="H42" s="13">
        <v>2</v>
      </c>
      <c r="I42" s="13">
        <v>2</v>
      </c>
      <c r="J42" s="14">
        <v>16</v>
      </c>
      <c r="K42" s="14">
        <v>54</v>
      </c>
      <c r="L42" s="14">
        <v>1.68</v>
      </c>
      <c r="M42" s="10">
        <f t="shared" si="1"/>
        <v>19.132653061224492</v>
      </c>
      <c r="N42" s="18">
        <v>80</v>
      </c>
      <c r="O42" s="18">
        <v>156</v>
      </c>
      <c r="P42" s="18">
        <v>112</v>
      </c>
      <c r="Q42" s="18">
        <v>1</v>
      </c>
      <c r="R42" s="18">
        <v>1</v>
      </c>
      <c r="S42" s="18">
        <v>37</v>
      </c>
      <c r="T42" s="18">
        <v>1</v>
      </c>
      <c r="AE42" s="21" t="s">
        <v>422</v>
      </c>
      <c r="AF42" s="18" t="s">
        <v>409</v>
      </c>
      <c r="AG42" s="64">
        <v>3.125</v>
      </c>
      <c r="AH42" s="28">
        <f t="shared" si="2"/>
        <v>58.558875</v>
      </c>
      <c r="AI42" s="28">
        <f t="shared" si="8"/>
        <v>16.731107142857145</v>
      </c>
      <c r="AJ42">
        <v>1700</v>
      </c>
      <c r="AK42" s="16">
        <f t="shared" si="4"/>
        <v>17</v>
      </c>
      <c r="AL42" s="16">
        <f t="shared" si="5"/>
        <v>59.5</v>
      </c>
      <c r="AN42" s="16">
        <f t="shared" si="7"/>
        <v>14.49</v>
      </c>
      <c r="AQ42" s="61">
        <v>950</v>
      </c>
      <c r="AR42" s="16">
        <f t="shared" si="6"/>
        <v>16.285714285714285</v>
      </c>
      <c r="AT42" s="28">
        <f t="shared" si="9"/>
        <v>15</v>
      </c>
      <c r="AZ42" s="18">
        <v>2.17</v>
      </c>
    </row>
    <row r="43" spans="1:52" ht="15" x14ac:dyDescent="0.2">
      <c r="B43" s="89" t="s">
        <v>88</v>
      </c>
      <c r="C43" s="8" t="s">
        <v>223</v>
      </c>
      <c r="D43" s="7" t="s">
        <v>377</v>
      </c>
      <c r="E43" s="7" t="s">
        <v>368</v>
      </c>
      <c r="F43" s="7" t="s">
        <v>369</v>
      </c>
      <c r="G43" s="7" t="s">
        <v>376</v>
      </c>
      <c r="H43" s="13">
        <v>4</v>
      </c>
      <c r="I43" s="13">
        <v>3</v>
      </c>
      <c r="J43" s="14">
        <v>16</v>
      </c>
      <c r="K43" s="14">
        <v>64</v>
      </c>
      <c r="L43" s="14">
        <v>1.7</v>
      </c>
      <c r="M43" s="10">
        <f t="shared" si="1"/>
        <v>22.145328719723185</v>
      </c>
      <c r="N43" s="18">
        <v>88</v>
      </c>
      <c r="Q43" s="18">
        <v>0</v>
      </c>
      <c r="R43" s="18">
        <v>0</v>
      </c>
      <c r="S43" s="18">
        <v>26</v>
      </c>
      <c r="T43" s="18">
        <v>0</v>
      </c>
      <c r="V43" s="18">
        <v>1</v>
      </c>
      <c r="W43" s="18">
        <v>0</v>
      </c>
      <c r="X43" s="18">
        <v>1</v>
      </c>
      <c r="Y43" s="18">
        <v>0</v>
      </c>
      <c r="Z43" s="18">
        <v>1</v>
      </c>
      <c r="AA43" s="18">
        <v>0</v>
      </c>
      <c r="AB43" s="18">
        <v>0</v>
      </c>
      <c r="AC43" s="18">
        <v>1</v>
      </c>
      <c r="AE43" s="18" t="s">
        <v>485</v>
      </c>
      <c r="AF43" s="21" t="s">
        <v>405</v>
      </c>
      <c r="AG43" s="64">
        <v>1.825</v>
      </c>
      <c r="AH43" s="28">
        <f t="shared" si="2"/>
        <v>29.502574999999997</v>
      </c>
      <c r="AI43" s="28">
        <f t="shared" si="8"/>
        <v>8.4293071428571427</v>
      </c>
      <c r="AJ43">
        <v>950</v>
      </c>
      <c r="AK43" s="16">
        <f t="shared" si="4"/>
        <v>9.5</v>
      </c>
      <c r="AL43" s="16">
        <f t="shared" si="5"/>
        <v>33.25</v>
      </c>
      <c r="AN43" s="16">
        <f t="shared" si="7"/>
        <v>14.49</v>
      </c>
      <c r="AQ43" s="61">
        <v>500</v>
      </c>
      <c r="AR43" s="16">
        <f t="shared" si="6"/>
        <v>8.5714285714285712</v>
      </c>
      <c r="AT43" s="28">
        <f t="shared" si="9"/>
        <v>-24.6</v>
      </c>
      <c r="AZ43" s="18">
        <v>1.26</v>
      </c>
    </row>
    <row r="44" spans="1:52" ht="15" x14ac:dyDescent="0.2">
      <c r="B44" s="89" t="s">
        <v>308</v>
      </c>
      <c r="C44" s="8" t="s">
        <v>223</v>
      </c>
      <c r="D44" s="7" t="s">
        <v>380</v>
      </c>
      <c r="E44" s="7" t="s">
        <v>368</v>
      </c>
      <c r="F44" s="7" t="s">
        <v>369</v>
      </c>
      <c r="G44" s="7" t="s">
        <v>369</v>
      </c>
      <c r="H44" s="13">
        <v>2</v>
      </c>
      <c r="I44" s="13">
        <v>2</v>
      </c>
      <c r="J44" s="14">
        <v>15</v>
      </c>
      <c r="K44" s="14">
        <v>46</v>
      </c>
      <c r="L44" s="14">
        <v>1.58</v>
      </c>
      <c r="M44" s="10">
        <f t="shared" si="1"/>
        <v>18.426534209261334</v>
      </c>
      <c r="V44" s="18">
        <v>1</v>
      </c>
      <c r="W44" s="18">
        <v>0</v>
      </c>
      <c r="X44" s="18">
        <v>1</v>
      </c>
      <c r="Y44" s="18">
        <v>0</v>
      </c>
      <c r="Z44" s="18">
        <v>1</v>
      </c>
      <c r="AA44" s="18">
        <v>0</v>
      </c>
      <c r="AB44" s="18">
        <v>0</v>
      </c>
      <c r="AC44" s="18">
        <v>1</v>
      </c>
      <c r="AE44" s="21" t="s">
        <v>478</v>
      </c>
      <c r="AF44" s="18">
        <v>0</v>
      </c>
      <c r="AG44" s="64">
        <v>0</v>
      </c>
      <c r="AH44" s="28">
        <f t="shared" si="2"/>
        <v>-11.288</v>
      </c>
      <c r="AI44" s="28">
        <f t="shared" si="8"/>
        <v>-3.2251428571428571</v>
      </c>
      <c r="AJ44">
        <v>1025</v>
      </c>
      <c r="AK44" s="16">
        <f t="shared" si="4"/>
        <v>10.25</v>
      </c>
      <c r="AL44" s="16">
        <f t="shared" si="5"/>
        <v>35.875</v>
      </c>
      <c r="AN44" s="16">
        <f t="shared" si="7"/>
        <v>14.49</v>
      </c>
      <c r="AQ44" s="61">
        <v>0</v>
      </c>
      <c r="AR44" s="16">
        <f t="shared" si="6"/>
        <v>0</v>
      </c>
      <c r="AT44" s="28">
        <f t="shared" si="9"/>
        <v>-7</v>
      </c>
    </row>
    <row r="45" spans="1:52" ht="15" x14ac:dyDescent="0.2">
      <c r="B45" s="89" t="s">
        <v>89</v>
      </c>
      <c r="C45" s="8" t="s">
        <v>223</v>
      </c>
      <c r="D45" s="7" t="s">
        <v>379</v>
      </c>
      <c r="E45" s="7" t="s">
        <v>368</v>
      </c>
      <c r="F45" s="7" t="s">
        <v>376</v>
      </c>
      <c r="G45" s="7" t="s">
        <v>370</v>
      </c>
      <c r="H45" s="13">
        <v>2</v>
      </c>
      <c r="I45" s="13">
        <v>1</v>
      </c>
      <c r="J45" s="14">
        <v>16</v>
      </c>
      <c r="K45" s="14">
        <v>60</v>
      </c>
      <c r="L45" s="14">
        <v>1.62</v>
      </c>
      <c r="M45" s="10">
        <f t="shared" si="1"/>
        <v>22.862368541380881</v>
      </c>
      <c r="N45" s="18">
        <v>76</v>
      </c>
      <c r="O45" s="18">
        <v>128</v>
      </c>
      <c r="P45" s="18">
        <v>60</v>
      </c>
      <c r="Q45" s="18">
        <v>0</v>
      </c>
      <c r="R45" s="18">
        <v>1</v>
      </c>
      <c r="S45" s="18">
        <v>28</v>
      </c>
      <c r="T45" s="18">
        <v>0</v>
      </c>
      <c r="V45" s="18">
        <v>1</v>
      </c>
      <c r="W45" s="18">
        <v>0</v>
      </c>
      <c r="X45" s="18">
        <v>1</v>
      </c>
      <c r="Y45" s="18">
        <v>0</v>
      </c>
      <c r="Z45" s="18">
        <v>1</v>
      </c>
      <c r="AA45" s="18">
        <v>0</v>
      </c>
      <c r="AB45" s="18">
        <v>0</v>
      </c>
      <c r="AC45" s="18">
        <v>1</v>
      </c>
      <c r="AE45" s="21" t="s">
        <v>450</v>
      </c>
      <c r="AF45" s="18" t="s">
        <v>398</v>
      </c>
      <c r="AG45" s="64">
        <v>1.8</v>
      </c>
      <c r="AH45" s="28">
        <f t="shared" si="2"/>
        <v>28.9438</v>
      </c>
      <c r="AI45" s="28">
        <f t="shared" si="8"/>
        <v>8.2696571428571435</v>
      </c>
      <c r="AJ45">
        <v>975</v>
      </c>
      <c r="AK45" s="16">
        <f t="shared" si="4"/>
        <v>9.75</v>
      </c>
      <c r="AL45" s="16">
        <f t="shared" si="5"/>
        <v>34.125</v>
      </c>
      <c r="AN45" s="16">
        <f t="shared" si="7"/>
        <v>14.49</v>
      </c>
      <c r="AQ45" s="61">
        <v>550</v>
      </c>
      <c r="AR45" s="16">
        <f t="shared" si="6"/>
        <v>9.4285714285714288</v>
      </c>
      <c r="AT45" s="28">
        <f t="shared" si="9"/>
        <v>2.6</v>
      </c>
      <c r="AZ45" s="18">
        <v>1.23</v>
      </c>
    </row>
    <row r="46" spans="1:52" ht="15" x14ac:dyDescent="0.2">
      <c r="B46" s="89" t="s">
        <v>90</v>
      </c>
      <c r="C46" s="8" t="s">
        <v>222</v>
      </c>
      <c r="D46" s="7" t="s">
        <v>381</v>
      </c>
      <c r="E46" s="7" t="s">
        <v>368</v>
      </c>
      <c r="F46" s="7" t="s">
        <v>369</v>
      </c>
      <c r="G46" s="7" t="s">
        <v>383</v>
      </c>
      <c r="H46" s="13">
        <v>3</v>
      </c>
      <c r="I46" s="13">
        <v>2</v>
      </c>
      <c r="J46" s="14">
        <v>20</v>
      </c>
      <c r="K46" s="14">
        <v>53.7</v>
      </c>
      <c r="L46" s="14">
        <v>1.7</v>
      </c>
      <c r="M46" s="10">
        <f t="shared" si="1"/>
        <v>18.581314878892737</v>
      </c>
      <c r="O46" s="18">
        <v>120</v>
      </c>
      <c r="P46" s="18">
        <v>80</v>
      </c>
      <c r="Q46" s="18">
        <v>0</v>
      </c>
      <c r="R46" s="18">
        <v>0</v>
      </c>
      <c r="S46" s="18">
        <v>17</v>
      </c>
      <c r="T46" s="18">
        <v>0</v>
      </c>
      <c r="V46" s="18">
        <v>1</v>
      </c>
      <c r="W46" s="18">
        <v>0</v>
      </c>
      <c r="X46" s="18">
        <v>0</v>
      </c>
      <c r="Y46" s="18">
        <v>1</v>
      </c>
      <c r="Z46" s="18">
        <v>1</v>
      </c>
      <c r="AA46" s="18">
        <v>0</v>
      </c>
      <c r="AB46" s="18">
        <v>0</v>
      </c>
      <c r="AC46" s="18">
        <v>1</v>
      </c>
      <c r="AE46" s="18" t="s">
        <v>446</v>
      </c>
      <c r="AF46" s="21" t="s">
        <v>397</v>
      </c>
      <c r="AG46" s="64">
        <v>2.2999999999999998</v>
      </c>
      <c r="AH46" s="28">
        <f t="shared" si="2"/>
        <v>40.119299999999996</v>
      </c>
      <c r="AI46" s="28">
        <f t="shared" si="8"/>
        <v>11.462657142857141</v>
      </c>
      <c r="AJ46">
        <v>1550</v>
      </c>
      <c r="AK46" s="16">
        <f t="shared" si="4"/>
        <v>15.5</v>
      </c>
      <c r="AL46" s="16">
        <f t="shared" si="5"/>
        <v>54.25</v>
      </c>
      <c r="AN46" s="16">
        <f t="shared" si="7"/>
        <v>14.49</v>
      </c>
      <c r="AQ46" s="61">
        <v>800</v>
      </c>
      <c r="AR46" s="16">
        <f t="shared" si="6"/>
        <v>13.714285714285714</v>
      </c>
      <c r="AT46" s="28">
        <f t="shared" si="9"/>
        <v>21</v>
      </c>
      <c r="AZ46" s="18">
        <v>1.42</v>
      </c>
    </row>
    <row r="47" spans="1:52" s="75" customFormat="1" ht="15" x14ac:dyDescent="0.2">
      <c r="B47" s="89" t="s">
        <v>91</v>
      </c>
      <c r="C47" s="76" t="s">
        <v>223</v>
      </c>
      <c r="D47" s="76"/>
      <c r="E47" s="76"/>
      <c r="F47" s="76"/>
      <c r="G47" s="76"/>
      <c r="H47" s="77"/>
      <c r="I47" s="77"/>
      <c r="J47" s="78"/>
      <c r="K47" s="78"/>
      <c r="L47" s="78"/>
      <c r="M47" s="79" t="e">
        <f t="shared" si="1"/>
        <v>#DIV/0!</v>
      </c>
      <c r="N47" s="35"/>
      <c r="O47" s="35"/>
      <c r="P47" s="35"/>
      <c r="Q47" s="35"/>
      <c r="R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>
        <v>0</v>
      </c>
      <c r="AF47" s="35">
        <v>0</v>
      </c>
      <c r="AG47" s="80">
        <v>0</v>
      </c>
      <c r="AH47" s="81">
        <f t="shared" si="2"/>
        <v>-11.288</v>
      </c>
      <c r="AI47" s="81">
        <f t="shared" si="8"/>
        <v>-3.2251428571428571</v>
      </c>
      <c r="AJ47" s="75">
        <v>0</v>
      </c>
      <c r="AK47" s="82">
        <f t="shared" si="4"/>
        <v>0</v>
      </c>
      <c r="AL47" s="82">
        <f t="shared" si="5"/>
        <v>0</v>
      </c>
      <c r="AN47" s="82">
        <f t="shared" si="7"/>
        <v>14.49</v>
      </c>
      <c r="AP47" s="82"/>
      <c r="AQ47" s="75">
        <v>0</v>
      </c>
      <c r="AR47" s="82">
        <f t="shared" si="6"/>
        <v>0</v>
      </c>
      <c r="AS47" s="82"/>
      <c r="AT47" s="81">
        <f t="shared" si="9"/>
        <v>-7</v>
      </c>
      <c r="AZ47" s="35"/>
    </row>
    <row r="48" spans="1:52" ht="15" x14ac:dyDescent="0.2">
      <c r="B48" s="89" t="s">
        <v>309</v>
      </c>
      <c r="C48" s="8" t="s">
        <v>223</v>
      </c>
      <c r="D48" s="7" t="s">
        <v>381</v>
      </c>
      <c r="E48" s="7" t="s">
        <v>379</v>
      </c>
      <c r="F48" s="7" t="s">
        <v>370</v>
      </c>
      <c r="G48" s="7" t="s">
        <v>376</v>
      </c>
      <c r="H48" s="13">
        <v>3</v>
      </c>
      <c r="I48" s="13">
        <v>2</v>
      </c>
      <c r="J48" s="14">
        <v>16</v>
      </c>
      <c r="K48" s="14">
        <v>65</v>
      </c>
      <c r="L48" s="14">
        <v>1.66</v>
      </c>
      <c r="M48" s="10">
        <f t="shared" si="1"/>
        <v>23.588329220496444</v>
      </c>
      <c r="N48" s="18">
        <v>60</v>
      </c>
      <c r="O48" s="18">
        <v>168</v>
      </c>
      <c r="P48" s="18">
        <v>100</v>
      </c>
      <c r="Q48" s="18">
        <v>1</v>
      </c>
      <c r="R48" s="18">
        <v>1</v>
      </c>
      <c r="S48" s="18">
        <v>28</v>
      </c>
      <c r="T48" s="18">
        <v>1</v>
      </c>
      <c r="AE48" s="18" t="s">
        <v>475</v>
      </c>
      <c r="AF48" s="21" t="s">
        <v>333</v>
      </c>
      <c r="AG48" s="64">
        <v>1.8</v>
      </c>
      <c r="AH48" s="28">
        <f t="shared" si="2"/>
        <v>28.9438</v>
      </c>
      <c r="AI48" s="28">
        <f t="shared" si="8"/>
        <v>8.2696571428571435</v>
      </c>
      <c r="AJ48">
        <v>1075</v>
      </c>
      <c r="AK48" s="16">
        <f t="shared" si="4"/>
        <v>10.75</v>
      </c>
      <c r="AL48" s="16">
        <f t="shared" si="5"/>
        <v>37.625</v>
      </c>
      <c r="AN48" s="16">
        <f t="shared" si="7"/>
        <v>14.49</v>
      </c>
      <c r="AQ48" s="61">
        <v>600</v>
      </c>
      <c r="AR48" s="16">
        <f t="shared" si="6"/>
        <v>10.285714285714286</v>
      </c>
      <c r="AT48" s="28">
        <f t="shared" si="9"/>
        <v>17.8</v>
      </c>
      <c r="AZ48" s="18">
        <v>1.28</v>
      </c>
    </row>
    <row r="49" spans="2:52" ht="15" x14ac:dyDescent="0.2">
      <c r="B49" s="89" t="s">
        <v>92</v>
      </c>
      <c r="C49" s="8" t="s">
        <v>223</v>
      </c>
      <c r="D49" s="7" t="s">
        <v>382</v>
      </c>
      <c r="E49" s="7" t="s">
        <v>368</v>
      </c>
      <c r="F49" s="7" t="s">
        <v>370</v>
      </c>
      <c r="G49" s="7" t="s">
        <v>369</v>
      </c>
      <c r="H49" s="13">
        <v>4</v>
      </c>
      <c r="I49" s="13">
        <v>4</v>
      </c>
      <c r="J49" s="14">
        <v>15</v>
      </c>
      <c r="K49" s="14">
        <v>57</v>
      </c>
      <c r="L49" s="14">
        <v>1.68</v>
      </c>
      <c r="M49" s="10">
        <f t="shared" si="1"/>
        <v>20.195578231292519</v>
      </c>
      <c r="N49" s="18">
        <v>76</v>
      </c>
      <c r="O49" s="18">
        <v>120</v>
      </c>
      <c r="P49" s="18">
        <v>80</v>
      </c>
      <c r="Q49" s="18">
        <v>1</v>
      </c>
      <c r="R49" s="18">
        <v>1</v>
      </c>
      <c r="S49" s="18">
        <v>20</v>
      </c>
      <c r="T49" s="18">
        <v>1</v>
      </c>
      <c r="AE49" s="18" t="s">
        <v>484</v>
      </c>
      <c r="AF49" s="18" t="s">
        <v>401</v>
      </c>
      <c r="AG49" s="64">
        <v>2.2000000000000002</v>
      </c>
      <c r="AH49" s="28">
        <f t="shared" si="2"/>
        <v>37.884200000000007</v>
      </c>
      <c r="AI49" s="28">
        <f t="shared" si="8"/>
        <v>10.824057142857145</v>
      </c>
      <c r="AJ49">
        <v>1225</v>
      </c>
      <c r="AK49" s="16">
        <f t="shared" si="4"/>
        <v>12.25</v>
      </c>
      <c r="AL49" s="16">
        <f t="shared" si="5"/>
        <v>42.875</v>
      </c>
      <c r="AN49" s="16">
        <f t="shared" si="7"/>
        <v>14.49</v>
      </c>
      <c r="AQ49" s="61">
        <v>600</v>
      </c>
      <c r="AR49" s="16">
        <f t="shared" si="6"/>
        <v>10.285714285714286</v>
      </c>
      <c r="AT49" s="28">
        <f t="shared" si="9"/>
        <v>5.8</v>
      </c>
      <c r="AZ49" s="18">
        <v>1.29</v>
      </c>
    </row>
    <row r="50" spans="2:52" ht="15" x14ac:dyDescent="0.2">
      <c r="B50" s="89" t="s">
        <v>93</v>
      </c>
      <c r="C50" s="8" t="s">
        <v>223</v>
      </c>
      <c r="D50" s="7" t="s">
        <v>382</v>
      </c>
      <c r="E50" s="7" t="s">
        <v>378</v>
      </c>
      <c r="F50" s="7" t="s">
        <v>370</v>
      </c>
      <c r="G50" s="7" t="s">
        <v>369</v>
      </c>
      <c r="H50" s="13">
        <v>2</v>
      </c>
      <c r="I50" s="13">
        <v>2</v>
      </c>
      <c r="J50" s="14">
        <v>16</v>
      </c>
      <c r="K50" s="14">
        <v>67</v>
      </c>
      <c r="L50" s="14">
        <v>1.66</v>
      </c>
      <c r="M50" s="10">
        <f t="shared" si="1"/>
        <v>24.314123965742489</v>
      </c>
      <c r="N50" s="18">
        <v>60</v>
      </c>
      <c r="O50" s="18">
        <v>196</v>
      </c>
      <c r="Q50" s="18">
        <v>1</v>
      </c>
      <c r="R50" s="18">
        <v>1</v>
      </c>
      <c r="S50" s="18">
        <v>28</v>
      </c>
      <c r="T50" s="18">
        <v>1</v>
      </c>
      <c r="V50" s="18">
        <v>1</v>
      </c>
      <c r="W50" s="18">
        <v>0</v>
      </c>
      <c r="X50" s="18">
        <v>0</v>
      </c>
      <c r="Y50" s="18">
        <v>1</v>
      </c>
      <c r="Z50" s="18">
        <v>1</v>
      </c>
      <c r="AA50" s="18">
        <v>0</v>
      </c>
      <c r="AB50" s="18">
        <v>1</v>
      </c>
      <c r="AC50" s="18">
        <v>0</v>
      </c>
      <c r="AE50" s="18" t="s">
        <v>325</v>
      </c>
      <c r="AF50" s="21" t="s">
        <v>266</v>
      </c>
      <c r="AG50" s="64">
        <v>1.625</v>
      </c>
      <c r="AH50" s="28">
        <f t="shared" si="2"/>
        <v>25.032374999999998</v>
      </c>
      <c r="AI50" s="28">
        <f t="shared" si="8"/>
        <v>7.1521071428571421</v>
      </c>
      <c r="AJ50">
        <v>1050</v>
      </c>
      <c r="AK50" s="16">
        <f t="shared" si="4"/>
        <v>10.5</v>
      </c>
      <c r="AL50" s="16">
        <f t="shared" si="5"/>
        <v>36.75</v>
      </c>
      <c r="AN50" s="16">
        <f t="shared" si="7"/>
        <v>14.49</v>
      </c>
      <c r="AQ50" s="61">
        <v>575</v>
      </c>
      <c r="AR50" s="16">
        <f t="shared" si="6"/>
        <v>9.8571428571428577</v>
      </c>
      <c r="AT50" s="28">
        <f t="shared" si="9"/>
        <v>0.6</v>
      </c>
      <c r="AZ50" s="18">
        <v>1.06</v>
      </c>
    </row>
    <row r="51" spans="2:52" ht="15" x14ac:dyDescent="0.2">
      <c r="B51" s="89" t="s">
        <v>310</v>
      </c>
      <c r="C51" s="8" t="s">
        <v>222</v>
      </c>
      <c r="D51" s="7" t="s">
        <v>373</v>
      </c>
      <c r="E51" s="7" t="s">
        <v>368</v>
      </c>
      <c r="F51" s="7" t="s">
        <v>376</v>
      </c>
      <c r="G51" s="7" t="s">
        <v>383</v>
      </c>
      <c r="H51" s="13">
        <v>2</v>
      </c>
      <c r="I51" s="13">
        <v>2</v>
      </c>
      <c r="J51" s="14">
        <v>18</v>
      </c>
      <c r="K51" s="14">
        <v>54</v>
      </c>
      <c r="L51" s="14">
        <v>1.72</v>
      </c>
      <c r="M51" s="10">
        <f t="shared" si="1"/>
        <v>18.253109789075179</v>
      </c>
      <c r="N51" s="18">
        <v>68</v>
      </c>
      <c r="O51" s="18">
        <v>132</v>
      </c>
      <c r="P51" s="18">
        <v>96</v>
      </c>
      <c r="AE51" s="21" t="s">
        <v>472</v>
      </c>
      <c r="AF51" s="18" t="s">
        <v>329</v>
      </c>
      <c r="AG51" s="64">
        <v>2.8</v>
      </c>
      <c r="AH51" s="28">
        <f t="shared" si="2"/>
        <v>51.294799999999995</v>
      </c>
      <c r="AI51" s="28">
        <f t="shared" si="8"/>
        <v>14.655657142857141</v>
      </c>
      <c r="AJ51">
        <v>1300</v>
      </c>
      <c r="AK51" s="16">
        <f t="shared" si="4"/>
        <v>13</v>
      </c>
      <c r="AL51" s="16">
        <f t="shared" si="5"/>
        <v>45.5</v>
      </c>
      <c r="AN51" s="16">
        <f t="shared" si="7"/>
        <v>14.49</v>
      </c>
      <c r="AQ51" s="36">
        <v>875</v>
      </c>
      <c r="AR51" s="16">
        <f t="shared" si="6"/>
        <v>15.000000000000002</v>
      </c>
      <c r="AT51" s="28">
        <f t="shared" si="9"/>
        <v>11.8</v>
      </c>
    </row>
    <row r="52" spans="2:52" ht="15" x14ac:dyDescent="0.2">
      <c r="B52" s="89" t="s">
        <v>94</v>
      </c>
      <c r="C52" s="8" t="s">
        <v>223</v>
      </c>
      <c r="D52" s="7" t="s">
        <v>379</v>
      </c>
      <c r="E52" s="7" t="s">
        <v>368</v>
      </c>
      <c r="F52" s="7" t="s">
        <v>370</v>
      </c>
      <c r="G52" s="7" t="s">
        <v>376</v>
      </c>
      <c r="H52" s="13">
        <v>2</v>
      </c>
      <c r="I52" s="13">
        <v>1</v>
      </c>
      <c r="J52" s="14">
        <v>17</v>
      </c>
      <c r="K52" s="14"/>
      <c r="L52" s="14">
        <v>1.66</v>
      </c>
      <c r="M52" s="10">
        <f t="shared" si="1"/>
        <v>0</v>
      </c>
      <c r="N52" s="18">
        <v>68</v>
      </c>
      <c r="O52" s="18">
        <v>160</v>
      </c>
      <c r="P52" s="18">
        <v>100</v>
      </c>
      <c r="V52" s="18">
        <v>0</v>
      </c>
      <c r="W52" s="18">
        <v>1</v>
      </c>
      <c r="X52" s="18">
        <v>1</v>
      </c>
      <c r="Y52" s="18">
        <v>0</v>
      </c>
      <c r="Z52" s="18">
        <v>0</v>
      </c>
      <c r="AA52" s="18">
        <v>1</v>
      </c>
      <c r="AB52" s="18">
        <v>1</v>
      </c>
      <c r="AC52" s="18">
        <v>0</v>
      </c>
      <c r="AE52" s="21" t="s">
        <v>480</v>
      </c>
      <c r="AF52" s="18" t="s">
        <v>403</v>
      </c>
      <c r="AG52" s="64">
        <v>1.7250000000000001</v>
      </c>
      <c r="AH52" s="28">
        <f t="shared" si="2"/>
        <v>27.267475000000001</v>
      </c>
      <c r="AI52" s="28">
        <f t="shared" si="8"/>
        <v>7.7907071428571433</v>
      </c>
      <c r="AJ52">
        <v>700</v>
      </c>
      <c r="AK52" s="16">
        <f t="shared" si="4"/>
        <v>7</v>
      </c>
      <c r="AL52" s="16">
        <f t="shared" si="5"/>
        <v>24.5</v>
      </c>
      <c r="AN52" s="16">
        <f t="shared" si="7"/>
        <v>14.49</v>
      </c>
      <c r="AQ52" s="61">
        <v>500</v>
      </c>
      <c r="AR52" s="16">
        <f t="shared" si="6"/>
        <v>8.5714285714285712</v>
      </c>
      <c r="AT52" s="28">
        <f t="shared" si="9"/>
        <v>15.4</v>
      </c>
    </row>
    <row r="53" spans="2:52" ht="15" x14ac:dyDescent="0.2">
      <c r="B53" s="89" t="s">
        <v>95</v>
      </c>
      <c r="C53" s="8" t="s">
        <v>222</v>
      </c>
      <c r="D53" s="7" t="s">
        <v>373</v>
      </c>
      <c r="E53" s="7" t="s">
        <v>368</v>
      </c>
      <c r="F53" s="7" t="s">
        <v>370</v>
      </c>
      <c r="G53" s="7" t="s">
        <v>376</v>
      </c>
      <c r="H53" s="13">
        <v>3</v>
      </c>
      <c r="I53" s="13">
        <v>2</v>
      </c>
      <c r="J53" s="14">
        <v>18</v>
      </c>
      <c r="K53" s="14">
        <v>62</v>
      </c>
      <c r="L53" s="14">
        <v>1.79</v>
      </c>
      <c r="M53" s="10">
        <f t="shared" si="1"/>
        <v>19.350207546580943</v>
      </c>
      <c r="Q53" s="18">
        <v>1</v>
      </c>
      <c r="R53" s="18">
        <v>1</v>
      </c>
      <c r="S53" s="18">
        <v>28</v>
      </c>
      <c r="T53" s="18">
        <v>1</v>
      </c>
      <c r="V53" s="18">
        <v>1</v>
      </c>
      <c r="W53" s="18">
        <v>0</v>
      </c>
      <c r="X53" s="18">
        <v>0</v>
      </c>
      <c r="Y53" s="18">
        <v>1</v>
      </c>
      <c r="Z53" s="18">
        <v>1</v>
      </c>
      <c r="AA53" s="18">
        <v>0</v>
      </c>
      <c r="AB53" s="18">
        <v>1</v>
      </c>
      <c r="AC53" s="18">
        <v>0</v>
      </c>
      <c r="AE53" s="21" t="s">
        <v>471</v>
      </c>
      <c r="AF53" s="18" t="s">
        <v>392</v>
      </c>
      <c r="AG53" s="64">
        <v>3.1</v>
      </c>
      <c r="AH53" s="28">
        <f t="shared" si="2"/>
        <v>58.000100000000003</v>
      </c>
      <c r="AI53" s="28">
        <f t="shared" si="8"/>
        <v>16.571457142857145</v>
      </c>
      <c r="AJ53">
        <v>1625</v>
      </c>
      <c r="AK53" s="16">
        <f t="shared" si="4"/>
        <v>16.25</v>
      </c>
      <c r="AL53" s="16">
        <f t="shared" si="5"/>
        <v>56.875</v>
      </c>
      <c r="AN53" s="16">
        <f t="shared" si="7"/>
        <v>14.49</v>
      </c>
      <c r="AQ53" s="36">
        <v>925</v>
      </c>
      <c r="AR53" s="16">
        <f t="shared" si="6"/>
        <v>15.857142857142859</v>
      </c>
      <c r="AT53" s="28">
        <f t="shared" si="9"/>
        <v>-7</v>
      </c>
      <c r="AZ53" s="18">
        <v>1.98</v>
      </c>
    </row>
    <row r="54" spans="2:52" ht="15" x14ac:dyDescent="0.2">
      <c r="B54" s="89" t="s">
        <v>311</v>
      </c>
      <c r="C54" s="8" t="s">
        <v>222</v>
      </c>
      <c r="D54" s="7"/>
      <c r="E54" s="7"/>
      <c r="F54" s="7"/>
      <c r="G54" s="7"/>
      <c r="H54" s="13"/>
      <c r="I54" s="13"/>
      <c r="J54" s="14">
        <v>15</v>
      </c>
      <c r="K54" s="14"/>
      <c r="L54" s="14"/>
      <c r="M54" s="10" t="e">
        <f t="shared" si="1"/>
        <v>#DIV/0!</v>
      </c>
      <c r="O54" s="18">
        <v>128</v>
      </c>
      <c r="P54" s="18">
        <v>96</v>
      </c>
      <c r="Q54" s="18">
        <v>1</v>
      </c>
      <c r="R54" s="18">
        <v>0</v>
      </c>
      <c r="S54" s="18">
        <v>28</v>
      </c>
      <c r="T54" s="18">
        <v>1</v>
      </c>
      <c r="V54" s="18">
        <v>0</v>
      </c>
      <c r="W54" s="18">
        <v>1</v>
      </c>
      <c r="X54" s="18">
        <v>0</v>
      </c>
      <c r="Y54" s="18">
        <v>1</v>
      </c>
      <c r="Z54" s="18">
        <v>1</v>
      </c>
      <c r="AA54" s="18">
        <v>0</v>
      </c>
      <c r="AB54" s="18">
        <v>0</v>
      </c>
      <c r="AC54" s="18">
        <v>1</v>
      </c>
      <c r="AE54" s="21"/>
      <c r="AG54" s="64">
        <v>0</v>
      </c>
      <c r="AH54" s="28">
        <f t="shared" si="2"/>
        <v>-11.288</v>
      </c>
      <c r="AI54" s="28">
        <f t="shared" si="8"/>
        <v>-3.2251428571428571</v>
      </c>
      <c r="AJ54">
        <v>0</v>
      </c>
      <c r="AK54" s="16">
        <f t="shared" si="4"/>
        <v>0</v>
      </c>
      <c r="AL54" s="16">
        <f t="shared" si="5"/>
        <v>0</v>
      </c>
      <c r="AN54" s="16">
        <f t="shared" si="7"/>
        <v>14.49</v>
      </c>
      <c r="AQ54" s="61">
        <v>0</v>
      </c>
      <c r="AR54" s="16">
        <f t="shared" si="6"/>
        <v>0</v>
      </c>
      <c r="AT54" s="28">
        <f t="shared" si="9"/>
        <v>25</v>
      </c>
      <c r="AZ54" s="18">
        <v>1.58</v>
      </c>
    </row>
    <row r="55" spans="2:52" s="41" customFormat="1" ht="15" x14ac:dyDescent="0.2">
      <c r="B55" s="89" t="s">
        <v>96</v>
      </c>
      <c r="C55" s="42" t="s">
        <v>222</v>
      </c>
      <c r="D55" s="84" t="s">
        <v>386</v>
      </c>
      <c r="E55" s="84" t="s">
        <v>368</v>
      </c>
      <c r="F55" s="84" t="s">
        <v>383</v>
      </c>
      <c r="G55" s="84" t="s">
        <v>383</v>
      </c>
      <c r="H55" s="85">
        <v>5</v>
      </c>
      <c r="I55" s="85">
        <v>1</v>
      </c>
      <c r="J55" s="86">
        <v>19</v>
      </c>
      <c r="K55" s="45">
        <v>60</v>
      </c>
      <c r="L55" s="45">
        <v>1.79</v>
      </c>
      <c r="M55" s="44">
        <f t="shared" si="1"/>
        <v>18.726007303142847</v>
      </c>
      <c r="N55" s="87"/>
      <c r="O55" s="45"/>
      <c r="P55" s="45"/>
      <c r="Q55" s="43"/>
      <c r="R55" s="45"/>
      <c r="T55" s="45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5"/>
      <c r="AF55" s="43"/>
      <c r="AG55" s="88">
        <v>3.1</v>
      </c>
      <c r="AH55" s="46">
        <f t="shared" si="2"/>
        <v>58.000100000000003</v>
      </c>
      <c r="AI55" s="46">
        <f t="shared" si="8"/>
        <v>16.571457142857145</v>
      </c>
      <c r="AJ55" s="41">
        <v>1575</v>
      </c>
      <c r="AK55" s="47">
        <f t="shared" si="4"/>
        <v>15.75</v>
      </c>
      <c r="AL55" s="47">
        <f t="shared" si="5"/>
        <v>55.125</v>
      </c>
      <c r="AN55" s="47">
        <f t="shared" si="7"/>
        <v>14.49</v>
      </c>
      <c r="AP55" s="47"/>
      <c r="AQ55" s="41">
        <v>950</v>
      </c>
      <c r="AR55" s="47">
        <f t="shared" si="6"/>
        <v>16.285714285714285</v>
      </c>
      <c r="AS55" s="47"/>
      <c r="AT55" s="46">
        <f t="shared" si="9"/>
        <v>-7</v>
      </c>
      <c r="AZ55" s="43"/>
    </row>
    <row r="56" spans="2:52" ht="15" x14ac:dyDescent="0.2">
      <c r="B56" s="89" t="s">
        <v>97</v>
      </c>
      <c r="C56" s="8" t="s">
        <v>223</v>
      </c>
      <c r="D56" s="8" t="s">
        <v>373</v>
      </c>
      <c r="E56" s="8" t="s">
        <v>368</v>
      </c>
      <c r="F56" s="8" t="s">
        <v>369</v>
      </c>
      <c r="G56" s="8" t="s">
        <v>370</v>
      </c>
      <c r="H56" s="13">
        <v>4</v>
      </c>
      <c r="I56" s="13">
        <v>3</v>
      </c>
      <c r="J56" s="13">
        <v>18</v>
      </c>
      <c r="K56" s="13">
        <v>46</v>
      </c>
      <c r="L56" s="13">
        <v>1.56</v>
      </c>
      <c r="M56" s="10">
        <f t="shared" si="1"/>
        <v>18.902038132807363</v>
      </c>
      <c r="N56" s="23">
        <v>60</v>
      </c>
      <c r="O56" s="21">
        <v>100</v>
      </c>
      <c r="P56" s="21"/>
      <c r="R56" s="21"/>
      <c r="T56" s="21"/>
      <c r="V56" s="18">
        <v>1</v>
      </c>
      <c r="W56" s="18">
        <v>0</v>
      </c>
      <c r="X56" s="18">
        <v>1</v>
      </c>
      <c r="Y56" s="18">
        <v>0</v>
      </c>
      <c r="Z56" s="18">
        <v>1</v>
      </c>
      <c r="AA56" s="18">
        <v>0</v>
      </c>
      <c r="AB56" s="18">
        <v>0</v>
      </c>
      <c r="AC56" s="18">
        <v>1</v>
      </c>
      <c r="AE56" s="21" t="s">
        <v>477</v>
      </c>
      <c r="AF56" s="18" t="s">
        <v>402</v>
      </c>
      <c r="AG56" s="64">
        <v>1.575</v>
      </c>
      <c r="AH56" s="28">
        <f t="shared" si="2"/>
        <v>23.914824999999997</v>
      </c>
      <c r="AI56" s="28">
        <f t="shared" si="8"/>
        <v>6.832807142857142</v>
      </c>
      <c r="AJ56">
        <v>1050</v>
      </c>
      <c r="AK56" s="16">
        <f t="shared" si="4"/>
        <v>10.5</v>
      </c>
      <c r="AL56" s="16">
        <f t="shared" si="5"/>
        <v>36.75</v>
      </c>
      <c r="AN56" s="16">
        <f t="shared" si="7"/>
        <v>14.49</v>
      </c>
      <c r="AQ56" s="61">
        <v>650</v>
      </c>
      <c r="AR56" s="16">
        <f t="shared" si="6"/>
        <v>11.142857142857144</v>
      </c>
      <c r="AT56" s="28">
        <f t="shared" si="9"/>
        <v>-9</v>
      </c>
    </row>
    <row r="57" spans="2:52" ht="15" x14ac:dyDescent="0.2">
      <c r="B57" s="89" t="s">
        <v>312</v>
      </c>
      <c r="C57" s="8" t="s">
        <v>222</v>
      </c>
      <c r="D57" s="8" t="s">
        <v>381</v>
      </c>
      <c r="E57" s="8" t="s">
        <v>368</v>
      </c>
      <c r="F57" s="8" t="s">
        <v>376</v>
      </c>
      <c r="G57" s="8" t="s">
        <v>369</v>
      </c>
      <c r="H57" s="13">
        <v>4</v>
      </c>
      <c r="I57" s="13">
        <v>4</v>
      </c>
      <c r="J57" s="13">
        <v>16</v>
      </c>
      <c r="K57" s="21">
        <v>55</v>
      </c>
      <c r="L57" s="21">
        <v>1.73</v>
      </c>
      <c r="M57" s="10">
        <f t="shared" si="1"/>
        <v>18.376825152861773</v>
      </c>
      <c r="N57" s="18">
        <v>68</v>
      </c>
      <c r="O57" s="21">
        <v>128</v>
      </c>
      <c r="P57" s="21">
        <v>96</v>
      </c>
      <c r="Q57" s="18">
        <v>1</v>
      </c>
      <c r="R57" s="18">
        <v>1</v>
      </c>
      <c r="S57" s="18">
        <v>38</v>
      </c>
      <c r="T57" s="18">
        <v>1</v>
      </c>
      <c r="AE57" s="21" t="s">
        <v>473</v>
      </c>
      <c r="AF57" s="18" t="s">
        <v>341</v>
      </c>
      <c r="AG57" s="64">
        <v>2.4</v>
      </c>
      <c r="AH57" s="28">
        <f t="shared" si="2"/>
        <v>42.354399999999998</v>
      </c>
      <c r="AI57" s="28">
        <f t="shared" si="8"/>
        <v>12.101257142857142</v>
      </c>
      <c r="AJ57">
        <v>1000</v>
      </c>
      <c r="AK57" s="16">
        <f t="shared" si="4"/>
        <v>10</v>
      </c>
      <c r="AL57" s="16">
        <f t="shared" si="5"/>
        <v>35</v>
      </c>
      <c r="AN57" s="16">
        <f t="shared" si="7"/>
        <v>14.49</v>
      </c>
      <c r="AQ57">
        <v>800</v>
      </c>
      <c r="AR57" s="16">
        <f t="shared" si="6"/>
        <v>13.714285714285714</v>
      </c>
      <c r="AT57" s="28">
        <f t="shared" si="9"/>
        <v>11.4</v>
      </c>
      <c r="AZ57" s="18">
        <v>2.08</v>
      </c>
    </row>
    <row r="58" spans="2:52" ht="15" x14ac:dyDescent="0.2">
      <c r="B58" s="89" t="s">
        <v>98</v>
      </c>
      <c r="C58" s="8" t="s">
        <v>223</v>
      </c>
      <c r="D58" s="8" t="s">
        <v>382</v>
      </c>
      <c r="E58" s="8" t="s">
        <v>368</v>
      </c>
      <c r="F58" s="8" t="s">
        <v>376</v>
      </c>
      <c r="G58" s="8" t="s">
        <v>369</v>
      </c>
      <c r="H58" s="13">
        <v>2</v>
      </c>
      <c r="I58" s="13">
        <v>1</v>
      </c>
      <c r="J58" s="13">
        <v>16</v>
      </c>
      <c r="K58" s="21">
        <v>59</v>
      </c>
      <c r="L58" s="21">
        <v>1.59</v>
      </c>
      <c r="M58" s="10">
        <f t="shared" si="1"/>
        <v>23.337684427040067</v>
      </c>
      <c r="N58" s="23">
        <v>56</v>
      </c>
      <c r="O58" s="21">
        <v>168</v>
      </c>
      <c r="P58" s="21">
        <v>128</v>
      </c>
      <c r="Q58" s="18">
        <v>1</v>
      </c>
      <c r="R58" s="21">
        <v>1</v>
      </c>
      <c r="S58" s="18">
        <v>32</v>
      </c>
      <c r="T58" s="21">
        <v>1</v>
      </c>
      <c r="V58" s="18">
        <v>0</v>
      </c>
      <c r="W58" s="18">
        <v>1</v>
      </c>
      <c r="X58" s="18">
        <v>0</v>
      </c>
      <c r="Y58" s="18">
        <v>1</v>
      </c>
      <c r="Z58" s="18">
        <v>1</v>
      </c>
      <c r="AA58" s="18">
        <v>0</v>
      </c>
      <c r="AB58" s="18">
        <v>1</v>
      </c>
      <c r="AC58" s="18">
        <v>0</v>
      </c>
      <c r="AE58" s="18" t="s">
        <v>483</v>
      </c>
      <c r="AF58" s="21" t="s">
        <v>265</v>
      </c>
      <c r="AG58" s="64">
        <v>2.0249999999999999</v>
      </c>
      <c r="AH58" s="28">
        <f t="shared" si="2"/>
        <v>33.972774999999999</v>
      </c>
      <c r="AI58" s="28">
        <f t="shared" si="8"/>
        <v>9.7065071428571432</v>
      </c>
      <c r="AJ58">
        <v>1100</v>
      </c>
      <c r="AK58" s="16">
        <f t="shared" si="4"/>
        <v>11</v>
      </c>
      <c r="AL58" s="16">
        <f t="shared" si="5"/>
        <v>38.5</v>
      </c>
      <c r="AN58" s="16">
        <f t="shared" si="7"/>
        <v>14.49</v>
      </c>
      <c r="AQ58">
        <v>625</v>
      </c>
      <c r="AR58" s="16">
        <f t="shared" si="6"/>
        <v>10.714285714285715</v>
      </c>
      <c r="AT58" s="28">
        <f t="shared" si="9"/>
        <v>24.2</v>
      </c>
      <c r="AZ58" s="18">
        <v>1.42</v>
      </c>
    </row>
    <row r="59" spans="2:52" ht="15" x14ac:dyDescent="0.2">
      <c r="B59" s="89" t="s">
        <v>99</v>
      </c>
      <c r="C59" s="8" t="s">
        <v>223</v>
      </c>
      <c r="D59" s="8" t="s">
        <v>377</v>
      </c>
      <c r="E59" s="8" t="s">
        <v>368</v>
      </c>
      <c r="F59" s="8" t="s">
        <v>376</v>
      </c>
      <c r="G59" s="8" t="s">
        <v>369</v>
      </c>
      <c r="H59" s="13">
        <v>3</v>
      </c>
      <c r="I59" s="13">
        <v>1</v>
      </c>
      <c r="J59" s="13">
        <v>17</v>
      </c>
      <c r="K59" s="21">
        <v>57</v>
      </c>
      <c r="L59" s="21">
        <v>1.55</v>
      </c>
      <c r="M59" s="10">
        <f t="shared" si="1"/>
        <v>23.725286160249738</v>
      </c>
      <c r="N59" s="23">
        <v>64</v>
      </c>
      <c r="O59" s="21">
        <v>164</v>
      </c>
      <c r="P59" s="21">
        <v>128</v>
      </c>
      <c r="Q59" s="18">
        <v>1</v>
      </c>
      <c r="R59" s="21">
        <v>1</v>
      </c>
      <c r="S59" s="18">
        <v>35</v>
      </c>
      <c r="T59" s="21">
        <v>1</v>
      </c>
      <c r="V59" s="18">
        <v>0</v>
      </c>
      <c r="W59" s="18">
        <v>1</v>
      </c>
      <c r="X59" s="18">
        <v>0</v>
      </c>
      <c r="Y59" s="18">
        <v>1</v>
      </c>
      <c r="Z59" s="18">
        <v>1</v>
      </c>
      <c r="AA59" s="18">
        <v>0</v>
      </c>
      <c r="AB59" s="18">
        <v>1</v>
      </c>
      <c r="AC59" s="18">
        <v>0</v>
      </c>
      <c r="AE59" s="18" t="s">
        <v>482</v>
      </c>
      <c r="AF59" s="21" t="s">
        <v>399</v>
      </c>
      <c r="AG59" s="64">
        <v>1.425</v>
      </c>
      <c r="AH59" s="28">
        <f t="shared" si="2"/>
        <v>20.562175</v>
      </c>
      <c r="AI59" s="28">
        <f t="shared" si="8"/>
        <v>5.8749071428571424</v>
      </c>
      <c r="AJ59">
        <v>1325</v>
      </c>
      <c r="AK59" s="16">
        <f t="shared" si="4"/>
        <v>13.25</v>
      </c>
      <c r="AL59" s="16">
        <f t="shared" si="5"/>
        <v>46.375</v>
      </c>
      <c r="AN59" s="16">
        <f t="shared" si="7"/>
        <v>14.49</v>
      </c>
      <c r="AQ59">
        <v>800</v>
      </c>
      <c r="AR59" s="16">
        <f t="shared" si="6"/>
        <v>13.714285714285714</v>
      </c>
      <c r="AT59" s="28">
        <f t="shared" si="9"/>
        <v>22.2</v>
      </c>
      <c r="AZ59" s="18">
        <v>1.3</v>
      </c>
    </row>
    <row r="60" spans="2:52" ht="15" x14ac:dyDescent="0.2">
      <c r="B60" s="89" t="s">
        <v>100</v>
      </c>
      <c r="C60" s="8" t="s">
        <v>223</v>
      </c>
      <c r="D60" s="8" t="s">
        <v>382</v>
      </c>
      <c r="E60" s="8" t="s">
        <v>368</v>
      </c>
      <c r="F60" s="7" t="s">
        <v>369</v>
      </c>
      <c r="G60" s="8" t="s">
        <v>370</v>
      </c>
      <c r="H60" s="13">
        <v>2</v>
      </c>
      <c r="I60" s="13">
        <v>2</v>
      </c>
      <c r="J60" s="13">
        <v>18</v>
      </c>
      <c r="K60" s="21">
        <v>69</v>
      </c>
      <c r="L60" s="21">
        <v>1.7</v>
      </c>
      <c r="M60" s="10">
        <f t="shared" si="1"/>
        <v>23.87543252595156</v>
      </c>
      <c r="N60" s="23">
        <v>80</v>
      </c>
      <c r="O60" s="21">
        <v>180</v>
      </c>
      <c r="P60" s="21">
        <v>124</v>
      </c>
      <c r="Q60" s="18">
        <v>1</v>
      </c>
      <c r="R60" s="18">
        <v>1</v>
      </c>
      <c r="S60" s="18">
        <v>30</v>
      </c>
      <c r="T60" s="18">
        <v>0</v>
      </c>
      <c r="V60" s="18">
        <v>1</v>
      </c>
      <c r="W60" s="18">
        <v>0</v>
      </c>
      <c r="X60" s="18">
        <v>0</v>
      </c>
      <c r="Y60" s="18">
        <v>1</v>
      </c>
      <c r="Z60" s="18">
        <v>1</v>
      </c>
      <c r="AA60" s="18">
        <v>0</v>
      </c>
      <c r="AB60" s="18">
        <v>1</v>
      </c>
      <c r="AC60" s="18">
        <v>0</v>
      </c>
      <c r="AE60" s="21" t="s">
        <v>476</v>
      </c>
      <c r="AF60" s="18" t="s">
        <v>400</v>
      </c>
      <c r="AG60" s="64">
        <v>2.4500000000000002</v>
      </c>
      <c r="AH60" s="28">
        <f t="shared" si="2"/>
        <v>43.471950000000007</v>
      </c>
      <c r="AI60" s="28">
        <f t="shared" si="8"/>
        <v>12.420557142857145</v>
      </c>
      <c r="AJ60">
        <v>1225</v>
      </c>
      <c r="AK60" s="16">
        <f t="shared" si="4"/>
        <v>12.25</v>
      </c>
      <c r="AL60" s="16">
        <f t="shared" si="5"/>
        <v>42.875</v>
      </c>
      <c r="AN60" s="16">
        <f t="shared" si="7"/>
        <v>14.49</v>
      </c>
      <c r="AQ60">
        <v>675</v>
      </c>
      <c r="AR60" s="16">
        <f t="shared" si="6"/>
        <v>11.571428571428573</v>
      </c>
      <c r="AT60" s="28">
        <f t="shared" si="9"/>
        <v>19.8</v>
      </c>
      <c r="AZ60" s="18">
        <v>1.36</v>
      </c>
    </row>
    <row r="61" spans="2:52" ht="15" x14ac:dyDescent="0.2">
      <c r="B61" s="89" t="s">
        <v>101</v>
      </c>
      <c r="C61" s="8" t="s">
        <v>223</v>
      </c>
      <c r="D61" s="8" t="s">
        <v>381</v>
      </c>
      <c r="E61" s="8" t="s">
        <v>368</v>
      </c>
      <c r="F61" s="7" t="s">
        <v>375</v>
      </c>
      <c r="G61" s="8" t="s">
        <v>369</v>
      </c>
      <c r="H61" s="13">
        <v>1</v>
      </c>
      <c r="I61" s="13">
        <v>1</v>
      </c>
      <c r="J61" s="13">
        <v>15</v>
      </c>
      <c r="K61" s="21">
        <v>73</v>
      </c>
      <c r="L61" s="21">
        <v>1.69</v>
      </c>
      <c r="M61" s="10">
        <f t="shared" si="1"/>
        <v>25.559329155141629</v>
      </c>
      <c r="N61" s="23">
        <v>72</v>
      </c>
      <c r="O61" s="21">
        <v>180</v>
      </c>
      <c r="P61" s="21">
        <v>92</v>
      </c>
      <c r="Q61" s="18">
        <v>0</v>
      </c>
      <c r="R61" s="21">
        <v>1</v>
      </c>
      <c r="S61" s="18">
        <v>29</v>
      </c>
      <c r="T61" s="21">
        <v>0</v>
      </c>
      <c r="V61" s="18">
        <v>1</v>
      </c>
      <c r="W61" s="18">
        <v>0</v>
      </c>
      <c r="X61" s="18">
        <v>1</v>
      </c>
      <c r="Y61" s="18">
        <v>0</v>
      </c>
      <c r="Z61" s="18">
        <v>1</v>
      </c>
      <c r="AA61" s="18">
        <v>0</v>
      </c>
      <c r="AB61" s="18">
        <v>0</v>
      </c>
      <c r="AC61" s="18">
        <v>1</v>
      </c>
      <c r="AE61" s="18" t="s">
        <v>486</v>
      </c>
      <c r="AF61" s="21" t="s">
        <v>406</v>
      </c>
      <c r="AG61" s="64">
        <v>1.8</v>
      </c>
      <c r="AH61" s="28">
        <f t="shared" si="2"/>
        <v>28.9438</v>
      </c>
      <c r="AI61" s="28">
        <f t="shared" si="8"/>
        <v>8.2696571428571435</v>
      </c>
      <c r="AJ61">
        <v>900</v>
      </c>
      <c r="AK61" s="16">
        <f t="shared" si="4"/>
        <v>9</v>
      </c>
      <c r="AL61" s="16">
        <f t="shared" si="5"/>
        <v>31.5</v>
      </c>
      <c r="AN61" s="16">
        <f t="shared" si="7"/>
        <v>14.49</v>
      </c>
      <c r="AQ61">
        <v>500</v>
      </c>
      <c r="AR61" s="16">
        <f t="shared" si="6"/>
        <v>8.5714285714285712</v>
      </c>
      <c r="AT61" s="28">
        <f t="shared" si="9"/>
        <v>15</v>
      </c>
      <c r="AZ61" s="18">
        <v>1</v>
      </c>
    </row>
    <row r="62" spans="2:52" ht="15" x14ac:dyDescent="0.2">
      <c r="B62" s="89" t="s">
        <v>102</v>
      </c>
      <c r="C62" s="8" t="s">
        <v>222</v>
      </c>
      <c r="D62" s="8" t="s">
        <v>382</v>
      </c>
      <c r="E62" s="8" t="s">
        <v>378</v>
      </c>
      <c r="F62" s="8" t="s">
        <v>369</v>
      </c>
      <c r="G62" s="8" t="s">
        <v>375</v>
      </c>
      <c r="H62" s="13">
        <v>2</v>
      </c>
      <c r="I62" s="13">
        <v>1</v>
      </c>
      <c r="J62" s="13">
        <v>16</v>
      </c>
      <c r="K62" s="23">
        <v>47</v>
      </c>
      <c r="L62" s="21">
        <v>1.46</v>
      </c>
      <c r="M62" s="10">
        <f t="shared" si="1"/>
        <v>22.049164946519049</v>
      </c>
      <c r="N62" s="23">
        <v>64</v>
      </c>
      <c r="O62" s="21">
        <v>108</v>
      </c>
      <c r="P62" s="21">
        <v>104</v>
      </c>
      <c r="Q62" s="18">
        <v>1</v>
      </c>
      <c r="R62" s="21">
        <v>0</v>
      </c>
      <c r="S62" s="18">
        <v>27</v>
      </c>
      <c r="T62" s="21">
        <v>1</v>
      </c>
      <c r="V62" s="18">
        <v>1</v>
      </c>
      <c r="W62" s="18">
        <v>0</v>
      </c>
      <c r="X62" s="18">
        <v>0</v>
      </c>
      <c r="Y62" s="18">
        <v>1</v>
      </c>
      <c r="Z62" s="18">
        <v>1</v>
      </c>
      <c r="AA62" s="18">
        <v>0</v>
      </c>
      <c r="AB62" s="18">
        <v>1</v>
      </c>
      <c r="AC62" s="18">
        <v>0</v>
      </c>
      <c r="AE62" s="18" t="s">
        <v>475</v>
      </c>
      <c r="AF62" s="21" t="s">
        <v>398</v>
      </c>
      <c r="AG62" s="64">
        <v>2.0499999999999998</v>
      </c>
      <c r="AH62" s="28">
        <f t="shared" si="2"/>
        <v>34.531549999999996</v>
      </c>
      <c r="AI62" s="28">
        <f t="shared" si="8"/>
        <v>9.8661571428571424</v>
      </c>
      <c r="AJ62">
        <v>1025</v>
      </c>
      <c r="AK62" s="16">
        <f t="shared" si="4"/>
        <v>10.25</v>
      </c>
      <c r="AL62" s="16">
        <f t="shared" si="5"/>
        <v>35.875</v>
      </c>
      <c r="AN62" s="16">
        <f t="shared" si="7"/>
        <v>14.49</v>
      </c>
      <c r="AQ62">
        <v>600</v>
      </c>
      <c r="AR62" s="16">
        <f t="shared" si="6"/>
        <v>10.285714285714286</v>
      </c>
      <c r="AT62" s="28">
        <f t="shared" si="9"/>
        <v>11.8</v>
      </c>
      <c r="AZ62" s="18">
        <v>1.24</v>
      </c>
    </row>
    <row r="63" spans="2:52" ht="15" x14ac:dyDescent="0.2">
      <c r="B63" s="89" t="s">
        <v>103</v>
      </c>
      <c r="C63" s="8" t="s">
        <v>223</v>
      </c>
      <c r="D63" s="70" t="s">
        <v>373</v>
      </c>
      <c r="E63" s="70" t="s">
        <v>368</v>
      </c>
      <c r="F63" s="70" t="s">
        <v>369</v>
      </c>
      <c r="G63" s="70" t="s">
        <v>370</v>
      </c>
      <c r="H63" s="13">
        <v>4</v>
      </c>
      <c r="I63" s="13">
        <v>2</v>
      </c>
      <c r="J63" s="13">
        <v>18</v>
      </c>
      <c r="K63" s="18">
        <v>40</v>
      </c>
      <c r="L63" s="18">
        <v>1.58</v>
      </c>
      <c r="M63" s="10">
        <f t="shared" si="1"/>
        <v>16.023073225444637</v>
      </c>
      <c r="N63" s="23"/>
      <c r="O63" s="21"/>
      <c r="P63" s="21"/>
      <c r="R63" s="21"/>
      <c r="T63" s="21"/>
      <c r="V63" s="18">
        <v>0</v>
      </c>
      <c r="W63" s="18">
        <v>1</v>
      </c>
      <c r="X63" s="18">
        <v>1</v>
      </c>
      <c r="Y63" s="18">
        <v>0</v>
      </c>
      <c r="Z63" s="18">
        <v>1</v>
      </c>
      <c r="AA63" s="18">
        <v>0</v>
      </c>
      <c r="AB63" s="18">
        <v>0</v>
      </c>
      <c r="AC63" s="18">
        <v>1</v>
      </c>
      <c r="AE63" s="18">
        <v>0</v>
      </c>
      <c r="AF63" s="18">
        <v>0</v>
      </c>
      <c r="AG63" s="64">
        <v>0</v>
      </c>
      <c r="AH63" s="28">
        <f t="shared" si="2"/>
        <v>-11.288</v>
      </c>
      <c r="AI63" s="28">
        <f t="shared" si="8"/>
        <v>-3.2251428571428571</v>
      </c>
      <c r="AJ63">
        <v>0</v>
      </c>
      <c r="AK63" s="16">
        <f t="shared" si="4"/>
        <v>0</v>
      </c>
      <c r="AL63" s="16">
        <f t="shared" si="5"/>
        <v>0</v>
      </c>
      <c r="AN63" s="16">
        <f t="shared" si="7"/>
        <v>14.49</v>
      </c>
      <c r="AQ63">
        <v>0</v>
      </c>
      <c r="AR63" s="16">
        <f t="shared" si="6"/>
        <v>0</v>
      </c>
      <c r="AT63" s="28">
        <f t="shared" si="9"/>
        <v>-7</v>
      </c>
    </row>
    <row r="64" spans="2:52" ht="15" x14ac:dyDescent="0.2">
      <c r="B64" s="89" t="s">
        <v>104</v>
      </c>
      <c r="C64" s="8" t="s">
        <v>223</v>
      </c>
      <c r="D64" s="8" t="s">
        <v>379</v>
      </c>
      <c r="E64" s="8" t="s">
        <v>368</v>
      </c>
      <c r="F64" s="8" t="s">
        <v>375</v>
      </c>
      <c r="G64" s="8" t="s">
        <v>376</v>
      </c>
      <c r="H64" s="13">
        <v>6</v>
      </c>
      <c r="I64" s="13">
        <v>3</v>
      </c>
      <c r="J64" s="13">
        <v>16</v>
      </c>
      <c r="K64" s="21">
        <v>45</v>
      </c>
      <c r="L64" s="21">
        <v>1.58</v>
      </c>
      <c r="M64" s="10">
        <f t="shared" si="1"/>
        <v>18.025957378625218</v>
      </c>
      <c r="N64" s="23"/>
      <c r="O64" s="21">
        <v>116</v>
      </c>
      <c r="P64" s="21"/>
      <c r="Q64" s="18">
        <v>1</v>
      </c>
      <c r="R64" s="21">
        <v>0</v>
      </c>
      <c r="S64" s="18">
        <v>32</v>
      </c>
      <c r="T64" s="21">
        <v>0</v>
      </c>
      <c r="V64" s="18">
        <v>1</v>
      </c>
      <c r="W64" s="18">
        <v>0</v>
      </c>
      <c r="X64" s="18">
        <v>1</v>
      </c>
      <c r="Y64" s="18">
        <v>0</v>
      </c>
      <c r="Z64" s="18">
        <v>0</v>
      </c>
      <c r="AA64" s="18">
        <v>1</v>
      </c>
      <c r="AB64" s="18">
        <v>0</v>
      </c>
      <c r="AC64" s="18">
        <v>1</v>
      </c>
      <c r="AE64" s="18" t="s">
        <v>478</v>
      </c>
      <c r="AF64" s="21"/>
      <c r="AG64" s="64">
        <v>1.75</v>
      </c>
      <c r="AH64" s="28">
        <f t="shared" si="2"/>
        <v>27.826249999999998</v>
      </c>
      <c r="AI64" s="28">
        <f t="shared" si="8"/>
        <v>7.9503571428571425</v>
      </c>
      <c r="AJ64">
        <v>1225</v>
      </c>
      <c r="AK64" s="16">
        <f t="shared" si="4"/>
        <v>12.25</v>
      </c>
      <c r="AL64" s="16">
        <f t="shared" si="5"/>
        <v>42.875</v>
      </c>
      <c r="AN64" s="16">
        <f t="shared" si="7"/>
        <v>14.49</v>
      </c>
      <c r="AQ64">
        <v>600</v>
      </c>
      <c r="AR64" s="16">
        <f t="shared" si="6"/>
        <v>10.285714285714286</v>
      </c>
      <c r="AT64" s="28">
        <f t="shared" si="9"/>
        <v>4.5999999999999996</v>
      </c>
      <c r="AZ64" s="18">
        <v>1.23</v>
      </c>
    </row>
    <row r="65" spans="1:52" ht="15" x14ac:dyDescent="0.2">
      <c r="B65" s="89" t="s">
        <v>105</v>
      </c>
      <c r="C65" s="8" t="s">
        <v>222</v>
      </c>
      <c r="D65" s="7"/>
      <c r="E65" s="7"/>
      <c r="F65" s="7"/>
      <c r="G65" s="7"/>
      <c r="H65" s="13"/>
      <c r="I65" s="13"/>
      <c r="J65" s="13"/>
      <c r="K65" s="21"/>
      <c r="L65" s="21"/>
      <c r="M65" s="10" t="e">
        <f t="shared" si="1"/>
        <v>#DIV/0!</v>
      </c>
      <c r="R65" s="21"/>
      <c r="T65" s="21"/>
      <c r="AE65" s="21"/>
      <c r="AG65" s="64">
        <v>0</v>
      </c>
      <c r="AH65" s="28">
        <f t="shared" si="2"/>
        <v>-11.288</v>
      </c>
      <c r="AI65" s="28">
        <f t="shared" si="8"/>
        <v>-3.2251428571428571</v>
      </c>
      <c r="AJ65">
        <v>0</v>
      </c>
      <c r="AK65" s="16">
        <f t="shared" si="4"/>
        <v>0</v>
      </c>
      <c r="AL65" s="16">
        <f t="shared" si="5"/>
        <v>0</v>
      </c>
      <c r="AN65" s="16">
        <f t="shared" si="7"/>
        <v>14.49</v>
      </c>
      <c r="AQ65">
        <v>0</v>
      </c>
      <c r="AR65" s="16">
        <f t="shared" si="6"/>
        <v>0</v>
      </c>
      <c r="AT65" s="28">
        <f t="shared" si="9"/>
        <v>-7</v>
      </c>
    </row>
    <row r="66" spans="1:52" ht="15" x14ac:dyDescent="0.2">
      <c r="B66" s="89" t="s">
        <v>313</v>
      </c>
      <c r="C66" s="8" t="s">
        <v>222</v>
      </c>
      <c r="D66" s="8" t="s">
        <v>381</v>
      </c>
      <c r="E66" s="8" t="s">
        <v>368</v>
      </c>
      <c r="F66" s="8" t="s">
        <v>375</v>
      </c>
      <c r="G66" s="8" t="s">
        <v>376</v>
      </c>
      <c r="H66" s="13">
        <v>3</v>
      </c>
      <c r="I66" s="13">
        <v>2</v>
      </c>
      <c r="J66" s="13">
        <v>16</v>
      </c>
      <c r="K66" s="21">
        <v>63</v>
      </c>
      <c r="L66" s="21">
        <v>1.84</v>
      </c>
      <c r="M66" s="10">
        <f t="shared" si="1"/>
        <v>18.608223062381853</v>
      </c>
      <c r="N66" s="23">
        <v>72</v>
      </c>
      <c r="O66" s="21">
        <v>132</v>
      </c>
      <c r="P66" s="21">
        <v>96</v>
      </c>
      <c r="Q66" s="18">
        <v>1</v>
      </c>
      <c r="R66" s="21">
        <v>0</v>
      </c>
      <c r="S66" s="18">
        <v>30</v>
      </c>
      <c r="T66" s="21">
        <v>1</v>
      </c>
      <c r="V66" s="18">
        <v>0</v>
      </c>
      <c r="W66" s="18">
        <v>1</v>
      </c>
      <c r="X66" s="18">
        <v>1</v>
      </c>
      <c r="Y66" s="18">
        <v>0</v>
      </c>
      <c r="Z66" s="18">
        <v>1</v>
      </c>
      <c r="AA66" s="18">
        <v>0</v>
      </c>
      <c r="AB66" s="18">
        <v>1</v>
      </c>
      <c r="AC66" s="18">
        <v>0</v>
      </c>
      <c r="AE66" s="18" t="s">
        <v>269</v>
      </c>
      <c r="AF66" s="21" t="s">
        <v>396</v>
      </c>
      <c r="AG66" s="64">
        <v>2.7</v>
      </c>
      <c r="AH66" s="28">
        <f t="shared" si="2"/>
        <v>49.059700000000007</v>
      </c>
      <c r="AI66" s="28">
        <f t="shared" si="8"/>
        <v>14.017057142857144</v>
      </c>
      <c r="AJ66">
        <v>1450</v>
      </c>
      <c r="AK66" s="16">
        <f t="shared" si="4"/>
        <v>14.5</v>
      </c>
      <c r="AL66" s="16">
        <f t="shared" si="5"/>
        <v>50.75</v>
      </c>
      <c r="AN66" s="16">
        <f t="shared" si="7"/>
        <v>14.49</v>
      </c>
      <c r="AQ66">
        <v>900</v>
      </c>
      <c r="AR66" s="16">
        <f t="shared" si="6"/>
        <v>15.428571428571429</v>
      </c>
      <c r="AT66" s="28">
        <f t="shared" si="9"/>
        <v>11</v>
      </c>
      <c r="AZ66" s="18">
        <v>2.0499999999999998</v>
      </c>
    </row>
    <row r="67" spans="1:52" ht="15" x14ac:dyDescent="0.2">
      <c r="B67" s="89" t="s">
        <v>106</v>
      </c>
      <c r="C67" s="8" t="s">
        <v>222</v>
      </c>
      <c r="D67" s="8" t="s">
        <v>382</v>
      </c>
      <c r="E67" s="8" t="s">
        <v>368</v>
      </c>
      <c r="F67" s="8" t="s">
        <v>370</v>
      </c>
      <c r="G67" s="8" t="s">
        <v>370</v>
      </c>
      <c r="H67" s="13">
        <v>4</v>
      </c>
      <c r="I67" s="13">
        <v>2</v>
      </c>
      <c r="J67" s="13">
        <v>16</v>
      </c>
      <c r="K67" s="21">
        <v>59</v>
      </c>
      <c r="L67" s="21">
        <v>1.81</v>
      </c>
      <c r="M67" s="10">
        <f t="shared" si="1"/>
        <v>18.009218277830346</v>
      </c>
      <c r="N67" s="23"/>
      <c r="O67" s="21"/>
      <c r="P67" s="21"/>
      <c r="Q67" s="18">
        <v>1</v>
      </c>
      <c r="R67" s="21">
        <v>0</v>
      </c>
      <c r="S67" s="18">
        <v>22</v>
      </c>
      <c r="T67" s="21">
        <v>1</v>
      </c>
      <c r="V67" s="18">
        <v>1</v>
      </c>
      <c r="W67" s="18">
        <v>0</v>
      </c>
      <c r="X67" s="18">
        <v>1</v>
      </c>
      <c r="Y67" s="18">
        <v>0</v>
      </c>
      <c r="Z67" s="18">
        <v>1</v>
      </c>
      <c r="AA67" s="18">
        <v>0</v>
      </c>
      <c r="AB67" s="18">
        <v>1</v>
      </c>
      <c r="AC67" s="18">
        <v>0</v>
      </c>
      <c r="AE67" s="21" t="s">
        <v>474</v>
      </c>
      <c r="AF67" s="18" t="s">
        <v>394</v>
      </c>
      <c r="AG67" s="64">
        <v>2.4249999999999998</v>
      </c>
      <c r="AH67" s="28">
        <f t="shared" si="2"/>
        <v>42.913174999999995</v>
      </c>
      <c r="AI67" s="28">
        <f t="shared" si="8"/>
        <v>12.260907142857141</v>
      </c>
      <c r="AJ67">
        <v>1500</v>
      </c>
      <c r="AK67" s="16">
        <f t="shared" si="4"/>
        <v>15</v>
      </c>
      <c r="AL67" s="16">
        <f t="shared" si="5"/>
        <v>52.5</v>
      </c>
      <c r="AN67" s="16">
        <f t="shared" si="7"/>
        <v>14.49</v>
      </c>
      <c r="AQ67">
        <v>950</v>
      </c>
      <c r="AR67" s="16">
        <f t="shared" si="6"/>
        <v>16.285714285714285</v>
      </c>
      <c r="AT67" s="28">
        <f t="shared" si="9"/>
        <v>-7</v>
      </c>
      <c r="AZ67" s="18">
        <v>2.0499999999999998</v>
      </c>
    </row>
    <row r="68" spans="1:52" ht="15" x14ac:dyDescent="0.2">
      <c r="B68" s="89" t="s">
        <v>107</v>
      </c>
      <c r="C68" s="8" t="s">
        <v>223</v>
      </c>
      <c r="D68" s="8" t="s">
        <v>379</v>
      </c>
      <c r="E68" s="8" t="s">
        <v>368</v>
      </c>
      <c r="F68" s="8" t="s">
        <v>376</v>
      </c>
      <c r="G68" s="8" t="s">
        <v>376</v>
      </c>
      <c r="H68" s="13">
        <v>2</v>
      </c>
      <c r="I68" s="13">
        <v>2</v>
      </c>
      <c r="J68" s="13">
        <v>15</v>
      </c>
      <c r="K68" s="21">
        <v>45</v>
      </c>
      <c r="L68" s="21">
        <v>1.6</v>
      </c>
      <c r="M68" s="10">
        <f t="shared" si="1"/>
        <v>17.578124999999996</v>
      </c>
      <c r="N68" s="23">
        <v>60</v>
      </c>
      <c r="O68" s="21"/>
      <c r="P68" s="21"/>
      <c r="Q68" s="18">
        <v>1</v>
      </c>
      <c r="R68" s="21">
        <v>0</v>
      </c>
      <c r="S68" s="18">
        <v>32</v>
      </c>
      <c r="T68" s="21">
        <v>0</v>
      </c>
      <c r="V68" s="18">
        <v>1</v>
      </c>
      <c r="W68" s="18">
        <v>0</v>
      </c>
      <c r="X68" s="18">
        <v>1</v>
      </c>
      <c r="Y68" s="18">
        <v>0</v>
      </c>
      <c r="Z68" s="18">
        <v>1</v>
      </c>
      <c r="AA68" s="18">
        <v>0</v>
      </c>
      <c r="AB68" s="18">
        <v>0</v>
      </c>
      <c r="AC68" s="18">
        <v>1</v>
      </c>
      <c r="AE68" s="21" t="s">
        <v>479</v>
      </c>
      <c r="AG68" s="64">
        <v>1.8</v>
      </c>
      <c r="AH68" s="28">
        <f t="shared" si="2"/>
        <v>28.9438</v>
      </c>
      <c r="AI68" s="28">
        <f t="shared" si="8"/>
        <v>8.2696571428571435</v>
      </c>
      <c r="AJ68">
        <v>1100</v>
      </c>
      <c r="AK68" s="16">
        <f t="shared" si="4"/>
        <v>11</v>
      </c>
      <c r="AL68" s="16">
        <f t="shared" si="5"/>
        <v>38.5</v>
      </c>
      <c r="AN68" s="16">
        <f t="shared" si="7"/>
        <v>14.49</v>
      </c>
      <c r="AQ68">
        <v>600</v>
      </c>
      <c r="AR68" s="16">
        <f t="shared" si="6"/>
        <v>10.285714285714286</v>
      </c>
      <c r="AT68" s="28">
        <f t="shared" si="9"/>
        <v>-19</v>
      </c>
      <c r="AZ68" s="18">
        <v>0.75</v>
      </c>
    </row>
    <row r="69" spans="1:52" ht="15" x14ac:dyDescent="0.2">
      <c r="B69" s="89" t="s">
        <v>108</v>
      </c>
      <c r="C69" s="8" t="s">
        <v>223</v>
      </c>
      <c r="D69" s="8" t="s">
        <v>373</v>
      </c>
      <c r="E69" s="8" t="s">
        <v>368</v>
      </c>
      <c r="F69" s="8" t="s">
        <v>370</v>
      </c>
      <c r="G69" s="8" t="s">
        <v>370</v>
      </c>
      <c r="H69" s="13">
        <v>4</v>
      </c>
      <c r="I69" s="13">
        <v>3</v>
      </c>
      <c r="J69" s="13">
        <v>15</v>
      </c>
      <c r="K69" s="21">
        <v>59</v>
      </c>
      <c r="L69" s="21">
        <v>1.65</v>
      </c>
      <c r="M69" s="10">
        <f t="shared" ref="M69:M124" si="10">K69/(L69*L69)</f>
        <v>21.6712580348944</v>
      </c>
      <c r="N69" s="18">
        <v>64</v>
      </c>
      <c r="O69" s="21">
        <v>128</v>
      </c>
      <c r="P69" s="21">
        <v>92</v>
      </c>
      <c r="Q69" s="18">
        <v>1</v>
      </c>
      <c r="R69" s="21">
        <v>1</v>
      </c>
      <c r="S69" s="18">
        <v>35</v>
      </c>
      <c r="T69" s="21">
        <v>0</v>
      </c>
      <c r="V69" s="18">
        <v>1</v>
      </c>
      <c r="W69" s="18">
        <v>0</v>
      </c>
      <c r="X69" s="18">
        <v>1</v>
      </c>
      <c r="Y69" s="18">
        <v>0</v>
      </c>
      <c r="Z69" s="18">
        <v>1</v>
      </c>
      <c r="AA69" s="18">
        <v>0</v>
      </c>
      <c r="AB69" s="18">
        <v>1</v>
      </c>
      <c r="AC69" s="18">
        <v>0</v>
      </c>
      <c r="AE69" s="21" t="s">
        <v>458</v>
      </c>
      <c r="AF69" s="18" t="s">
        <v>404</v>
      </c>
      <c r="AG69" s="64">
        <v>1.05</v>
      </c>
      <c r="AH69" s="28">
        <f t="shared" ref="AH69:AH124" si="11">(AG69*22.351)-11.288</f>
        <v>12.18055</v>
      </c>
      <c r="AI69" s="28">
        <f t="shared" si="8"/>
        <v>3.4801571428571427</v>
      </c>
      <c r="AJ69">
        <v>1100</v>
      </c>
      <c r="AK69" s="16">
        <f t="shared" ref="AK69:AK124" si="12">AJ69/100</f>
        <v>11</v>
      </c>
      <c r="AL69" s="16">
        <f t="shared" ref="AL69:AL124" si="13">AK69*3.5</f>
        <v>38.5</v>
      </c>
      <c r="AN69" s="16">
        <f t="shared" ref="AN69:AN124" si="14">((14.49-(2.143*AM69))+(0.00324*(AM69*AM69)))</f>
        <v>14.49</v>
      </c>
      <c r="AQ69">
        <v>625</v>
      </c>
      <c r="AR69" s="16">
        <f t="shared" ref="AR69:AR124" si="15">(AQ69/210)*3.6</f>
        <v>10.714285714285715</v>
      </c>
      <c r="AT69" s="28">
        <f t="shared" si="9"/>
        <v>11.4</v>
      </c>
      <c r="AZ69" s="18">
        <v>1.17</v>
      </c>
    </row>
    <row r="70" spans="1:52" ht="15" x14ac:dyDescent="0.2">
      <c r="B70" s="89" t="s">
        <v>109</v>
      </c>
      <c r="C70" s="8" t="s">
        <v>223</v>
      </c>
      <c r="D70" s="8" t="s">
        <v>381</v>
      </c>
      <c r="E70" s="8" t="s">
        <v>368</v>
      </c>
      <c r="F70" s="8" t="s">
        <v>369</v>
      </c>
      <c r="G70" s="8" t="s">
        <v>369</v>
      </c>
      <c r="H70" s="13">
        <v>2</v>
      </c>
      <c r="I70" s="13">
        <v>2</v>
      </c>
      <c r="J70" s="13">
        <v>15</v>
      </c>
      <c r="K70" s="21">
        <v>72</v>
      </c>
      <c r="L70" s="21">
        <v>1.6</v>
      </c>
      <c r="M70" s="10">
        <f t="shared" si="10"/>
        <v>28.124999999999993</v>
      </c>
      <c r="N70" s="23">
        <v>64</v>
      </c>
      <c r="O70" s="21">
        <v>100</v>
      </c>
      <c r="P70" s="21"/>
      <c r="Q70" s="18">
        <v>0</v>
      </c>
      <c r="R70" s="21">
        <v>0</v>
      </c>
      <c r="S70" s="18">
        <v>25</v>
      </c>
      <c r="T70" s="21">
        <v>0</v>
      </c>
      <c r="V70" s="18">
        <v>1</v>
      </c>
      <c r="W70" s="18">
        <v>0</v>
      </c>
      <c r="X70" s="18">
        <v>1</v>
      </c>
      <c r="Y70" s="18">
        <v>0</v>
      </c>
      <c r="Z70" s="18">
        <v>1</v>
      </c>
      <c r="AA70" s="18">
        <v>0</v>
      </c>
      <c r="AB70" s="18">
        <v>1</v>
      </c>
      <c r="AC70" s="18">
        <v>0</v>
      </c>
      <c r="AE70" s="18" t="s">
        <v>481</v>
      </c>
      <c r="AF70" s="21" t="s">
        <v>407</v>
      </c>
      <c r="AG70" s="64">
        <v>1.8</v>
      </c>
      <c r="AH70" s="28">
        <f t="shared" si="11"/>
        <v>28.9438</v>
      </c>
      <c r="AI70" s="28">
        <f t="shared" si="8"/>
        <v>8.2696571428571435</v>
      </c>
      <c r="AJ70">
        <v>450</v>
      </c>
      <c r="AK70" s="16">
        <f t="shared" si="12"/>
        <v>4.5</v>
      </c>
      <c r="AL70" s="16">
        <f t="shared" si="13"/>
        <v>15.75</v>
      </c>
      <c r="AN70" s="16">
        <f t="shared" si="14"/>
        <v>14.49</v>
      </c>
      <c r="AQ70">
        <v>450</v>
      </c>
      <c r="AR70" s="16">
        <f t="shared" si="15"/>
        <v>7.7142857142857144</v>
      </c>
      <c r="AT70" s="28">
        <f t="shared" ref="AT70:AT101" si="16">((O70-70)+2*(P70-N70))/10</f>
        <v>-9.8000000000000007</v>
      </c>
      <c r="AZ70" s="18">
        <v>0.77</v>
      </c>
    </row>
    <row r="71" spans="1:52" ht="15" x14ac:dyDescent="0.2">
      <c r="A71" t="s">
        <v>110</v>
      </c>
      <c r="B71" s="89" t="s">
        <v>111</v>
      </c>
      <c r="C71" s="8" t="s">
        <v>223</v>
      </c>
      <c r="D71" s="7" t="s">
        <v>377</v>
      </c>
      <c r="E71" s="7" t="s">
        <v>368</v>
      </c>
      <c r="F71" s="7" t="s">
        <v>370</v>
      </c>
      <c r="G71" s="7" t="s">
        <v>376</v>
      </c>
      <c r="H71" s="13">
        <v>4</v>
      </c>
      <c r="I71" s="13">
        <v>1</v>
      </c>
      <c r="J71" s="13">
        <v>16</v>
      </c>
      <c r="K71" s="21">
        <v>60</v>
      </c>
      <c r="L71" s="21">
        <v>1.7</v>
      </c>
      <c r="M71" s="10">
        <f t="shared" si="10"/>
        <v>20.761245674740486</v>
      </c>
      <c r="N71" s="23"/>
      <c r="O71" s="21"/>
      <c r="P71" s="21"/>
      <c r="Q71" s="18">
        <v>0</v>
      </c>
      <c r="R71" s="18">
        <v>0</v>
      </c>
      <c r="S71" s="18">
        <v>34</v>
      </c>
      <c r="T71" s="18">
        <v>0</v>
      </c>
      <c r="AF71" s="21" t="s">
        <v>504</v>
      </c>
      <c r="AG71" s="64">
        <v>2</v>
      </c>
      <c r="AH71" s="28">
        <f t="shared" si="11"/>
        <v>33.414000000000001</v>
      </c>
      <c r="AI71" s="28">
        <f t="shared" ref="AI71:AI126" si="17">AH71/3.5</f>
        <v>9.546857142857144</v>
      </c>
      <c r="AJ71">
        <v>1000</v>
      </c>
      <c r="AK71" s="16">
        <f t="shared" si="12"/>
        <v>10</v>
      </c>
      <c r="AL71" s="16">
        <f t="shared" si="13"/>
        <v>35</v>
      </c>
      <c r="AN71" s="16">
        <f t="shared" si="14"/>
        <v>14.49</v>
      </c>
      <c r="AQ71">
        <v>800</v>
      </c>
      <c r="AR71" s="16">
        <f t="shared" si="15"/>
        <v>13.714285714285714</v>
      </c>
      <c r="AT71" s="28">
        <f t="shared" si="16"/>
        <v>-7</v>
      </c>
      <c r="AZ71" s="18">
        <v>1.55</v>
      </c>
    </row>
    <row r="72" spans="1:52" ht="15" x14ac:dyDescent="0.2">
      <c r="B72" s="89" t="s">
        <v>112</v>
      </c>
      <c r="C72" s="8" t="s">
        <v>222</v>
      </c>
      <c r="D72" s="70" t="s">
        <v>382</v>
      </c>
      <c r="E72" s="70" t="s">
        <v>368</v>
      </c>
      <c r="F72" s="70" t="s">
        <v>369</v>
      </c>
      <c r="G72" s="70" t="s">
        <v>370</v>
      </c>
      <c r="H72" s="13">
        <v>2</v>
      </c>
      <c r="I72" s="13">
        <v>2</v>
      </c>
      <c r="J72" s="13">
        <v>17</v>
      </c>
      <c r="K72" s="21">
        <v>56</v>
      </c>
      <c r="L72" s="21">
        <v>1.83</v>
      </c>
      <c r="M72" s="10">
        <f t="shared" si="10"/>
        <v>16.72190868643435</v>
      </c>
      <c r="N72" s="23">
        <v>88</v>
      </c>
      <c r="O72" s="21">
        <v>144</v>
      </c>
      <c r="P72" s="21">
        <v>112</v>
      </c>
      <c r="Q72" s="18">
        <v>1</v>
      </c>
      <c r="R72" s="18">
        <v>0</v>
      </c>
      <c r="S72" s="18">
        <v>40</v>
      </c>
      <c r="T72" s="18">
        <v>1</v>
      </c>
      <c r="AE72" s="21">
        <v>0</v>
      </c>
      <c r="AF72" s="18" t="s">
        <v>394</v>
      </c>
      <c r="AG72" s="64">
        <v>2.6</v>
      </c>
      <c r="AH72" s="28">
        <f t="shared" si="11"/>
        <v>46.824600000000004</v>
      </c>
      <c r="AI72" s="28">
        <f t="shared" si="17"/>
        <v>13.378457142857144</v>
      </c>
      <c r="AJ72">
        <v>1450</v>
      </c>
      <c r="AK72" s="16">
        <f t="shared" si="12"/>
        <v>14.5</v>
      </c>
      <c r="AL72" s="16">
        <f t="shared" si="13"/>
        <v>50.75</v>
      </c>
      <c r="AN72" s="16">
        <f t="shared" si="14"/>
        <v>14.49</v>
      </c>
      <c r="AQ72">
        <v>825</v>
      </c>
      <c r="AR72" s="16">
        <f t="shared" si="15"/>
        <v>14.142857142857142</v>
      </c>
      <c r="AT72" s="28">
        <f t="shared" si="16"/>
        <v>12.2</v>
      </c>
      <c r="AZ72" s="18">
        <v>1.94</v>
      </c>
    </row>
    <row r="73" spans="1:52" ht="15" x14ac:dyDescent="0.2">
      <c r="B73" s="89" t="s">
        <v>113</v>
      </c>
      <c r="C73" s="8" t="s">
        <v>222</v>
      </c>
      <c r="D73" s="70" t="s">
        <v>382</v>
      </c>
      <c r="E73" s="70" t="s">
        <v>368</v>
      </c>
      <c r="F73" s="70" t="s">
        <v>370</v>
      </c>
      <c r="G73" s="70" t="s">
        <v>369</v>
      </c>
      <c r="H73" s="13">
        <v>4</v>
      </c>
      <c r="I73" s="13">
        <v>3</v>
      </c>
      <c r="J73" s="13">
        <v>16</v>
      </c>
      <c r="K73" s="13">
        <v>57</v>
      </c>
      <c r="L73" s="13">
        <v>1.61</v>
      </c>
      <c r="M73" s="10">
        <f t="shared" si="10"/>
        <v>21.989892365263682</v>
      </c>
      <c r="N73" s="23">
        <v>68</v>
      </c>
      <c r="O73" s="21">
        <v>128</v>
      </c>
      <c r="P73" s="21">
        <v>96</v>
      </c>
      <c r="Q73" s="18">
        <v>1</v>
      </c>
      <c r="R73" s="18">
        <v>0</v>
      </c>
      <c r="S73" s="18">
        <v>38</v>
      </c>
      <c r="T73" s="18">
        <v>1</v>
      </c>
      <c r="AE73" s="18" t="s">
        <v>354</v>
      </c>
      <c r="AF73" s="21" t="s">
        <v>328</v>
      </c>
      <c r="AG73" s="64">
        <v>2.8</v>
      </c>
      <c r="AH73" s="28">
        <f t="shared" si="11"/>
        <v>51.294799999999995</v>
      </c>
      <c r="AI73" s="28">
        <f t="shared" si="17"/>
        <v>14.655657142857141</v>
      </c>
      <c r="AJ73">
        <v>1550</v>
      </c>
      <c r="AK73" s="16">
        <f t="shared" si="12"/>
        <v>15.5</v>
      </c>
      <c r="AL73" s="16">
        <f t="shared" si="13"/>
        <v>54.25</v>
      </c>
      <c r="AN73" s="16">
        <f t="shared" si="14"/>
        <v>14.49</v>
      </c>
      <c r="AQ73">
        <v>850</v>
      </c>
      <c r="AR73" s="16">
        <f t="shared" si="15"/>
        <v>14.571428571428571</v>
      </c>
      <c r="AT73" s="28">
        <f t="shared" si="16"/>
        <v>11.4</v>
      </c>
      <c r="AZ73" s="18">
        <v>1.88</v>
      </c>
    </row>
    <row r="74" spans="1:52" ht="15" x14ac:dyDescent="0.2">
      <c r="B74" s="89" t="s">
        <v>114</v>
      </c>
      <c r="C74" s="8" t="s">
        <v>222</v>
      </c>
      <c r="D74" s="7" t="s">
        <v>373</v>
      </c>
      <c r="E74" s="7" t="s">
        <v>368</v>
      </c>
      <c r="F74" s="7" t="s">
        <v>369</v>
      </c>
      <c r="G74" s="7" t="s">
        <v>370</v>
      </c>
      <c r="H74" s="13">
        <v>4</v>
      </c>
      <c r="I74" s="13">
        <v>4</v>
      </c>
      <c r="J74" s="13">
        <v>17</v>
      </c>
      <c r="K74" s="13">
        <v>55</v>
      </c>
      <c r="L74" s="13">
        <v>1.8</v>
      </c>
      <c r="M74" s="10">
        <f t="shared" si="10"/>
        <v>16.975308641975307</v>
      </c>
      <c r="N74" s="23">
        <v>60</v>
      </c>
      <c r="O74" s="21">
        <v>144</v>
      </c>
      <c r="P74" s="21">
        <v>104</v>
      </c>
      <c r="Q74" s="18">
        <v>1</v>
      </c>
      <c r="R74" s="18">
        <v>0</v>
      </c>
      <c r="S74" s="18">
        <v>38</v>
      </c>
      <c r="T74" s="18">
        <v>1</v>
      </c>
      <c r="AE74" s="21">
        <v>0</v>
      </c>
      <c r="AF74" s="18" t="s">
        <v>393</v>
      </c>
      <c r="AG74" s="64">
        <v>2.6</v>
      </c>
      <c r="AH74" s="28">
        <f t="shared" si="11"/>
        <v>46.824600000000004</v>
      </c>
      <c r="AI74" s="28">
        <f t="shared" si="17"/>
        <v>13.378457142857144</v>
      </c>
      <c r="AJ74">
        <v>1375</v>
      </c>
      <c r="AK74" s="16">
        <f t="shared" si="12"/>
        <v>13.75</v>
      </c>
      <c r="AL74" s="16">
        <f t="shared" si="13"/>
        <v>48.125</v>
      </c>
      <c r="AN74" s="16">
        <f t="shared" si="14"/>
        <v>14.49</v>
      </c>
      <c r="AQ74">
        <v>800</v>
      </c>
      <c r="AR74" s="16">
        <f t="shared" si="15"/>
        <v>13.714285714285714</v>
      </c>
      <c r="AT74" s="28">
        <f t="shared" si="16"/>
        <v>16.2</v>
      </c>
      <c r="AZ74" s="18">
        <v>2.52</v>
      </c>
    </row>
    <row r="75" spans="1:52" s="75" customFormat="1" ht="15" x14ac:dyDescent="0.2">
      <c r="B75" s="94" t="s">
        <v>115</v>
      </c>
      <c r="C75" s="76" t="s">
        <v>223</v>
      </c>
      <c r="D75" s="76" t="s">
        <v>380</v>
      </c>
      <c r="E75" s="76" t="s">
        <v>368</v>
      </c>
      <c r="F75" s="76" t="s">
        <v>375</v>
      </c>
      <c r="G75" s="76" t="s">
        <v>369</v>
      </c>
      <c r="H75" s="77">
        <v>2</v>
      </c>
      <c r="I75" s="77">
        <v>1</v>
      </c>
      <c r="J75" s="77">
        <v>16</v>
      </c>
      <c r="K75" s="35">
        <v>50</v>
      </c>
      <c r="L75" s="35">
        <v>1.64</v>
      </c>
      <c r="M75" s="79">
        <f t="shared" si="10"/>
        <v>18.590124925639504</v>
      </c>
      <c r="N75" s="95"/>
      <c r="O75" s="59"/>
      <c r="P75" s="59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80">
        <v>2</v>
      </c>
      <c r="AH75" s="81">
        <f t="shared" si="11"/>
        <v>33.414000000000001</v>
      </c>
      <c r="AI75" s="81">
        <f t="shared" si="17"/>
        <v>9.546857142857144</v>
      </c>
      <c r="AJ75" s="75">
        <v>1000</v>
      </c>
      <c r="AK75" s="82">
        <f t="shared" si="12"/>
        <v>10</v>
      </c>
      <c r="AL75" s="82">
        <f t="shared" si="13"/>
        <v>35</v>
      </c>
      <c r="AN75" s="82">
        <f t="shared" si="14"/>
        <v>14.49</v>
      </c>
      <c r="AP75" s="82"/>
      <c r="AQ75" s="75">
        <v>475</v>
      </c>
      <c r="AR75" s="82">
        <f t="shared" si="15"/>
        <v>8.1428571428571423</v>
      </c>
      <c r="AS75" s="82"/>
      <c r="AT75" s="81">
        <f t="shared" si="16"/>
        <v>-7</v>
      </c>
      <c r="AZ75" s="35"/>
    </row>
    <row r="76" spans="1:52" ht="15" x14ac:dyDescent="0.2">
      <c r="B76" s="89" t="s">
        <v>116</v>
      </c>
      <c r="C76" s="8" t="s">
        <v>222</v>
      </c>
      <c r="D76" s="7"/>
      <c r="E76" s="7"/>
      <c r="F76" s="7"/>
      <c r="G76" s="7"/>
      <c r="H76" s="13"/>
      <c r="I76" s="13"/>
      <c r="J76" s="13">
        <v>17</v>
      </c>
      <c r="K76" s="13">
        <v>63</v>
      </c>
      <c r="L76" s="13">
        <v>1.74</v>
      </c>
      <c r="M76" s="10">
        <f t="shared" si="10"/>
        <v>20.808561236623067</v>
      </c>
      <c r="N76" s="23">
        <v>60</v>
      </c>
      <c r="O76" s="21">
        <v>148</v>
      </c>
      <c r="P76" s="21">
        <v>104</v>
      </c>
      <c r="Q76" s="18">
        <v>1</v>
      </c>
      <c r="R76" s="18">
        <v>0</v>
      </c>
      <c r="S76" s="18">
        <v>29</v>
      </c>
      <c r="T76" s="18">
        <v>0</v>
      </c>
      <c r="AE76" s="21"/>
      <c r="AH76" s="28">
        <f t="shared" si="11"/>
        <v>-11.288</v>
      </c>
      <c r="AI76" s="28">
        <f t="shared" si="17"/>
        <v>-3.2251428571428571</v>
      </c>
      <c r="AJ76">
        <v>0</v>
      </c>
      <c r="AK76" s="16">
        <f t="shared" si="12"/>
        <v>0</v>
      </c>
      <c r="AL76" s="16">
        <f t="shared" si="13"/>
        <v>0</v>
      </c>
      <c r="AN76" s="16">
        <f t="shared" si="14"/>
        <v>14.49</v>
      </c>
      <c r="AQ76">
        <v>0</v>
      </c>
      <c r="AR76" s="16">
        <f t="shared" si="15"/>
        <v>0</v>
      </c>
      <c r="AT76" s="28">
        <f t="shared" si="16"/>
        <v>16.600000000000001</v>
      </c>
      <c r="AZ76" s="18">
        <v>1.58</v>
      </c>
    </row>
    <row r="77" spans="1:52" ht="15" x14ac:dyDescent="0.2">
      <c r="B77" s="89" t="s">
        <v>117</v>
      </c>
      <c r="C77" s="8" t="s">
        <v>222</v>
      </c>
      <c r="D77" s="70" t="s">
        <v>372</v>
      </c>
      <c r="E77" s="70" t="s">
        <v>368</v>
      </c>
      <c r="F77" s="70" t="s">
        <v>369</v>
      </c>
      <c r="G77" s="70" t="s">
        <v>383</v>
      </c>
      <c r="H77" s="13">
        <v>3</v>
      </c>
      <c r="I77" s="13">
        <v>2</v>
      </c>
      <c r="J77" s="13">
        <v>19</v>
      </c>
      <c r="K77" s="13">
        <v>60</v>
      </c>
      <c r="L77" s="13">
        <v>1.83</v>
      </c>
      <c r="M77" s="10">
        <f t="shared" si="10"/>
        <v>17.916330735465376</v>
      </c>
      <c r="N77" s="23">
        <v>68</v>
      </c>
      <c r="O77" s="21">
        <v>144</v>
      </c>
      <c r="P77" s="21">
        <v>100</v>
      </c>
      <c r="AE77" s="21">
        <v>0</v>
      </c>
      <c r="AG77" s="64">
        <v>2.5</v>
      </c>
      <c r="AH77" s="28">
        <f t="shared" si="11"/>
        <v>44.589500000000001</v>
      </c>
      <c r="AI77" s="28">
        <f t="shared" si="17"/>
        <v>12.739857142857144</v>
      </c>
      <c r="AJ77">
        <v>1250</v>
      </c>
      <c r="AK77" s="16">
        <f t="shared" si="12"/>
        <v>12.5</v>
      </c>
      <c r="AL77" s="16">
        <f t="shared" si="13"/>
        <v>43.75</v>
      </c>
      <c r="AN77" s="16">
        <f t="shared" si="14"/>
        <v>14.49</v>
      </c>
      <c r="AQ77">
        <v>725</v>
      </c>
      <c r="AR77" s="16">
        <f t="shared" si="15"/>
        <v>12.428571428571429</v>
      </c>
      <c r="AT77" s="28">
        <f t="shared" si="16"/>
        <v>13.8</v>
      </c>
    </row>
    <row r="78" spans="1:52" ht="15" x14ac:dyDescent="0.2">
      <c r="B78" s="89" t="s">
        <v>118</v>
      </c>
      <c r="C78" s="8" t="s">
        <v>223</v>
      </c>
      <c r="D78" s="7"/>
      <c r="E78" s="7"/>
      <c r="F78" s="7"/>
      <c r="G78" s="7"/>
      <c r="H78" s="13"/>
      <c r="I78" s="13"/>
      <c r="J78" s="13">
        <v>17</v>
      </c>
      <c r="K78" s="13">
        <v>70</v>
      </c>
      <c r="L78" s="13">
        <v>1.72</v>
      </c>
      <c r="M78" s="10">
        <f t="shared" si="10"/>
        <v>23.661438615467823</v>
      </c>
      <c r="N78" s="23">
        <v>64</v>
      </c>
      <c r="O78" s="21">
        <v>128</v>
      </c>
      <c r="P78" s="21">
        <v>72</v>
      </c>
      <c r="Q78" s="18">
        <v>1</v>
      </c>
      <c r="R78" s="18">
        <v>1</v>
      </c>
      <c r="S78" s="18">
        <v>34</v>
      </c>
      <c r="T78" s="18">
        <v>1</v>
      </c>
      <c r="AF78" s="21"/>
      <c r="AH78" s="28">
        <f t="shared" si="11"/>
        <v>-11.288</v>
      </c>
      <c r="AI78" s="28">
        <f t="shared" si="17"/>
        <v>-3.2251428571428571</v>
      </c>
      <c r="AJ78">
        <v>900</v>
      </c>
      <c r="AK78" s="16">
        <f t="shared" si="12"/>
        <v>9</v>
      </c>
      <c r="AL78" s="16">
        <f t="shared" si="13"/>
        <v>31.5</v>
      </c>
      <c r="AN78" s="16">
        <f t="shared" si="14"/>
        <v>14.49</v>
      </c>
      <c r="AQ78">
        <v>525</v>
      </c>
      <c r="AR78" s="16">
        <f t="shared" si="15"/>
        <v>9</v>
      </c>
      <c r="AT78" s="28">
        <f t="shared" si="16"/>
        <v>7.4</v>
      </c>
      <c r="AZ78" s="18">
        <v>1.4</v>
      </c>
    </row>
    <row r="79" spans="1:52" ht="15" x14ac:dyDescent="0.2">
      <c r="B79" s="89" t="s">
        <v>119</v>
      </c>
      <c r="C79" s="8" t="s">
        <v>222</v>
      </c>
      <c r="D79" s="70" t="s">
        <v>377</v>
      </c>
      <c r="E79" s="70" t="s">
        <v>368</v>
      </c>
      <c r="F79" s="70" t="s">
        <v>376</v>
      </c>
      <c r="G79" s="70" t="s">
        <v>369</v>
      </c>
      <c r="H79" s="13">
        <v>3</v>
      </c>
      <c r="I79" s="13">
        <v>2</v>
      </c>
      <c r="J79" s="13">
        <v>16</v>
      </c>
      <c r="K79" s="13">
        <v>58</v>
      </c>
      <c r="L79" s="13">
        <v>1.85</v>
      </c>
      <c r="M79" s="10">
        <f t="shared" si="10"/>
        <v>16.946676406135865</v>
      </c>
      <c r="N79" s="23">
        <v>76</v>
      </c>
      <c r="O79" s="21">
        <v>140</v>
      </c>
      <c r="P79" s="21">
        <v>100</v>
      </c>
      <c r="Q79" s="18">
        <v>1</v>
      </c>
      <c r="R79" s="18">
        <v>0</v>
      </c>
      <c r="S79" s="18">
        <v>30</v>
      </c>
      <c r="T79" s="18">
        <v>0</v>
      </c>
      <c r="AE79" s="21" t="s">
        <v>455</v>
      </c>
      <c r="AF79" s="18" t="s">
        <v>503</v>
      </c>
      <c r="AG79" s="64">
        <v>2.8</v>
      </c>
      <c r="AH79" s="28">
        <f t="shared" si="11"/>
        <v>51.294799999999995</v>
      </c>
      <c r="AI79" s="28">
        <f t="shared" si="17"/>
        <v>14.655657142857141</v>
      </c>
      <c r="AJ79">
        <v>1425</v>
      </c>
      <c r="AK79" s="16">
        <f t="shared" si="12"/>
        <v>14.25</v>
      </c>
      <c r="AL79" s="16">
        <f t="shared" si="13"/>
        <v>49.875</v>
      </c>
      <c r="AN79" s="16">
        <f t="shared" si="14"/>
        <v>14.49</v>
      </c>
      <c r="AQ79">
        <v>775</v>
      </c>
      <c r="AR79" s="16">
        <f t="shared" si="15"/>
        <v>13.285714285714286</v>
      </c>
      <c r="AT79" s="28">
        <f t="shared" si="16"/>
        <v>11.8</v>
      </c>
      <c r="AZ79" s="18">
        <v>2.04</v>
      </c>
    </row>
    <row r="80" spans="1:52" ht="15" x14ac:dyDescent="0.2">
      <c r="B80" s="89" t="s">
        <v>120</v>
      </c>
      <c r="C80" s="8" t="s">
        <v>223</v>
      </c>
      <c r="D80" s="70" t="s">
        <v>384</v>
      </c>
      <c r="E80" s="70" t="s">
        <v>368</v>
      </c>
      <c r="F80" s="70" t="s">
        <v>383</v>
      </c>
      <c r="G80" s="70" t="s">
        <v>369</v>
      </c>
      <c r="H80" s="13">
        <v>4</v>
      </c>
      <c r="I80" s="13">
        <v>1</v>
      </c>
      <c r="J80" s="13">
        <v>16</v>
      </c>
      <c r="K80" s="13">
        <v>62</v>
      </c>
      <c r="L80" s="13">
        <v>1.56</v>
      </c>
      <c r="M80" s="10">
        <f t="shared" si="10"/>
        <v>25.476660092044707</v>
      </c>
      <c r="N80" s="23">
        <v>88</v>
      </c>
      <c r="O80" s="21">
        <v>144</v>
      </c>
      <c r="P80" s="21"/>
      <c r="Q80" s="18">
        <v>1</v>
      </c>
      <c r="R80" s="18">
        <v>1</v>
      </c>
      <c r="S80" s="18">
        <v>38</v>
      </c>
      <c r="T80" s="18">
        <v>1</v>
      </c>
      <c r="AE80" s="21"/>
      <c r="AF80" s="18" t="s">
        <v>504</v>
      </c>
      <c r="AG80" s="64">
        <v>2</v>
      </c>
      <c r="AH80" s="28">
        <f t="shared" si="11"/>
        <v>33.414000000000001</v>
      </c>
      <c r="AI80" s="28">
        <f t="shared" si="17"/>
        <v>9.546857142857144</v>
      </c>
      <c r="AJ80">
        <v>1050</v>
      </c>
      <c r="AK80" s="16">
        <f t="shared" si="12"/>
        <v>10.5</v>
      </c>
      <c r="AL80" s="16">
        <f t="shared" si="13"/>
        <v>36.75</v>
      </c>
      <c r="AN80" s="16">
        <f t="shared" si="14"/>
        <v>14.49</v>
      </c>
      <c r="AQ80">
        <v>675</v>
      </c>
      <c r="AR80" s="16">
        <f t="shared" si="15"/>
        <v>11.571428571428573</v>
      </c>
      <c r="AT80" s="28">
        <f t="shared" si="16"/>
        <v>-10.199999999999999</v>
      </c>
      <c r="AZ80" s="18">
        <v>1.47</v>
      </c>
    </row>
    <row r="81" spans="1:52" ht="15" x14ac:dyDescent="0.2">
      <c r="B81" s="89" t="s">
        <v>121</v>
      </c>
      <c r="C81" s="8" t="s">
        <v>223</v>
      </c>
      <c r="D81" s="7" t="s">
        <v>382</v>
      </c>
      <c r="E81" s="7" t="s">
        <v>368</v>
      </c>
      <c r="F81" s="7" t="s">
        <v>369</v>
      </c>
      <c r="G81" s="7" t="s">
        <v>370</v>
      </c>
      <c r="H81" s="13">
        <v>3</v>
      </c>
      <c r="I81" s="13">
        <v>2</v>
      </c>
      <c r="J81" s="13">
        <v>18</v>
      </c>
      <c r="K81" s="13">
        <v>48</v>
      </c>
      <c r="L81" s="13">
        <v>1.63</v>
      </c>
      <c r="M81" s="10">
        <f t="shared" si="10"/>
        <v>18.066167337874969</v>
      </c>
      <c r="N81" s="23">
        <v>96</v>
      </c>
      <c r="O81" s="21">
        <v>184</v>
      </c>
      <c r="P81" s="21">
        <v>128</v>
      </c>
      <c r="Q81" s="18">
        <v>0</v>
      </c>
      <c r="R81" s="18">
        <v>0</v>
      </c>
      <c r="S81" s="18">
        <v>36</v>
      </c>
      <c r="T81" s="18">
        <v>0</v>
      </c>
      <c r="AF81" s="21" t="s">
        <v>505</v>
      </c>
      <c r="AG81" s="64">
        <v>2.75</v>
      </c>
      <c r="AH81" s="28">
        <f t="shared" si="11"/>
        <v>50.177250000000001</v>
      </c>
      <c r="AI81" s="28">
        <f t="shared" si="17"/>
        <v>14.336357142857143</v>
      </c>
      <c r="AJ81">
        <v>1025</v>
      </c>
      <c r="AK81" s="16">
        <f t="shared" si="12"/>
        <v>10.25</v>
      </c>
      <c r="AL81" s="16">
        <f t="shared" si="13"/>
        <v>35.875</v>
      </c>
      <c r="AN81" s="16">
        <f t="shared" si="14"/>
        <v>14.49</v>
      </c>
      <c r="AQ81">
        <v>750</v>
      </c>
      <c r="AR81" s="16">
        <f t="shared" si="15"/>
        <v>12.857142857142858</v>
      </c>
      <c r="AT81" s="28">
        <f t="shared" si="16"/>
        <v>17.8</v>
      </c>
      <c r="AZ81" s="18">
        <v>1.36</v>
      </c>
    </row>
    <row r="82" spans="1:52" ht="15" x14ac:dyDescent="0.2">
      <c r="B82" s="89" t="s">
        <v>122</v>
      </c>
      <c r="C82" s="8" t="s">
        <v>223</v>
      </c>
      <c r="D82" s="70" t="s">
        <v>381</v>
      </c>
      <c r="E82" s="70" t="s">
        <v>368</v>
      </c>
      <c r="F82" s="70" t="s">
        <v>369</v>
      </c>
      <c r="G82" s="70" t="s">
        <v>370</v>
      </c>
      <c r="H82" s="13">
        <v>3</v>
      </c>
      <c r="I82" s="13">
        <v>3</v>
      </c>
      <c r="J82" s="13">
        <v>16</v>
      </c>
      <c r="K82" s="13">
        <v>58</v>
      </c>
      <c r="L82" s="13">
        <v>1.65</v>
      </c>
      <c r="M82" s="10">
        <f t="shared" si="10"/>
        <v>21.30394857667585</v>
      </c>
      <c r="N82" s="23">
        <v>80</v>
      </c>
      <c r="O82" s="21">
        <v>120</v>
      </c>
      <c r="P82" s="21"/>
      <c r="Q82" s="18">
        <v>1</v>
      </c>
      <c r="R82" s="18">
        <v>1</v>
      </c>
      <c r="S82" s="18">
        <v>29</v>
      </c>
      <c r="T82" s="18">
        <v>1</v>
      </c>
      <c r="AF82" s="21" t="s">
        <v>430</v>
      </c>
      <c r="AG82" s="64">
        <v>2.6</v>
      </c>
      <c r="AH82" s="28">
        <f t="shared" si="11"/>
        <v>46.824600000000004</v>
      </c>
      <c r="AI82" s="28">
        <f t="shared" si="17"/>
        <v>13.378457142857144</v>
      </c>
      <c r="AJ82">
        <v>1050</v>
      </c>
      <c r="AK82" s="16">
        <f t="shared" si="12"/>
        <v>10.5</v>
      </c>
      <c r="AL82" s="16">
        <f t="shared" si="13"/>
        <v>36.75</v>
      </c>
      <c r="AN82" s="16">
        <f t="shared" si="14"/>
        <v>14.49</v>
      </c>
      <c r="AQ82">
        <v>650</v>
      </c>
      <c r="AR82" s="16">
        <f t="shared" si="15"/>
        <v>11.142857142857144</v>
      </c>
      <c r="AT82" s="28">
        <f t="shared" si="16"/>
        <v>-11</v>
      </c>
      <c r="AZ82" s="18">
        <v>1.55</v>
      </c>
    </row>
    <row r="83" spans="1:52" ht="15" x14ac:dyDescent="0.2">
      <c r="B83" s="89" t="s">
        <v>123</v>
      </c>
      <c r="C83" s="8" t="s">
        <v>222</v>
      </c>
      <c r="D83" s="70" t="s">
        <v>374</v>
      </c>
      <c r="E83" s="70" t="s">
        <v>368</v>
      </c>
      <c r="F83" s="70" t="s">
        <v>369</v>
      </c>
      <c r="G83" s="70" t="s">
        <v>383</v>
      </c>
      <c r="H83" s="13">
        <v>6</v>
      </c>
      <c r="I83" s="13"/>
      <c r="J83" s="13">
        <v>20</v>
      </c>
      <c r="K83" s="13"/>
      <c r="L83" s="13">
        <v>1.6</v>
      </c>
      <c r="M83" s="10">
        <f t="shared" si="10"/>
        <v>0</v>
      </c>
      <c r="N83" s="23"/>
      <c r="O83" s="21"/>
      <c r="P83" s="21"/>
      <c r="AF83" s="21"/>
      <c r="AH83" s="28">
        <f t="shared" si="11"/>
        <v>-11.288</v>
      </c>
      <c r="AI83" s="28">
        <f t="shared" si="17"/>
        <v>-3.2251428571428571</v>
      </c>
      <c r="AJ83">
        <v>1750</v>
      </c>
      <c r="AK83" s="16">
        <f t="shared" si="12"/>
        <v>17.5</v>
      </c>
      <c r="AL83" s="16">
        <f t="shared" si="13"/>
        <v>61.25</v>
      </c>
      <c r="AN83" s="16">
        <f t="shared" si="14"/>
        <v>14.49</v>
      </c>
      <c r="AQ83">
        <v>0</v>
      </c>
      <c r="AR83" s="16">
        <f t="shared" si="15"/>
        <v>0</v>
      </c>
      <c r="AT83" s="28">
        <f t="shared" si="16"/>
        <v>-7</v>
      </c>
    </row>
    <row r="84" spans="1:52" ht="15" x14ac:dyDescent="0.2">
      <c r="B84" s="89" t="s">
        <v>124</v>
      </c>
      <c r="C84" s="8" t="s">
        <v>223</v>
      </c>
      <c r="D84" s="70" t="s">
        <v>379</v>
      </c>
      <c r="E84" s="70" t="s">
        <v>368</v>
      </c>
      <c r="F84" s="70" t="s">
        <v>369</v>
      </c>
      <c r="G84" s="70" t="s">
        <v>370</v>
      </c>
      <c r="H84" s="13">
        <v>3</v>
      </c>
      <c r="I84" s="13">
        <v>2</v>
      </c>
      <c r="J84" s="13">
        <v>16</v>
      </c>
      <c r="K84" s="13">
        <v>83</v>
      </c>
      <c r="L84" s="13">
        <v>1.6</v>
      </c>
      <c r="M84" s="10">
        <f t="shared" si="10"/>
        <v>32.421874999999993</v>
      </c>
      <c r="N84" s="23"/>
      <c r="O84" s="21"/>
      <c r="P84" s="21"/>
      <c r="Q84" s="18">
        <v>1</v>
      </c>
      <c r="R84" s="18">
        <v>0</v>
      </c>
      <c r="S84" s="18">
        <v>32</v>
      </c>
      <c r="T84" s="18">
        <v>0</v>
      </c>
      <c r="AF84" s="21" t="s">
        <v>361</v>
      </c>
      <c r="AG84" s="64">
        <v>2.6</v>
      </c>
      <c r="AH84" s="28">
        <f t="shared" si="11"/>
        <v>46.824600000000004</v>
      </c>
      <c r="AI84" s="28">
        <f t="shared" si="17"/>
        <v>13.378457142857144</v>
      </c>
      <c r="AJ84">
        <v>975</v>
      </c>
      <c r="AK84" s="16">
        <f t="shared" si="12"/>
        <v>9.75</v>
      </c>
      <c r="AL84" s="16">
        <f t="shared" si="13"/>
        <v>34.125</v>
      </c>
      <c r="AN84" s="16">
        <f t="shared" si="14"/>
        <v>14.49</v>
      </c>
      <c r="AQ84">
        <v>675</v>
      </c>
      <c r="AR84" s="16">
        <f t="shared" si="15"/>
        <v>11.571428571428573</v>
      </c>
      <c r="AT84" s="28">
        <f t="shared" si="16"/>
        <v>-7</v>
      </c>
      <c r="AZ84" s="18">
        <v>1.4</v>
      </c>
    </row>
    <row r="85" spans="1:52" ht="15" x14ac:dyDescent="0.2">
      <c r="B85" s="89" t="s">
        <v>125</v>
      </c>
      <c r="C85" s="8" t="s">
        <v>222</v>
      </c>
      <c r="D85" s="70" t="s">
        <v>382</v>
      </c>
      <c r="E85" s="70" t="s">
        <v>368</v>
      </c>
      <c r="F85" s="70" t="s">
        <v>369</v>
      </c>
      <c r="G85" s="70" t="s">
        <v>376</v>
      </c>
      <c r="H85" s="13">
        <v>4</v>
      </c>
      <c r="I85" s="13">
        <v>3</v>
      </c>
      <c r="J85" s="13">
        <v>18</v>
      </c>
      <c r="K85" s="13">
        <v>64</v>
      </c>
      <c r="L85" s="13">
        <v>1.83</v>
      </c>
      <c r="M85" s="10">
        <f t="shared" si="10"/>
        <v>19.110752784496398</v>
      </c>
      <c r="N85" s="23">
        <v>60</v>
      </c>
      <c r="O85" s="21"/>
      <c r="P85" s="21"/>
      <c r="Q85" s="18">
        <v>1</v>
      </c>
      <c r="R85" s="18">
        <v>1</v>
      </c>
      <c r="S85" s="18">
        <v>40</v>
      </c>
      <c r="T85" s="18">
        <v>1</v>
      </c>
      <c r="AE85" s="18" t="s">
        <v>434</v>
      </c>
      <c r="AG85" s="64">
        <v>3.3</v>
      </c>
      <c r="AH85" s="28">
        <f t="shared" si="11"/>
        <v>62.470299999999995</v>
      </c>
      <c r="AI85" s="28">
        <f t="shared" si="17"/>
        <v>17.848657142857142</v>
      </c>
      <c r="AJ85">
        <v>1650</v>
      </c>
      <c r="AK85" s="16">
        <f t="shared" si="12"/>
        <v>16.5</v>
      </c>
      <c r="AL85" s="16">
        <f t="shared" si="13"/>
        <v>57.75</v>
      </c>
      <c r="AN85" s="16">
        <f t="shared" si="14"/>
        <v>14.49</v>
      </c>
      <c r="AQ85" s="36">
        <v>875</v>
      </c>
      <c r="AR85" s="16">
        <f t="shared" si="15"/>
        <v>15.000000000000002</v>
      </c>
      <c r="AT85" s="28">
        <f t="shared" si="16"/>
        <v>-19</v>
      </c>
      <c r="AZ85" s="18">
        <v>2</v>
      </c>
    </row>
    <row r="86" spans="1:52" ht="15" x14ac:dyDescent="0.2">
      <c r="B86" s="89" t="s">
        <v>126</v>
      </c>
      <c r="C86" s="8" t="s">
        <v>223</v>
      </c>
      <c r="D86" s="70" t="s">
        <v>372</v>
      </c>
      <c r="E86" s="70" t="s">
        <v>368</v>
      </c>
      <c r="F86" s="70" t="s">
        <v>376</v>
      </c>
      <c r="G86" s="70" t="s">
        <v>383</v>
      </c>
      <c r="H86" s="13">
        <v>3</v>
      </c>
      <c r="I86" s="13">
        <v>3</v>
      </c>
      <c r="J86" s="13">
        <v>16</v>
      </c>
      <c r="K86" s="13">
        <v>76</v>
      </c>
      <c r="L86" s="13">
        <v>1.67</v>
      </c>
      <c r="M86" s="10">
        <f t="shared" si="10"/>
        <v>27.250887446663558</v>
      </c>
      <c r="N86" s="23">
        <v>84</v>
      </c>
      <c r="O86" s="21">
        <v>144</v>
      </c>
      <c r="P86" s="21">
        <v>120</v>
      </c>
      <c r="Q86" s="18">
        <v>1</v>
      </c>
      <c r="R86" s="18">
        <v>0</v>
      </c>
      <c r="S86" s="18">
        <v>30</v>
      </c>
      <c r="T86" s="18">
        <v>1</v>
      </c>
      <c r="AF86" s="21" t="s">
        <v>506</v>
      </c>
      <c r="AG86" s="64">
        <v>2</v>
      </c>
      <c r="AH86" s="28">
        <f t="shared" si="11"/>
        <v>33.414000000000001</v>
      </c>
      <c r="AI86" s="28">
        <f t="shared" si="17"/>
        <v>9.546857142857144</v>
      </c>
      <c r="AJ86">
        <v>1025</v>
      </c>
      <c r="AK86" s="16">
        <f t="shared" si="12"/>
        <v>10.25</v>
      </c>
      <c r="AL86" s="16">
        <f t="shared" si="13"/>
        <v>35.875</v>
      </c>
      <c r="AN86" s="16">
        <f t="shared" si="14"/>
        <v>14.49</v>
      </c>
      <c r="AQ86" s="53">
        <v>575</v>
      </c>
      <c r="AR86" s="16">
        <f t="shared" si="15"/>
        <v>9.8571428571428577</v>
      </c>
      <c r="AT86" s="28">
        <f t="shared" si="16"/>
        <v>14.6</v>
      </c>
      <c r="AZ86" s="18">
        <v>1.17</v>
      </c>
    </row>
    <row r="87" spans="1:52" ht="15" x14ac:dyDescent="0.2">
      <c r="B87" s="89" t="s">
        <v>127</v>
      </c>
      <c r="C87" s="8" t="s">
        <v>223</v>
      </c>
      <c r="D87" s="70" t="s">
        <v>379</v>
      </c>
      <c r="E87" s="70" t="s">
        <v>368</v>
      </c>
      <c r="F87" s="70" t="s">
        <v>369</v>
      </c>
      <c r="G87" s="70" t="s">
        <v>370</v>
      </c>
      <c r="H87" s="13">
        <v>5</v>
      </c>
      <c r="I87" s="13"/>
      <c r="J87" s="13">
        <v>16</v>
      </c>
      <c r="K87" s="13">
        <v>50</v>
      </c>
      <c r="L87" s="13">
        <v>1.57</v>
      </c>
      <c r="M87" s="10">
        <f t="shared" si="10"/>
        <v>20.28479857195018</v>
      </c>
      <c r="N87" s="23">
        <v>96</v>
      </c>
      <c r="O87" s="21">
        <v>124</v>
      </c>
      <c r="P87" s="21">
        <v>112</v>
      </c>
      <c r="Q87" s="18">
        <v>1</v>
      </c>
      <c r="R87" s="18">
        <v>1</v>
      </c>
      <c r="S87" s="18">
        <v>32</v>
      </c>
      <c r="T87" s="18">
        <v>0</v>
      </c>
      <c r="AF87" s="21" t="s">
        <v>273</v>
      </c>
      <c r="AG87" s="64">
        <v>2.2000000000000002</v>
      </c>
      <c r="AH87" s="28">
        <f t="shared" si="11"/>
        <v>37.884200000000007</v>
      </c>
      <c r="AI87" s="28">
        <f t="shared" si="17"/>
        <v>10.824057142857145</v>
      </c>
      <c r="AJ87">
        <v>975</v>
      </c>
      <c r="AK87" s="16">
        <f t="shared" si="12"/>
        <v>9.75</v>
      </c>
      <c r="AL87" s="16">
        <f t="shared" si="13"/>
        <v>34.125</v>
      </c>
      <c r="AN87" s="16">
        <f t="shared" si="14"/>
        <v>14.49</v>
      </c>
      <c r="AQ87" s="53">
        <v>600</v>
      </c>
      <c r="AR87" s="16">
        <f t="shared" si="15"/>
        <v>10.285714285714286</v>
      </c>
      <c r="AT87" s="28">
        <f t="shared" si="16"/>
        <v>8.6</v>
      </c>
      <c r="AZ87" s="18">
        <v>1.53</v>
      </c>
    </row>
    <row r="88" spans="1:52" ht="15" x14ac:dyDescent="0.2">
      <c r="B88" s="89" t="s">
        <v>128</v>
      </c>
      <c r="C88" s="8" t="s">
        <v>223</v>
      </c>
      <c r="D88" s="70" t="s">
        <v>382</v>
      </c>
      <c r="E88" s="70" t="s">
        <v>368</v>
      </c>
      <c r="F88" s="70" t="s">
        <v>375</v>
      </c>
      <c r="G88" s="70" t="s">
        <v>375</v>
      </c>
      <c r="H88" s="13">
        <v>2</v>
      </c>
      <c r="I88" s="13">
        <v>1</v>
      </c>
      <c r="J88" s="14">
        <v>15</v>
      </c>
      <c r="K88" s="13">
        <v>52</v>
      </c>
      <c r="L88" s="13">
        <v>1.62</v>
      </c>
      <c r="M88" s="10">
        <f t="shared" si="10"/>
        <v>19.814052735863431</v>
      </c>
      <c r="N88" s="23">
        <v>72</v>
      </c>
      <c r="O88" s="18">
        <v>144</v>
      </c>
      <c r="P88" s="18">
        <v>100</v>
      </c>
      <c r="Q88" s="18">
        <v>1</v>
      </c>
      <c r="R88" s="18">
        <v>0</v>
      </c>
      <c r="S88" s="18">
        <v>30</v>
      </c>
      <c r="T88" s="18">
        <v>1</v>
      </c>
      <c r="AF88" s="21"/>
      <c r="AG88" s="64">
        <v>2</v>
      </c>
      <c r="AH88" s="28">
        <f t="shared" si="11"/>
        <v>33.414000000000001</v>
      </c>
      <c r="AI88" s="28">
        <f t="shared" si="17"/>
        <v>9.546857142857144</v>
      </c>
      <c r="AJ88">
        <v>1050</v>
      </c>
      <c r="AK88" s="16">
        <f t="shared" si="12"/>
        <v>10.5</v>
      </c>
      <c r="AL88" s="16">
        <f t="shared" si="13"/>
        <v>36.75</v>
      </c>
      <c r="AN88" s="16">
        <f t="shared" si="14"/>
        <v>14.49</v>
      </c>
      <c r="AQ88" s="53">
        <v>425</v>
      </c>
      <c r="AR88" s="16">
        <f t="shared" si="15"/>
        <v>7.2857142857142856</v>
      </c>
      <c r="AT88" s="28">
        <f t="shared" si="16"/>
        <v>13</v>
      </c>
      <c r="AZ88" s="18">
        <v>1.1499999999999999</v>
      </c>
    </row>
    <row r="89" spans="1:52" ht="15" x14ac:dyDescent="0.2">
      <c r="B89" s="89" t="s">
        <v>129</v>
      </c>
      <c r="C89" s="8" t="s">
        <v>222</v>
      </c>
      <c r="D89" s="70" t="s">
        <v>380</v>
      </c>
      <c r="E89" s="70" t="s">
        <v>368</v>
      </c>
      <c r="F89" s="70" t="s">
        <v>369</v>
      </c>
      <c r="G89" s="70" t="s">
        <v>383</v>
      </c>
      <c r="H89" s="13">
        <v>6</v>
      </c>
      <c r="I89" s="13">
        <v>6</v>
      </c>
      <c r="J89" s="14">
        <v>16</v>
      </c>
      <c r="K89" s="13">
        <v>57</v>
      </c>
      <c r="L89" s="13">
        <v>1.67</v>
      </c>
      <c r="M89" s="10">
        <f t="shared" si="10"/>
        <v>20.43816558499767</v>
      </c>
      <c r="N89" s="23">
        <v>68</v>
      </c>
      <c r="O89" s="18">
        <v>132</v>
      </c>
      <c r="P89" s="18">
        <v>84</v>
      </c>
      <c r="Q89" s="18">
        <v>1</v>
      </c>
      <c r="R89" s="18">
        <v>1</v>
      </c>
      <c r="S89" s="18">
        <v>38</v>
      </c>
      <c r="T89" s="18">
        <v>1</v>
      </c>
      <c r="AE89" s="21">
        <v>0</v>
      </c>
      <c r="AF89" s="18" t="s">
        <v>338</v>
      </c>
      <c r="AG89" s="64">
        <v>3.2</v>
      </c>
      <c r="AH89" s="28">
        <f t="shared" si="11"/>
        <v>60.235200000000006</v>
      </c>
      <c r="AI89" s="28">
        <f t="shared" si="17"/>
        <v>17.210057142857146</v>
      </c>
      <c r="AJ89">
        <v>1750</v>
      </c>
      <c r="AK89" s="16">
        <f t="shared" si="12"/>
        <v>17.5</v>
      </c>
      <c r="AL89" s="16">
        <f t="shared" si="13"/>
        <v>61.25</v>
      </c>
      <c r="AN89" s="16">
        <f t="shared" si="14"/>
        <v>14.49</v>
      </c>
      <c r="AQ89" s="53">
        <v>825</v>
      </c>
      <c r="AR89" s="16">
        <f t="shared" si="15"/>
        <v>14.142857142857142</v>
      </c>
      <c r="AT89" s="28">
        <f t="shared" si="16"/>
        <v>9.4</v>
      </c>
      <c r="AZ89" s="18">
        <v>2.4300000000000002</v>
      </c>
    </row>
    <row r="90" spans="1:52" ht="15" x14ac:dyDescent="0.2">
      <c r="B90" s="89" t="s">
        <v>130</v>
      </c>
      <c r="C90" s="8" t="s">
        <v>222</v>
      </c>
      <c r="D90" s="70" t="s">
        <v>382</v>
      </c>
      <c r="E90" s="70" t="s">
        <v>368</v>
      </c>
      <c r="F90" s="70" t="s">
        <v>375</v>
      </c>
      <c r="G90" s="70" t="s">
        <v>369</v>
      </c>
      <c r="H90" s="13">
        <v>4</v>
      </c>
      <c r="I90" s="13">
        <v>3</v>
      </c>
      <c r="J90" s="14">
        <v>16</v>
      </c>
      <c r="K90" s="18">
        <v>63</v>
      </c>
      <c r="L90" s="13">
        <v>1.83</v>
      </c>
      <c r="M90" s="10">
        <f t="shared" si="10"/>
        <v>18.812147272238644</v>
      </c>
      <c r="N90" s="23">
        <v>76</v>
      </c>
      <c r="O90" s="35">
        <v>112</v>
      </c>
      <c r="P90" s="18">
        <v>88</v>
      </c>
      <c r="Q90" s="18">
        <v>1</v>
      </c>
      <c r="R90" s="18">
        <v>1</v>
      </c>
      <c r="S90" s="18">
        <v>38</v>
      </c>
      <c r="T90" s="18">
        <v>0</v>
      </c>
      <c r="AE90" s="21"/>
      <c r="AG90" s="64">
        <v>3.3</v>
      </c>
      <c r="AH90" s="28">
        <f t="shared" si="11"/>
        <v>62.470299999999995</v>
      </c>
      <c r="AI90" s="28">
        <f t="shared" si="17"/>
        <v>17.848657142857142</v>
      </c>
      <c r="AJ90">
        <v>1700</v>
      </c>
      <c r="AK90" s="16">
        <f t="shared" si="12"/>
        <v>17</v>
      </c>
      <c r="AL90" s="16">
        <f t="shared" si="13"/>
        <v>59.5</v>
      </c>
      <c r="AN90" s="16">
        <f t="shared" si="14"/>
        <v>14.49</v>
      </c>
      <c r="AQ90" s="53">
        <v>850</v>
      </c>
      <c r="AR90" s="16">
        <f t="shared" si="15"/>
        <v>14.571428571428571</v>
      </c>
      <c r="AT90" s="28">
        <f t="shared" si="16"/>
        <v>6.6</v>
      </c>
      <c r="AZ90" s="18">
        <v>2.4</v>
      </c>
    </row>
    <row r="91" spans="1:52" ht="15" x14ac:dyDescent="0.2">
      <c r="B91" s="89" t="s">
        <v>131</v>
      </c>
      <c r="C91" s="8" t="s">
        <v>222</v>
      </c>
      <c r="D91" s="70" t="s">
        <v>382</v>
      </c>
      <c r="E91" s="70" t="s">
        <v>368</v>
      </c>
      <c r="F91" s="70" t="s">
        <v>369</v>
      </c>
      <c r="G91" s="70" t="s">
        <v>376</v>
      </c>
      <c r="H91" s="13">
        <v>2</v>
      </c>
      <c r="I91" s="13">
        <v>2</v>
      </c>
      <c r="J91" s="14">
        <v>16</v>
      </c>
      <c r="K91" s="13">
        <v>60</v>
      </c>
      <c r="L91" s="13">
        <v>1.76</v>
      </c>
      <c r="M91" s="10">
        <f t="shared" si="10"/>
        <v>19.369834710743802</v>
      </c>
      <c r="N91" s="23">
        <v>80</v>
      </c>
      <c r="O91" s="18">
        <v>144</v>
      </c>
      <c r="P91" s="18">
        <v>96</v>
      </c>
      <c r="Q91" s="18">
        <v>1</v>
      </c>
      <c r="R91" s="18">
        <v>0</v>
      </c>
      <c r="S91" s="18">
        <v>35</v>
      </c>
      <c r="T91" s="18">
        <v>1</v>
      </c>
      <c r="AE91" s="18" t="s">
        <v>526</v>
      </c>
      <c r="AF91" s="21" t="s">
        <v>338</v>
      </c>
      <c r="AG91" s="64">
        <v>2.8</v>
      </c>
      <c r="AH91" s="28">
        <f t="shared" si="11"/>
        <v>51.294799999999995</v>
      </c>
      <c r="AI91" s="28">
        <f t="shared" si="17"/>
        <v>14.655657142857141</v>
      </c>
      <c r="AJ91">
        <v>1625</v>
      </c>
      <c r="AK91" s="16">
        <f t="shared" si="12"/>
        <v>16.25</v>
      </c>
      <c r="AL91" s="16">
        <f t="shared" si="13"/>
        <v>56.875</v>
      </c>
      <c r="AN91" s="16">
        <f t="shared" si="14"/>
        <v>14.49</v>
      </c>
      <c r="AQ91" s="53">
        <v>900</v>
      </c>
      <c r="AR91" s="16">
        <f t="shared" si="15"/>
        <v>15.428571428571429</v>
      </c>
      <c r="AT91" s="28">
        <f t="shared" si="16"/>
        <v>10.6</v>
      </c>
      <c r="AZ91" s="18">
        <v>1.75</v>
      </c>
    </row>
    <row r="92" spans="1:52" ht="15" x14ac:dyDescent="0.2">
      <c r="B92" s="89" t="s">
        <v>132</v>
      </c>
      <c r="C92" s="8" t="s">
        <v>222</v>
      </c>
      <c r="D92" s="70" t="s">
        <v>380</v>
      </c>
      <c r="E92" s="70" t="s">
        <v>378</v>
      </c>
      <c r="F92" s="70" t="s">
        <v>375</v>
      </c>
      <c r="G92" s="70" t="s">
        <v>370</v>
      </c>
      <c r="H92" s="13">
        <v>3</v>
      </c>
      <c r="I92" s="13">
        <v>2</v>
      </c>
      <c r="J92" s="14">
        <v>16</v>
      </c>
      <c r="K92" s="13">
        <v>45</v>
      </c>
      <c r="L92" s="13">
        <v>1.63</v>
      </c>
      <c r="M92" s="10">
        <f t="shared" si="10"/>
        <v>16.937031879257784</v>
      </c>
      <c r="N92" s="23">
        <v>104</v>
      </c>
      <c r="O92" s="18">
        <v>160</v>
      </c>
      <c r="P92" s="18">
        <v>104</v>
      </c>
      <c r="Q92" s="18">
        <v>1</v>
      </c>
      <c r="R92" s="18">
        <v>0</v>
      </c>
      <c r="S92" s="18">
        <v>40</v>
      </c>
      <c r="T92" s="18">
        <v>1</v>
      </c>
      <c r="AE92" s="18">
        <v>0</v>
      </c>
      <c r="AF92" s="21" t="s">
        <v>329</v>
      </c>
      <c r="AG92" s="64">
        <v>2.8</v>
      </c>
      <c r="AH92" s="28">
        <f t="shared" si="11"/>
        <v>51.294799999999995</v>
      </c>
      <c r="AI92" s="28">
        <f t="shared" si="17"/>
        <v>14.655657142857141</v>
      </c>
      <c r="AJ92">
        <v>1500</v>
      </c>
      <c r="AK92" s="16">
        <f t="shared" si="12"/>
        <v>15</v>
      </c>
      <c r="AL92" s="16">
        <f t="shared" si="13"/>
        <v>52.5</v>
      </c>
      <c r="AN92" s="16">
        <f t="shared" si="14"/>
        <v>14.49</v>
      </c>
      <c r="AQ92" s="53">
        <v>425</v>
      </c>
      <c r="AR92" s="16">
        <f t="shared" si="15"/>
        <v>7.2857142857142856</v>
      </c>
      <c r="AT92" s="28">
        <f t="shared" si="16"/>
        <v>9</v>
      </c>
      <c r="AZ92" s="18">
        <v>1.9</v>
      </c>
    </row>
    <row r="93" spans="1:52" ht="15" x14ac:dyDescent="0.2">
      <c r="B93" s="89" t="s">
        <v>133</v>
      </c>
      <c r="C93" s="8" t="s">
        <v>222</v>
      </c>
      <c r="D93" s="70" t="s">
        <v>377</v>
      </c>
      <c r="E93" s="70" t="s">
        <v>368</v>
      </c>
      <c r="F93" s="70" t="s">
        <v>370</v>
      </c>
      <c r="G93" s="70" t="s">
        <v>376</v>
      </c>
      <c r="H93" s="13">
        <v>2</v>
      </c>
      <c r="I93" s="13"/>
      <c r="J93" s="14">
        <v>17</v>
      </c>
      <c r="K93" s="13">
        <v>80</v>
      </c>
      <c r="L93" s="13">
        <v>1.74</v>
      </c>
      <c r="M93" s="10">
        <f t="shared" si="10"/>
        <v>26.423569824283259</v>
      </c>
      <c r="N93" s="23"/>
      <c r="O93" s="18">
        <v>152</v>
      </c>
      <c r="P93" s="18">
        <v>144</v>
      </c>
      <c r="Q93" s="18">
        <v>0</v>
      </c>
      <c r="R93" s="18">
        <v>0</v>
      </c>
      <c r="S93" s="18">
        <v>32</v>
      </c>
      <c r="T93" s="18">
        <v>1</v>
      </c>
      <c r="AE93" s="18">
        <v>0</v>
      </c>
      <c r="AF93" s="21"/>
      <c r="AH93" s="28">
        <f t="shared" si="11"/>
        <v>-11.288</v>
      </c>
      <c r="AI93" s="28">
        <f t="shared" si="17"/>
        <v>-3.2251428571428571</v>
      </c>
      <c r="AJ93">
        <v>1075</v>
      </c>
      <c r="AK93" s="16">
        <f t="shared" si="12"/>
        <v>10.75</v>
      </c>
      <c r="AL93" s="16">
        <f t="shared" si="13"/>
        <v>37.625</v>
      </c>
      <c r="AN93" s="16">
        <f t="shared" si="14"/>
        <v>14.49</v>
      </c>
      <c r="AQ93" s="53">
        <v>550</v>
      </c>
      <c r="AR93" s="16">
        <f t="shared" si="15"/>
        <v>9.4285714285714288</v>
      </c>
      <c r="AT93" s="28">
        <f t="shared" si="16"/>
        <v>37</v>
      </c>
      <c r="AZ93" s="18">
        <v>1.48</v>
      </c>
    </row>
    <row r="94" spans="1:52" ht="15" x14ac:dyDescent="0.2">
      <c r="A94" t="s">
        <v>134</v>
      </c>
      <c r="B94" s="89" t="s">
        <v>135</v>
      </c>
      <c r="C94" s="8" t="s">
        <v>223</v>
      </c>
      <c r="D94" s="8" t="s">
        <v>373</v>
      </c>
      <c r="E94" s="8" t="s">
        <v>368</v>
      </c>
      <c r="F94" s="8" t="s">
        <v>375</v>
      </c>
      <c r="G94" s="8" t="s">
        <v>370</v>
      </c>
      <c r="H94" s="13">
        <v>4</v>
      </c>
      <c r="I94" s="13">
        <v>2</v>
      </c>
      <c r="J94" s="14">
        <v>15</v>
      </c>
      <c r="K94" s="13">
        <v>47</v>
      </c>
      <c r="L94" s="13">
        <v>1.56</v>
      </c>
      <c r="M94" s="10">
        <f t="shared" si="10"/>
        <v>19.312952005259696</v>
      </c>
      <c r="N94" s="23">
        <v>76</v>
      </c>
      <c r="O94" s="18">
        <v>124</v>
      </c>
      <c r="P94" s="18">
        <v>84</v>
      </c>
      <c r="Q94" s="18">
        <v>1</v>
      </c>
      <c r="R94" s="18">
        <v>1</v>
      </c>
      <c r="S94" s="18">
        <v>33</v>
      </c>
      <c r="T94" s="18">
        <v>1</v>
      </c>
      <c r="U94" s="18">
        <v>109</v>
      </c>
      <c r="AE94" s="18" t="s">
        <v>344</v>
      </c>
      <c r="AF94" s="21" t="s">
        <v>405</v>
      </c>
      <c r="AG94" s="64">
        <v>2.2000000000000002</v>
      </c>
      <c r="AH94" s="28">
        <f t="shared" si="11"/>
        <v>37.884200000000007</v>
      </c>
      <c r="AI94" s="28">
        <f t="shared" si="17"/>
        <v>10.824057142857145</v>
      </c>
      <c r="AJ94">
        <v>1025</v>
      </c>
      <c r="AK94" s="16">
        <f t="shared" si="12"/>
        <v>10.25</v>
      </c>
      <c r="AL94" s="16">
        <f t="shared" si="13"/>
        <v>35.875</v>
      </c>
      <c r="AN94" s="16">
        <f t="shared" si="14"/>
        <v>14.49</v>
      </c>
      <c r="AQ94" s="62">
        <v>600</v>
      </c>
      <c r="AR94" s="16">
        <f t="shared" si="15"/>
        <v>10.285714285714286</v>
      </c>
      <c r="AT94" s="28">
        <f t="shared" si="16"/>
        <v>7</v>
      </c>
      <c r="AY94" s="18">
        <v>236</v>
      </c>
      <c r="AZ94" s="18">
        <v>1.38</v>
      </c>
    </row>
    <row r="95" spans="1:52" ht="15" x14ac:dyDescent="0.2">
      <c r="B95" s="89" t="s">
        <v>136</v>
      </c>
      <c r="C95" s="8" t="s">
        <v>223</v>
      </c>
      <c r="D95" s="8" t="s">
        <v>381</v>
      </c>
      <c r="E95" s="8" t="s">
        <v>368</v>
      </c>
      <c r="F95" s="8" t="s">
        <v>370</v>
      </c>
      <c r="G95" s="8" t="s">
        <v>370</v>
      </c>
      <c r="H95" s="13">
        <v>4</v>
      </c>
      <c r="I95" s="13">
        <v>4</v>
      </c>
      <c r="J95" s="14">
        <v>16</v>
      </c>
      <c r="K95" s="13">
        <v>58</v>
      </c>
      <c r="L95" s="13">
        <v>1.58</v>
      </c>
      <c r="M95" s="10">
        <f t="shared" si="10"/>
        <v>23.233456176894723</v>
      </c>
      <c r="N95" s="23"/>
      <c r="O95" s="18">
        <v>112</v>
      </c>
      <c r="P95" s="18">
        <v>92</v>
      </c>
      <c r="Q95" s="18">
        <v>1</v>
      </c>
      <c r="R95" s="18">
        <v>0</v>
      </c>
      <c r="S95" s="18">
        <v>33</v>
      </c>
      <c r="T95" s="18">
        <v>0</v>
      </c>
      <c r="AE95" s="21" t="s">
        <v>325</v>
      </c>
      <c r="AF95" s="18" t="s">
        <v>431</v>
      </c>
      <c r="AG95" s="64">
        <v>1.65</v>
      </c>
      <c r="AH95" s="28">
        <f t="shared" si="11"/>
        <v>25.591149999999995</v>
      </c>
      <c r="AI95" s="28">
        <f t="shared" si="17"/>
        <v>7.3117571428571413</v>
      </c>
      <c r="AJ95">
        <v>1300</v>
      </c>
      <c r="AK95" s="16">
        <f t="shared" si="12"/>
        <v>13</v>
      </c>
      <c r="AL95" s="16">
        <f t="shared" si="13"/>
        <v>45.5</v>
      </c>
      <c r="AN95" s="16">
        <f t="shared" si="14"/>
        <v>14.49</v>
      </c>
      <c r="AQ95" s="62">
        <v>600</v>
      </c>
      <c r="AR95" s="16">
        <f t="shared" si="15"/>
        <v>10.285714285714286</v>
      </c>
      <c r="AT95" s="28">
        <f t="shared" si="16"/>
        <v>22.6</v>
      </c>
      <c r="AZ95" s="18">
        <v>1.25</v>
      </c>
    </row>
    <row r="96" spans="1:52" ht="15" x14ac:dyDescent="0.2">
      <c r="B96" s="89" t="s">
        <v>137</v>
      </c>
      <c r="C96" s="8" t="s">
        <v>223</v>
      </c>
      <c r="D96" s="8" t="s">
        <v>381</v>
      </c>
      <c r="E96" s="8" t="s">
        <v>368</v>
      </c>
      <c r="F96" s="8" t="s">
        <v>375</v>
      </c>
      <c r="G96" s="8" t="s">
        <v>376</v>
      </c>
      <c r="H96" s="13">
        <v>5</v>
      </c>
      <c r="I96" s="13">
        <v>2</v>
      </c>
      <c r="J96" s="14">
        <v>16</v>
      </c>
      <c r="K96" s="13">
        <v>53.5</v>
      </c>
      <c r="L96" s="13">
        <v>1.61</v>
      </c>
      <c r="M96" s="10">
        <f t="shared" si="10"/>
        <v>20.639635816519423</v>
      </c>
      <c r="N96" s="23">
        <v>76</v>
      </c>
      <c r="O96" s="18">
        <v>168</v>
      </c>
      <c r="P96" s="18">
        <v>128</v>
      </c>
      <c r="Q96" s="18">
        <v>1</v>
      </c>
      <c r="R96" s="18">
        <v>1</v>
      </c>
      <c r="T96" s="18">
        <v>0</v>
      </c>
      <c r="AE96" s="21" t="s">
        <v>345</v>
      </c>
      <c r="AF96" s="18" t="s">
        <v>414</v>
      </c>
      <c r="AG96" s="64">
        <v>3.125</v>
      </c>
      <c r="AH96" s="28">
        <f t="shared" si="11"/>
        <v>58.558875</v>
      </c>
      <c r="AI96" s="28">
        <f t="shared" si="17"/>
        <v>16.731107142857145</v>
      </c>
      <c r="AJ96">
        <v>1300</v>
      </c>
      <c r="AK96" s="16">
        <f t="shared" si="12"/>
        <v>13</v>
      </c>
      <c r="AL96" s="16">
        <f t="shared" si="13"/>
        <v>45.5</v>
      </c>
      <c r="AN96" s="16">
        <f t="shared" si="14"/>
        <v>14.49</v>
      </c>
      <c r="AQ96" s="62">
        <v>800</v>
      </c>
      <c r="AR96" s="16">
        <f t="shared" si="15"/>
        <v>13.714285714285714</v>
      </c>
      <c r="AT96" s="28">
        <f t="shared" si="16"/>
        <v>20.2</v>
      </c>
      <c r="AZ96" s="18">
        <v>1.45</v>
      </c>
    </row>
    <row r="97" spans="2:52" ht="15" x14ac:dyDescent="0.2">
      <c r="B97" s="89" t="s">
        <v>138</v>
      </c>
      <c r="C97" s="8" t="s">
        <v>223</v>
      </c>
      <c r="D97" s="8" t="s">
        <v>373</v>
      </c>
      <c r="E97" s="8" t="s">
        <v>368</v>
      </c>
      <c r="F97" s="8" t="s">
        <v>467</v>
      </c>
      <c r="G97" s="8" t="s">
        <v>383</v>
      </c>
      <c r="H97" s="13">
        <v>4</v>
      </c>
      <c r="I97" s="13">
        <v>3</v>
      </c>
      <c r="J97" s="14">
        <v>17</v>
      </c>
      <c r="K97" s="13">
        <v>56</v>
      </c>
      <c r="L97" s="13">
        <v>1.57</v>
      </c>
      <c r="M97" s="10">
        <f t="shared" si="10"/>
        <v>22.718974400584202</v>
      </c>
      <c r="N97" s="23">
        <v>84</v>
      </c>
      <c r="O97" s="18">
        <v>160</v>
      </c>
      <c r="P97" s="18">
        <v>128</v>
      </c>
      <c r="Q97" s="18">
        <v>1</v>
      </c>
      <c r="R97" s="18">
        <v>1</v>
      </c>
      <c r="S97" s="18">
        <v>37</v>
      </c>
      <c r="T97" s="18">
        <v>1</v>
      </c>
      <c r="U97" s="18">
        <v>115</v>
      </c>
      <c r="AE97" s="21" t="s">
        <v>346</v>
      </c>
      <c r="AF97" s="18" t="s">
        <v>361</v>
      </c>
      <c r="AG97" s="64">
        <v>2.1</v>
      </c>
      <c r="AH97" s="28">
        <f t="shared" si="11"/>
        <v>35.649100000000004</v>
      </c>
      <c r="AI97" s="28">
        <f t="shared" si="17"/>
        <v>10.185457142857144</v>
      </c>
      <c r="AJ97">
        <v>900</v>
      </c>
      <c r="AK97" s="16">
        <f t="shared" si="12"/>
        <v>9</v>
      </c>
      <c r="AL97" s="16">
        <f t="shared" si="13"/>
        <v>31.5</v>
      </c>
      <c r="AN97" s="16">
        <f t="shared" si="14"/>
        <v>14.49</v>
      </c>
      <c r="AQ97" s="62">
        <v>550</v>
      </c>
      <c r="AR97" s="16">
        <f t="shared" si="15"/>
        <v>9.4285714285714288</v>
      </c>
      <c r="AT97" s="28">
        <f t="shared" si="16"/>
        <v>17.8</v>
      </c>
      <c r="AY97" s="18">
        <v>240</v>
      </c>
      <c r="AZ97" s="18">
        <v>1.37</v>
      </c>
    </row>
    <row r="98" spans="2:52" ht="15" x14ac:dyDescent="0.2">
      <c r="B98" s="89" t="s">
        <v>139</v>
      </c>
      <c r="C98" s="8" t="s">
        <v>223</v>
      </c>
      <c r="D98" s="8" t="s">
        <v>377</v>
      </c>
      <c r="E98" s="8" t="s">
        <v>368</v>
      </c>
      <c r="F98" s="8" t="s">
        <v>369</v>
      </c>
      <c r="G98" s="8" t="s">
        <v>375</v>
      </c>
      <c r="H98" s="13">
        <v>3</v>
      </c>
      <c r="I98" s="13">
        <v>1</v>
      </c>
      <c r="J98" s="13">
        <v>16</v>
      </c>
      <c r="K98" s="13">
        <v>65</v>
      </c>
      <c r="L98" s="13">
        <v>1.73</v>
      </c>
      <c r="M98" s="10">
        <f t="shared" si="10"/>
        <v>21.718066089745729</v>
      </c>
      <c r="N98" s="23">
        <v>64</v>
      </c>
      <c r="O98" s="18">
        <v>160</v>
      </c>
      <c r="P98" s="18">
        <v>128</v>
      </c>
      <c r="Q98" s="18">
        <v>1</v>
      </c>
      <c r="R98" s="18">
        <v>0</v>
      </c>
      <c r="S98" s="18">
        <v>34</v>
      </c>
      <c r="T98" s="18">
        <v>0</v>
      </c>
      <c r="U98" s="18">
        <v>190</v>
      </c>
      <c r="AE98" s="18" t="s">
        <v>347</v>
      </c>
      <c r="AF98" s="21" t="s">
        <v>420</v>
      </c>
      <c r="AG98" s="64">
        <v>2.1</v>
      </c>
      <c r="AH98" s="28">
        <f t="shared" si="11"/>
        <v>35.649100000000004</v>
      </c>
      <c r="AI98" s="28">
        <f t="shared" si="17"/>
        <v>10.185457142857144</v>
      </c>
      <c r="AJ98">
        <v>1000</v>
      </c>
      <c r="AK98" s="16">
        <f t="shared" si="12"/>
        <v>10</v>
      </c>
      <c r="AL98" s="16">
        <f t="shared" si="13"/>
        <v>35</v>
      </c>
      <c r="AN98" s="16">
        <f t="shared" si="14"/>
        <v>14.49</v>
      </c>
      <c r="AQ98" s="62">
        <v>775</v>
      </c>
      <c r="AR98" s="16">
        <f t="shared" si="15"/>
        <v>13.285714285714286</v>
      </c>
      <c r="AT98" s="28">
        <f t="shared" si="16"/>
        <v>21.8</v>
      </c>
      <c r="AY98" s="18">
        <v>240</v>
      </c>
      <c r="AZ98" s="18">
        <v>1.1299999999999999</v>
      </c>
    </row>
    <row r="99" spans="2:52" s="34" customFormat="1" ht="15" x14ac:dyDescent="0.2">
      <c r="B99" s="89" t="s">
        <v>140</v>
      </c>
      <c r="C99" s="8" t="s">
        <v>222</v>
      </c>
      <c r="D99" s="8" t="s">
        <v>380</v>
      </c>
      <c r="E99" s="8" t="s">
        <v>368</v>
      </c>
      <c r="F99" s="8" t="s">
        <v>375</v>
      </c>
      <c r="G99" s="8" t="s">
        <v>376</v>
      </c>
      <c r="H99" s="13">
        <v>4</v>
      </c>
      <c r="I99" s="13">
        <v>4</v>
      </c>
      <c r="J99" s="13">
        <v>16</v>
      </c>
      <c r="K99" s="13">
        <v>63</v>
      </c>
      <c r="L99" s="13">
        <v>1.79</v>
      </c>
      <c r="M99" s="10">
        <f t="shared" si="10"/>
        <v>19.662307668299992</v>
      </c>
      <c r="N99" s="23">
        <v>64</v>
      </c>
      <c r="O99" s="18">
        <v>144</v>
      </c>
      <c r="P99" s="18">
        <v>132</v>
      </c>
      <c r="Q99" s="18">
        <v>1</v>
      </c>
      <c r="R99" s="18">
        <v>1</v>
      </c>
      <c r="S99" s="18">
        <v>30</v>
      </c>
      <c r="T99" s="18">
        <v>1</v>
      </c>
      <c r="U99" s="18">
        <v>139</v>
      </c>
      <c r="V99" s="18"/>
      <c r="W99" s="18"/>
      <c r="X99" s="18"/>
      <c r="Y99" s="18"/>
      <c r="Z99" s="18"/>
      <c r="AA99" s="18"/>
      <c r="AB99" s="18"/>
      <c r="AC99" s="18"/>
      <c r="AD99" s="18"/>
      <c r="AE99" s="18" t="s">
        <v>348</v>
      </c>
      <c r="AF99" s="21" t="s">
        <v>413</v>
      </c>
      <c r="AG99" s="64">
        <v>4.3</v>
      </c>
      <c r="AH99" s="28">
        <f t="shared" si="11"/>
        <v>84.821299999999994</v>
      </c>
      <c r="AI99" s="28">
        <f t="shared" si="17"/>
        <v>24.234657142857142</v>
      </c>
      <c r="AJ99" s="34">
        <v>1700</v>
      </c>
      <c r="AK99" s="16">
        <f t="shared" si="12"/>
        <v>17</v>
      </c>
      <c r="AL99" s="16">
        <f t="shared" si="13"/>
        <v>59.5</v>
      </c>
      <c r="AN99" s="16">
        <f t="shared" si="14"/>
        <v>14.49</v>
      </c>
      <c r="AP99" s="16"/>
      <c r="AQ99" s="62">
        <v>975</v>
      </c>
      <c r="AR99" s="16">
        <f t="shared" si="15"/>
        <v>16.714285714285715</v>
      </c>
      <c r="AS99" s="16"/>
      <c r="AT99" s="28">
        <f t="shared" si="16"/>
        <v>21</v>
      </c>
      <c r="AY99" s="18">
        <v>269</v>
      </c>
      <c r="AZ99" s="18">
        <v>1.92</v>
      </c>
    </row>
    <row r="100" spans="2:52" ht="15" x14ac:dyDescent="0.2">
      <c r="B100" s="89" t="s">
        <v>141</v>
      </c>
      <c r="C100" s="8" t="s">
        <v>223</v>
      </c>
      <c r="D100" s="8" t="s">
        <v>382</v>
      </c>
      <c r="E100" s="8" t="s">
        <v>368</v>
      </c>
      <c r="F100" s="8" t="s">
        <v>376</v>
      </c>
      <c r="G100" s="8" t="s">
        <v>376</v>
      </c>
      <c r="H100" s="13">
        <v>6</v>
      </c>
      <c r="I100" s="13">
        <v>3</v>
      </c>
      <c r="J100" s="13">
        <v>16</v>
      </c>
      <c r="K100" s="13">
        <v>48</v>
      </c>
      <c r="L100" s="13">
        <v>1.61</v>
      </c>
      <c r="M100" s="10">
        <f t="shared" si="10"/>
        <v>18.517804097064154</v>
      </c>
      <c r="N100" s="23">
        <v>104</v>
      </c>
      <c r="O100" s="18">
        <v>128</v>
      </c>
      <c r="P100" s="18">
        <v>104</v>
      </c>
      <c r="Q100" s="18">
        <v>1</v>
      </c>
      <c r="R100" s="18">
        <v>0</v>
      </c>
      <c r="S100" s="18">
        <v>35</v>
      </c>
      <c r="T100" s="18">
        <v>1</v>
      </c>
      <c r="U100" s="18">
        <v>107</v>
      </c>
      <c r="AE100" s="18" t="s">
        <v>321</v>
      </c>
      <c r="AF100" s="18" t="s">
        <v>332</v>
      </c>
      <c r="AG100" s="64">
        <v>2</v>
      </c>
      <c r="AH100" s="28">
        <f t="shared" si="11"/>
        <v>33.414000000000001</v>
      </c>
      <c r="AI100" s="28">
        <f t="shared" si="17"/>
        <v>9.546857142857144</v>
      </c>
      <c r="AJ100" s="60">
        <v>1500</v>
      </c>
      <c r="AK100" s="16">
        <f t="shared" si="12"/>
        <v>15</v>
      </c>
      <c r="AL100" s="16">
        <f t="shared" si="13"/>
        <v>52.5</v>
      </c>
      <c r="AN100" s="16">
        <f t="shared" si="14"/>
        <v>14.49</v>
      </c>
      <c r="AQ100" s="62">
        <v>975</v>
      </c>
      <c r="AR100" s="16">
        <f t="shared" si="15"/>
        <v>16.714285714285715</v>
      </c>
      <c r="AT100" s="28">
        <f t="shared" si="16"/>
        <v>5.8</v>
      </c>
      <c r="AY100" s="18">
        <v>224</v>
      </c>
      <c r="AZ100" s="18">
        <v>1.3</v>
      </c>
    </row>
    <row r="101" spans="2:52" ht="15" x14ac:dyDescent="0.2">
      <c r="B101" s="89" t="s">
        <v>142</v>
      </c>
      <c r="C101" s="8" t="s">
        <v>222</v>
      </c>
      <c r="D101" s="7" t="s">
        <v>372</v>
      </c>
      <c r="E101" s="7" t="s">
        <v>368</v>
      </c>
      <c r="F101" s="7" t="s">
        <v>375</v>
      </c>
      <c r="G101" s="7" t="s">
        <v>376</v>
      </c>
      <c r="H101" s="13">
        <v>4</v>
      </c>
      <c r="I101" s="13">
        <v>3</v>
      </c>
      <c r="J101" s="13">
        <v>16</v>
      </c>
      <c r="K101" s="13">
        <v>63</v>
      </c>
      <c r="L101" s="13">
        <v>1.78</v>
      </c>
      <c r="M101" s="10">
        <f t="shared" si="10"/>
        <v>19.883853048857468</v>
      </c>
      <c r="N101" s="23">
        <v>64</v>
      </c>
      <c r="O101" s="21">
        <v>124</v>
      </c>
      <c r="P101" s="18">
        <v>92</v>
      </c>
      <c r="Q101" s="18">
        <v>1</v>
      </c>
      <c r="R101" s="18">
        <v>0</v>
      </c>
      <c r="S101" s="18">
        <v>24</v>
      </c>
      <c r="T101" s="18">
        <v>0</v>
      </c>
      <c r="U101" s="18">
        <v>130</v>
      </c>
      <c r="AE101" s="18" t="s">
        <v>349</v>
      </c>
      <c r="AF101" s="18" t="s">
        <v>330</v>
      </c>
      <c r="AG101" s="64">
        <v>3.2</v>
      </c>
      <c r="AH101" s="28">
        <f t="shared" si="11"/>
        <v>60.235200000000006</v>
      </c>
      <c r="AI101" s="28">
        <f t="shared" si="17"/>
        <v>17.210057142857146</v>
      </c>
      <c r="AJ101" s="60">
        <v>1450</v>
      </c>
      <c r="AK101" s="16">
        <f t="shared" si="12"/>
        <v>14.5</v>
      </c>
      <c r="AL101" s="16">
        <f t="shared" si="13"/>
        <v>50.75</v>
      </c>
      <c r="AN101" s="16">
        <f t="shared" si="14"/>
        <v>14.49</v>
      </c>
      <c r="AQ101" s="62">
        <v>800</v>
      </c>
      <c r="AR101" s="16">
        <f t="shared" si="15"/>
        <v>13.714285714285714</v>
      </c>
      <c r="AT101" s="28">
        <f t="shared" si="16"/>
        <v>11</v>
      </c>
      <c r="AY101" s="18">
        <v>276</v>
      </c>
      <c r="AZ101" s="18">
        <v>1.96</v>
      </c>
    </row>
    <row r="102" spans="2:52" ht="15" x14ac:dyDescent="0.2">
      <c r="B102" s="89" t="s">
        <v>143</v>
      </c>
      <c r="C102" s="8" t="s">
        <v>223</v>
      </c>
      <c r="D102" s="7" t="s">
        <v>382</v>
      </c>
      <c r="E102" s="7" t="s">
        <v>368</v>
      </c>
      <c r="F102" s="7" t="s">
        <v>370</v>
      </c>
      <c r="G102" s="7" t="s">
        <v>376</v>
      </c>
      <c r="H102" s="13">
        <v>4</v>
      </c>
      <c r="I102" s="13">
        <v>3</v>
      </c>
      <c r="J102" s="13">
        <v>17</v>
      </c>
      <c r="K102" s="13">
        <v>52</v>
      </c>
      <c r="L102" s="13">
        <v>1.7</v>
      </c>
      <c r="M102" s="10">
        <f t="shared" si="10"/>
        <v>17.993079584775089</v>
      </c>
      <c r="N102" s="21"/>
      <c r="O102" s="21"/>
      <c r="R102" s="21"/>
      <c r="AE102" s="21" t="s">
        <v>350</v>
      </c>
      <c r="AF102" s="18" t="s">
        <v>418</v>
      </c>
      <c r="AG102" s="64">
        <v>2</v>
      </c>
      <c r="AH102" s="28">
        <f t="shared" si="11"/>
        <v>33.414000000000001</v>
      </c>
      <c r="AI102" s="28">
        <f t="shared" si="17"/>
        <v>9.546857142857144</v>
      </c>
      <c r="AJ102" s="60">
        <v>1100</v>
      </c>
      <c r="AK102" s="16">
        <f t="shared" si="12"/>
        <v>11</v>
      </c>
      <c r="AL102" s="16">
        <f t="shared" si="13"/>
        <v>38.5</v>
      </c>
      <c r="AN102" s="16">
        <f t="shared" si="14"/>
        <v>14.49</v>
      </c>
      <c r="AQ102" s="62">
        <v>600</v>
      </c>
      <c r="AR102" s="16">
        <f t="shared" si="15"/>
        <v>10.285714285714286</v>
      </c>
      <c r="AT102" s="28">
        <f t="shared" ref="AT102:AT133" si="18">((O102-70)+2*(P102-N102))/10</f>
        <v>-7</v>
      </c>
    </row>
    <row r="103" spans="2:52" ht="15" x14ac:dyDescent="0.2">
      <c r="B103" s="89" t="s">
        <v>144</v>
      </c>
      <c r="C103" s="8" t="s">
        <v>222</v>
      </c>
      <c r="D103" s="7" t="s">
        <v>382</v>
      </c>
      <c r="E103" s="7" t="s">
        <v>378</v>
      </c>
      <c r="F103" s="7" t="s">
        <v>369</v>
      </c>
      <c r="G103" s="7" t="s">
        <v>369</v>
      </c>
      <c r="H103" s="13">
        <v>3</v>
      </c>
      <c r="I103" s="13">
        <v>2</v>
      </c>
      <c r="J103" s="13">
        <v>16</v>
      </c>
      <c r="K103" s="13">
        <v>67</v>
      </c>
      <c r="L103" s="13">
        <v>1.8</v>
      </c>
      <c r="M103" s="10">
        <f t="shared" si="10"/>
        <v>20.679012345679013</v>
      </c>
      <c r="N103" s="21">
        <v>68</v>
      </c>
      <c r="O103" s="18">
        <v>164</v>
      </c>
      <c r="P103" s="18">
        <v>128</v>
      </c>
      <c r="Q103" s="18">
        <v>0</v>
      </c>
      <c r="R103" s="18">
        <v>1</v>
      </c>
      <c r="S103" s="18">
        <v>35</v>
      </c>
      <c r="T103" s="18">
        <v>1</v>
      </c>
      <c r="U103" s="18">
        <v>149</v>
      </c>
      <c r="AE103" s="18" t="s">
        <v>446</v>
      </c>
      <c r="AF103" s="18" t="s">
        <v>409</v>
      </c>
      <c r="AG103" s="64">
        <v>2.7</v>
      </c>
      <c r="AH103" s="28">
        <f t="shared" si="11"/>
        <v>49.059700000000007</v>
      </c>
      <c r="AI103" s="28">
        <f t="shared" si="17"/>
        <v>14.017057142857144</v>
      </c>
      <c r="AJ103" s="60">
        <v>1600</v>
      </c>
      <c r="AK103" s="16">
        <f t="shared" si="12"/>
        <v>16</v>
      </c>
      <c r="AL103" s="16">
        <f t="shared" si="13"/>
        <v>56</v>
      </c>
      <c r="AN103" s="16">
        <f t="shared" si="14"/>
        <v>14.49</v>
      </c>
      <c r="AQ103" s="62">
        <v>900</v>
      </c>
      <c r="AR103" s="16">
        <f t="shared" si="15"/>
        <v>15.428571428571429</v>
      </c>
      <c r="AT103" s="28">
        <f t="shared" si="18"/>
        <v>21.4</v>
      </c>
      <c r="AY103" s="18">
        <v>282</v>
      </c>
      <c r="AZ103" s="18">
        <v>1.79</v>
      </c>
    </row>
    <row r="104" spans="2:52" ht="15" x14ac:dyDescent="0.2">
      <c r="B104" s="89" t="s">
        <v>145</v>
      </c>
      <c r="C104" s="8" t="s">
        <v>223</v>
      </c>
      <c r="D104" s="7" t="s">
        <v>381</v>
      </c>
      <c r="E104" s="7" t="s">
        <v>368</v>
      </c>
      <c r="F104" s="7" t="s">
        <v>370</v>
      </c>
      <c r="G104" s="7" t="s">
        <v>370</v>
      </c>
      <c r="H104" s="13">
        <v>3</v>
      </c>
      <c r="I104" s="13">
        <v>3</v>
      </c>
      <c r="J104" s="13">
        <v>16</v>
      </c>
      <c r="K104" s="13">
        <v>67</v>
      </c>
      <c r="L104" s="13">
        <v>1.66</v>
      </c>
      <c r="M104" s="10">
        <f t="shared" si="10"/>
        <v>24.314123965742489</v>
      </c>
      <c r="N104" s="21">
        <v>68</v>
      </c>
      <c r="O104" s="18">
        <v>112</v>
      </c>
      <c r="P104" s="18">
        <v>80</v>
      </c>
      <c r="Q104" s="18">
        <v>1</v>
      </c>
      <c r="R104" s="18">
        <v>0</v>
      </c>
      <c r="S104" s="18">
        <v>26</v>
      </c>
      <c r="T104" s="18">
        <v>0</v>
      </c>
      <c r="AE104" s="21" t="s">
        <v>351</v>
      </c>
      <c r="AF104" s="18" t="s">
        <v>422</v>
      </c>
      <c r="AG104" s="64">
        <v>1.65</v>
      </c>
      <c r="AH104" s="28">
        <f t="shared" si="11"/>
        <v>25.591149999999995</v>
      </c>
      <c r="AI104" s="28">
        <f t="shared" si="17"/>
        <v>7.3117571428571413</v>
      </c>
      <c r="AJ104" s="60">
        <v>850</v>
      </c>
      <c r="AK104" s="16">
        <f t="shared" si="12"/>
        <v>8.5</v>
      </c>
      <c r="AL104" s="16">
        <f t="shared" si="13"/>
        <v>29.75</v>
      </c>
      <c r="AN104" s="16">
        <f t="shared" si="14"/>
        <v>14.49</v>
      </c>
      <c r="AQ104" s="62">
        <v>575</v>
      </c>
      <c r="AR104" s="16">
        <f t="shared" si="15"/>
        <v>9.8571428571428577</v>
      </c>
      <c r="AT104" s="28">
        <f t="shared" si="18"/>
        <v>6.6</v>
      </c>
      <c r="AZ104" s="18">
        <v>0.87</v>
      </c>
    </row>
    <row r="105" spans="2:52" ht="15" x14ac:dyDescent="0.2">
      <c r="B105" s="89" t="s">
        <v>146</v>
      </c>
      <c r="C105" s="8" t="s">
        <v>222</v>
      </c>
      <c r="D105" s="7" t="s">
        <v>382</v>
      </c>
      <c r="E105" s="7" t="s">
        <v>378</v>
      </c>
      <c r="F105" s="7" t="s">
        <v>376</v>
      </c>
      <c r="G105" s="7" t="s">
        <v>375</v>
      </c>
      <c r="H105" s="13">
        <v>3</v>
      </c>
      <c r="I105" s="13">
        <v>2</v>
      </c>
      <c r="J105" s="13">
        <v>16</v>
      </c>
      <c r="K105" s="13">
        <v>60</v>
      </c>
      <c r="L105" s="13">
        <v>1.8</v>
      </c>
      <c r="M105" s="10">
        <f t="shared" si="10"/>
        <v>18.518518518518519</v>
      </c>
      <c r="N105" s="21">
        <v>68</v>
      </c>
      <c r="O105" s="18">
        <v>112</v>
      </c>
      <c r="P105" s="18">
        <v>92</v>
      </c>
      <c r="Q105" s="18">
        <v>1</v>
      </c>
      <c r="R105" s="18">
        <v>0</v>
      </c>
      <c r="S105" s="18">
        <v>30</v>
      </c>
      <c r="T105" s="18">
        <v>1</v>
      </c>
      <c r="U105" s="18">
        <v>154</v>
      </c>
      <c r="AE105" s="18" t="s">
        <v>470</v>
      </c>
      <c r="AF105" s="18" t="s">
        <v>412</v>
      </c>
      <c r="AG105" s="64">
        <v>2.7</v>
      </c>
      <c r="AH105" s="28">
        <f t="shared" si="11"/>
        <v>49.059700000000007</v>
      </c>
      <c r="AI105" s="28">
        <f t="shared" si="17"/>
        <v>14.017057142857144</v>
      </c>
      <c r="AJ105" s="60">
        <v>1975</v>
      </c>
      <c r="AK105" s="16">
        <f t="shared" si="12"/>
        <v>19.75</v>
      </c>
      <c r="AL105" s="16">
        <f t="shared" si="13"/>
        <v>69.125</v>
      </c>
      <c r="AN105" s="16">
        <f t="shared" si="14"/>
        <v>14.49</v>
      </c>
      <c r="AQ105" s="62">
        <v>850</v>
      </c>
      <c r="AR105" s="16">
        <f t="shared" si="15"/>
        <v>14.571428571428571</v>
      </c>
      <c r="AT105" s="28">
        <f t="shared" si="18"/>
        <v>9</v>
      </c>
      <c r="AY105" s="18">
        <v>272</v>
      </c>
      <c r="AZ105" s="18">
        <v>1.9</v>
      </c>
    </row>
    <row r="106" spans="2:52" ht="15" x14ac:dyDescent="0.2">
      <c r="B106" s="89" t="s">
        <v>147</v>
      </c>
      <c r="C106" s="8" t="s">
        <v>222</v>
      </c>
      <c r="D106" s="7" t="s">
        <v>377</v>
      </c>
      <c r="E106" s="7" t="s">
        <v>368</v>
      </c>
      <c r="F106" s="7" t="s">
        <v>369</v>
      </c>
      <c r="G106" s="7" t="s">
        <v>370</v>
      </c>
      <c r="H106" s="13">
        <v>3</v>
      </c>
      <c r="I106" s="13">
        <v>3</v>
      </c>
      <c r="J106" s="13">
        <v>16</v>
      </c>
      <c r="K106" s="18">
        <v>55</v>
      </c>
      <c r="L106" s="13">
        <v>1.74</v>
      </c>
      <c r="M106" s="10">
        <f t="shared" si="10"/>
        <v>18.166204254194742</v>
      </c>
      <c r="N106" s="21">
        <v>72</v>
      </c>
      <c r="O106" s="21">
        <v>152</v>
      </c>
      <c r="P106" s="18">
        <v>76</v>
      </c>
      <c r="U106" s="18">
        <v>172</v>
      </c>
      <c r="AE106" s="18" t="s">
        <v>445</v>
      </c>
      <c r="AF106" s="21" t="s">
        <v>326</v>
      </c>
      <c r="AG106" s="64">
        <v>2.9</v>
      </c>
      <c r="AH106" s="28">
        <f t="shared" si="11"/>
        <v>53.529899999999998</v>
      </c>
      <c r="AI106" s="28">
        <f t="shared" si="17"/>
        <v>15.294257142857143</v>
      </c>
      <c r="AJ106" s="60">
        <v>1850</v>
      </c>
      <c r="AK106" s="16">
        <f t="shared" si="12"/>
        <v>18.5</v>
      </c>
      <c r="AL106" s="16">
        <f t="shared" si="13"/>
        <v>64.75</v>
      </c>
      <c r="AN106" s="16">
        <f t="shared" si="14"/>
        <v>14.49</v>
      </c>
      <c r="AQ106" s="62">
        <v>950</v>
      </c>
      <c r="AR106" s="16">
        <f t="shared" si="15"/>
        <v>16.285714285714285</v>
      </c>
      <c r="AT106" s="28">
        <f t="shared" si="18"/>
        <v>9</v>
      </c>
      <c r="AY106" s="18">
        <v>259</v>
      </c>
    </row>
    <row r="107" spans="2:52" ht="15" x14ac:dyDescent="0.2">
      <c r="B107" s="89" t="s">
        <v>148</v>
      </c>
      <c r="C107" s="8" t="s">
        <v>222</v>
      </c>
      <c r="D107" s="7" t="s">
        <v>382</v>
      </c>
      <c r="E107" s="7" t="s">
        <v>368</v>
      </c>
      <c r="F107" s="7" t="s">
        <v>369</v>
      </c>
      <c r="G107" s="7" t="s">
        <v>383</v>
      </c>
      <c r="H107" s="13">
        <v>4</v>
      </c>
      <c r="I107" s="13">
        <v>1</v>
      </c>
      <c r="J107" s="13">
        <v>16</v>
      </c>
      <c r="K107" s="18">
        <v>68.5</v>
      </c>
      <c r="L107" s="18">
        <v>1.78</v>
      </c>
      <c r="M107" s="10">
        <f t="shared" si="10"/>
        <v>21.619744981694229</v>
      </c>
      <c r="N107" s="18">
        <v>68</v>
      </c>
      <c r="O107" s="18">
        <v>176</v>
      </c>
      <c r="P107" s="18">
        <v>132</v>
      </c>
      <c r="Q107" s="18">
        <v>1</v>
      </c>
      <c r="R107" s="18">
        <v>0</v>
      </c>
      <c r="S107" s="18">
        <v>32</v>
      </c>
      <c r="T107" s="18">
        <v>1</v>
      </c>
      <c r="U107" s="18">
        <v>200</v>
      </c>
      <c r="AE107" s="18" t="s">
        <v>272</v>
      </c>
      <c r="AF107" s="18" t="s">
        <v>394</v>
      </c>
      <c r="AG107" s="64">
        <v>3</v>
      </c>
      <c r="AH107" s="28">
        <f t="shared" si="11"/>
        <v>55.765000000000001</v>
      </c>
      <c r="AI107" s="28">
        <f t="shared" si="17"/>
        <v>15.932857142857143</v>
      </c>
      <c r="AJ107" s="60">
        <v>1500</v>
      </c>
      <c r="AK107" s="16">
        <f t="shared" si="12"/>
        <v>15</v>
      </c>
      <c r="AL107" s="16">
        <f t="shared" si="13"/>
        <v>52.5</v>
      </c>
      <c r="AN107" s="16">
        <f t="shared" si="14"/>
        <v>14.49</v>
      </c>
      <c r="AQ107" s="62">
        <v>850</v>
      </c>
      <c r="AR107" s="16">
        <f t="shared" si="15"/>
        <v>14.571428571428571</v>
      </c>
      <c r="AT107" s="28">
        <f t="shared" si="18"/>
        <v>23.4</v>
      </c>
      <c r="AY107" s="18">
        <v>272</v>
      </c>
      <c r="AZ107" s="18">
        <v>2</v>
      </c>
    </row>
    <row r="108" spans="2:52" ht="15" x14ac:dyDescent="0.2">
      <c r="B108" s="89" t="s">
        <v>149</v>
      </c>
      <c r="C108" s="8" t="s">
        <v>223</v>
      </c>
      <c r="D108" s="7" t="s">
        <v>382</v>
      </c>
      <c r="E108" s="7" t="s">
        <v>368</v>
      </c>
      <c r="F108" s="7" t="s">
        <v>370</v>
      </c>
      <c r="G108" s="7" t="s">
        <v>383</v>
      </c>
      <c r="H108" s="13">
        <v>1</v>
      </c>
      <c r="I108" s="13">
        <v>1</v>
      </c>
      <c r="J108" s="13">
        <v>17</v>
      </c>
      <c r="K108" s="13">
        <v>44</v>
      </c>
      <c r="L108" s="13">
        <v>1.61</v>
      </c>
      <c r="M108" s="10">
        <f t="shared" si="10"/>
        <v>16.974653755642141</v>
      </c>
      <c r="N108" s="21">
        <v>80</v>
      </c>
      <c r="O108" s="21">
        <v>156</v>
      </c>
      <c r="P108" s="18">
        <v>140</v>
      </c>
      <c r="Q108" s="18">
        <v>1</v>
      </c>
      <c r="R108" s="18">
        <v>0</v>
      </c>
      <c r="S108" s="18">
        <v>30</v>
      </c>
      <c r="T108" s="18">
        <v>1</v>
      </c>
      <c r="U108" s="18">
        <v>100</v>
      </c>
      <c r="AE108" s="21" t="s">
        <v>352</v>
      </c>
      <c r="AF108" s="18" t="s">
        <v>417</v>
      </c>
      <c r="AG108" s="64">
        <v>1.9</v>
      </c>
      <c r="AH108" s="28">
        <f t="shared" si="11"/>
        <v>31.178899999999995</v>
      </c>
      <c r="AI108" s="28">
        <f t="shared" si="17"/>
        <v>8.908257142857142</v>
      </c>
      <c r="AJ108" s="60">
        <v>1200</v>
      </c>
      <c r="AK108" s="16">
        <f t="shared" si="12"/>
        <v>12</v>
      </c>
      <c r="AL108" s="16">
        <f t="shared" si="13"/>
        <v>42</v>
      </c>
      <c r="AN108" s="16">
        <f t="shared" si="14"/>
        <v>14.49</v>
      </c>
      <c r="AQ108" s="62">
        <v>600</v>
      </c>
      <c r="AR108" s="16">
        <f t="shared" si="15"/>
        <v>10.285714285714286</v>
      </c>
      <c r="AT108" s="28">
        <f t="shared" si="18"/>
        <v>20.6</v>
      </c>
      <c r="AY108" s="18">
        <v>226</v>
      </c>
      <c r="AZ108" s="18">
        <v>1.07</v>
      </c>
    </row>
    <row r="109" spans="2:52" ht="15" x14ac:dyDescent="0.2">
      <c r="B109" s="89" t="s">
        <v>150</v>
      </c>
      <c r="C109" s="8" t="s">
        <v>223</v>
      </c>
      <c r="D109" s="7" t="s">
        <v>373</v>
      </c>
      <c r="E109" s="7" t="s">
        <v>378</v>
      </c>
      <c r="F109" s="7" t="s">
        <v>369</v>
      </c>
      <c r="G109" s="7" t="s">
        <v>375</v>
      </c>
      <c r="H109" s="13">
        <v>2</v>
      </c>
      <c r="I109" s="13">
        <v>2</v>
      </c>
      <c r="J109" s="13">
        <v>16</v>
      </c>
      <c r="K109" s="13">
        <v>54</v>
      </c>
      <c r="L109" s="13">
        <v>1.58</v>
      </c>
      <c r="M109" s="10">
        <f t="shared" si="10"/>
        <v>21.631148854350261</v>
      </c>
      <c r="N109" s="21">
        <v>72</v>
      </c>
      <c r="O109" s="21">
        <v>124</v>
      </c>
      <c r="P109" s="18">
        <v>112</v>
      </c>
      <c r="R109" s="21"/>
      <c r="U109" s="18">
        <v>100</v>
      </c>
      <c r="AE109" s="21" t="s">
        <v>353</v>
      </c>
      <c r="AF109" s="18" t="s">
        <v>404</v>
      </c>
      <c r="AG109" s="64">
        <v>2.4</v>
      </c>
      <c r="AH109" s="28">
        <f t="shared" si="11"/>
        <v>42.354399999999998</v>
      </c>
      <c r="AI109" s="28">
        <f t="shared" si="17"/>
        <v>12.101257142857142</v>
      </c>
      <c r="AJ109" s="60">
        <v>1300</v>
      </c>
      <c r="AK109" s="16">
        <f t="shared" si="12"/>
        <v>13</v>
      </c>
      <c r="AL109" s="16">
        <f t="shared" si="13"/>
        <v>45.5</v>
      </c>
      <c r="AN109" s="16">
        <f t="shared" si="14"/>
        <v>14.49</v>
      </c>
      <c r="AQ109" s="62">
        <v>625</v>
      </c>
      <c r="AR109" s="16">
        <f t="shared" si="15"/>
        <v>10.714285714285715</v>
      </c>
      <c r="AT109" s="28">
        <f t="shared" si="18"/>
        <v>13.4</v>
      </c>
      <c r="AY109" s="18">
        <v>222</v>
      </c>
    </row>
    <row r="110" spans="2:52" ht="15" x14ac:dyDescent="0.2">
      <c r="B110" s="89" t="s">
        <v>151</v>
      </c>
      <c r="C110" s="8" t="s">
        <v>222</v>
      </c>
      <c r="D110" s="7" t="s">
        <v>381</v>
      </c>
      <c r="E110" s="7" t="s">
        <v>380</v>
      </c>
      <c r="F110" s="7" t="s">
        <v>370</v>
      </c>
      <c r="G110" s="7" t="s">
        <v>370</v>
      </c>
      <c r="H110" s="13">
        <v>3</v>
      </c>
      <c r="I110" s="13">
        <v>3</v>
      </c>
      <c r="J110" s="13">
        <v>16</v>
      </c>
      <c r="K110" s="13">
        <v>65</v>
      </c>
      <c r="L110" s="13">
        <v>1.79</v>
      </c>
      <c r="M110" s="10">
        <f t="shared" si="10"/>
        <v>20.286507911738084</v>
      </c>
      <c r="N110" s="21">
        <v>68</v>
      </c>
      <c r="O110" s="21">
        <v>148</v>
      </c>
      <c r="P110" s="18">
        <v>120</v>
      </c>
      <c r="Q110" s="18">
        <v>0</v>
      </c>
      <c r="R110" s="18">
        <v>0</v>
      </c>
      <c r="S110" s="18">
        <v>26</v>
      </c>
      <c r="T110" s="18">
        <v>1</v>
      </c>
      <c r="U110" s="18">
        <v>102</v>
      </c>
      <c r="AE110" s="18" t="s">
        <v>354</v>
      </c>
      <c r="AF110" s="21" t="s">
        <v>396</v>
      </c>
      <c r="AG110" s="64">
        <v>3.5</v>
      </c>
      <c r="AH110" s="28">
        <f t="shared" si="11"/>
        <v>66.9405</v>
      </c>
      <c r="AI110" s="28">
        <f t="shared" si="17"/>
        <v>19.125857142857143</v>
      </c>
      <c r="AJ110" s="60">
        <v>900</v>
      </c>
      <c r="AK110" s="16">
        <f t="shared" si="12"/>
        <v>9</v>
      </c>
      <c r="AL110" s="16">
        <f t="shared" si="13"/>
        <v>31.5</v>
      </c>
      <c r="AN110" s="16">
        <f t="shared" si="14"/>
        <v>14.49</v>
      </c>
      <c r="AQ110" s="62">
        <v>750</v>
      </c>
      <c r="AR110" s="16">
        <f t="shared" si="15"/>
        <v>12.857142857142858</v>
      </c>
      <c r="AT110" s="28">
        <f t="shared" si="18"/>
        <v>18.2</v>
      </c>
      <c r="AY110" s="18">
        <v>270</v>
      </c>
      <c r="AZ110" s="18">
        <v>1.92</v>
      </c>
    </row>
    <row r="111" spans="2:52" ht="15" x14ac:dyDescent="0.2">
      <c r="B111" s="89" t="s">
        <v>152</v>
      </c>
      <c r="C111" s="8" t="s">
        <v>222</v>
      </c>
      <c r="D111" s="7" t="s">
        <v>382</v>
      </c>
      <c r="E111" s="7" t="s">
        <v>368</v>
      </c>
      <c r="F111" s="7" t="s">
        <v>375</v>
      </c>
      <c r="G111" s="7" t="s">
        <v>369</v>
      </c>
      <c r="H111" s="13">
        <v>3</v>
      </c>
      <c r="I111" s="13">
        <v>3</v>
      </c>
      <c r="J111" s="13">
        <v>16</v>
      </c>
      <c r="K111" s="13">
        <v>56</v>
      </c>
      <c r="L111" s="13">
        <v>1.63</v>
      </c>
      <c r="M111" s="10">
        <f t="shared" si="10"/>
        <v>21.077195227520797</v>
      </c>
      <c r="N111" s="21">
        <v>64</v>
      </c>
      <c r="O111" s="21">
        <v>152</v>
      </c>
      <c r="P111" s="18">
        <v>108</v>
      </c>
      <c r="Q111" s="18">
        <v>1</v>
      </c>
      <c r="R111" s="21">
        <v>1</v>
      </c>
      <c r="S111" s="18">
        <v>37</v>
      </c>
      <c r="T111" s="18">
        <v>1</v>
      </c>
      <c r="U111" s="18">
        <v>143</v>
      </c>
      <c r="AE111" s="18" t="s">
        <v>355</v>
      </c>
      <c r="AF111" s="21" t="s">
        <v>411</v>
      </c>
      <c r="AG111" s="64">
        <v>2.2000000000000002</v>
      </c>
      <c r="AH111" s="28">
        <f t="shared" si="11"/>
        <v>37.884200000000007</v>
      </c>
      <c r="AI111" s="28">
        <f t="shared" si="17"/>
        <v>10.824057142857145</v>
      </c>
      <c r="AJ111" s="60">
        <v>1500</v>
      </c>
      <c r="AK111" s="16">
        <f t="shared" si="12"/>
        <v>15</v>
      </c>
      <c r="AL111" s="16">
        <f t="shared" si="13"/>
        <v>52.5</v>
      </c>
      <c r="AN111" s="16">
        <f t="shared" si="14"/>
        <v>14.49</v>
      </c>
      <c r="AQ111" s="62">
        <v>975</v>
      </c>
      <c r="AR111" s="16">
        <f t="shared" si="15"/>
        <v>16.714285714285715</v>
      </c>
      <c r="AT111" s="28">
        <f t="shared" si="18"/>
        <v>17</v>
      </c>
      <c r="AY111" s="18">
        <v>260</v>
      </c>
      <c r="AZ111" s="18">
        <v>1.87</v>
      </c>
    </row>
    <row r="112" spans="2:52" ht="15" x14ac:dyDescent="0.2">
      <c r="B112" s="89" t="s">
        <v>259</v>
      </c>
      <c r="C112" s="8" t="s">
        <v>223</v>
      </c>
      <c r="D112" s="7" t="s">
        <v>373</v>
      </c>
      <c r="E112" s="7" t="s">
        <v>386</v>
      </c>
      <c r="F112" s="7" t="s">
        <v>375</v>
      </c>
      <c r="G112" s="7" t="s">
        <v>375</v>
      </c>
      <c r="H112" s="13">
        <v>2</v>
      </c>
      <c r="I112" s="13">
        <v>1</v>
      </c>
      <c r="J112" s="13">
        <v>16</v>
      </c>
      <c r="K112" s="13">
        <v>55</v>
      </c>
      <c r="L112" s="13">
        <v>1.75</v>
      </c>
      <c r="M112" s="10">
        <f t="shared" si="10"/>
        <v>17.959183673469386</v>
      </c>
      <c r="N112" s="21">
        <v>68</v>
      </c>
      <c r="O112" s="21">
        <v>156</v>
      </c>
      <c r="P112" s="18">
        <v>108</v>
      </c>
      <c r="R112" s="21"/>
      <c r="AE112" s="18" t="s">
        <v>356</v>
      </c>
      <c r="AF112" s="18" t="s">
        <v>421</v>
      </c>
      <c r="AG112" s="64">
        <v>1.9</v>
      </c>
      <c r="AH112" s="28">
        <f t="shared" si="11"/>
        <v>31.178899999999995</v>
      </c>
      <c r="AI112" s="28">
        <f t="shared" si="17"/>
        <v>8.908257142857142</v>
      </c>
      <c r="AJ112" s="60">
        <v>1275</v>
      </c>
      <c r="AK112" s="16">
        <f t="shared" si="12"/>
        <v>12.75</v>
      </c>
      <c r="AL112" s="16">
        <f t="shared" si="13"/>
        <v>44.625</v>
      </c>
      <c r="AN112" s="16">
        <f t="shared" si="14"/>
        <v>14.49</v>
      </c>
      <c r="AQ112" s="62">
        <v>500</v>
      </c>
      <c r="AR112" s="16">
        <f t="shared" si="15"/>
        <v>8.5714285714285712</v>
      </c>
      <c r="AT112" s="28">
        <f t="shared" si="18"/>
        <v>16.600000000000001</v>
      </c>
    </row>
    <row r="113" spans="2:52" ht="15" x14ac:dyDescent="0.2">
      <c r="B113" s="89" t="s">
        <v>153</v>
      </c>
      <c r="C113" s="7" t="s">
        <v>223</v>
      </c>
      <c r="D113" s="7" t="s">
        <v>381</v>
      </c>
      <c r="E113" s="7" t="s">
        <v>368</v>
      </c>
      <c r="F113" s="7" t="s">
        <v>369</v>
      </c>
      <c r="G113" s="7" t="s">
        <v>370</v>
      </c>
      <c r="H113" s="13">
        <v>3</v>
      </c>
      <c r="I113" s="13">
        <v>2</v>
      </c>
      <c r="J113" s="13">
        <v>16</v>
      </c>
      <c r="K113" s="13">
        <v>60</v>
      </c>
      <c r="L113" s="13">
        <v>1.6</v>
      </c>
      <c r="M113" s="10">
        <f t="shared" si="10"/>
        <v>23.437499999999996</v>
      </c>
      <c r="N113" s="21">
        <v>92</v>
      </c>
      <c r="O113" s="21">
        <v>180</v>
      </c>
      <c r="P113" s="18">
        <v>124</v>
      </c>
      <c r="Q113" s="18">
        <v>1</v>
      </c>
      <c r="R113" s="21">
        <v>0</v>
      </c>
      <c r="T113" s="18">
        <v>0</v>
      </c>
      <c r="AE113" s="21" t="s">
        <v>357</v>
      </c>
      <c r="AF113" s="18" t="s">
        <v>419</v>
      </c>
      <c r="AG113" s="64">
        <v>2</v>
      </c>
      <c r="AH113" s="28">
        <f t="shared" si="11"/>
        <v>33.414000000000001</v>
      </c>
      <c r="AI113" s="28">
        <f t="shared" si="17"/>
        <v>9.546857142857144</v>
      </c>
      <c r="AJ113" s="60">
        <v>1250</v>
      </c>
      <c r="AK113" s="16">
        <f t="shared" si="12"/>
        <v>12.5</v>
      </c>
      <c r="AL113" s="16">
        <f t="shared" si="13"/>
        <v>43.75</v>
      </c>
      <c r="AN113" s="16">
        <f t="shared" si="14"/>
        <v>14.49</v>
      </c>
      <c r="AQ113" s="62">
        <v>725</v>
      </c>
      <c r="AR113" s="16">
        <f t="shared" si="15"/>
        <v>12.428571428571429</v>
      </c>
      <c r="AT113" s="28">
        <f t="shared" si="18"/>
        <v>17.399999999999999</v>
      </c>
      <c r="AZ113" s="18">
        <v>1.04</v>
      </c>
    </row>
    <row r="114" spans="2:52" ht="15" x14ac:dyDescent="0.2">
      <c r="B114" s="89" t="s">
        <v>154</v>
      </c>
      <c r="C114" s="7" t="s">
        <v>222</v>
      </c>
      <c r="D114" s="7" t="s">
        <v>377</v>
      </c>
      <c r="E114" s="7" t="s">
        <v>368</v>
      </c>
      <c r="F114" s="7" t="s">
        <v>369</v>
      </c>
      <c r="G114" s="7" t="s">
        <v>376</v>
      </c>
      <c r="H114" s="13">
        <v>1</v>
      </c>
      <c r="I114" s="13">
        <v>1</v>
      </c>
      <c r="J114" s="13">
        <v>17</v>
      </c>
      <c r="K114" s="13">
        <v>68</v>
      </c>
      <c r="L114" s="13">
        <v>1.85</v>
      </c>
      <c r="M114" s="10">
        <f t="shared" si="10"/>
        <v>19.86851716581446</v>
      </c>
      <c r="N114" s="21">
        <v>60</v>
      </c>
      <c r="O114" s="18">
        <v>120</v>
      </c>
      <c r="P114" s="18">
        <v>108</v>
      </c>
      <c r="U114" s="18">
        <v>130</v>
      </c>
      <c r="AE114" s="18" t="s">
        <v>358</v>
      </c>
      <c r="AF114" s="18" t="s">
        <v>414</v>
      </c>
      <c r="AG114" s="64">
        <v>3.2</v>
      </c>
      <c r="AH114" s="28">
        <f t="shared" si="11"/>
        <v>60.235200000000006</v>
      </c>
      <c r="AI114" s="28">
        <f t="shared" si="17"/>
        <v>17.210057142857146</v>
      </c>
      <c r="AJ114" s="60">
        <v>1450</v>
      </c>
      <c r="AK114" s="16">
        <f t="shared" si="12"/>
        <v>14.5</v>
      </c>
      <c r="AL114" s="16">
        <f t="shared" si="13"/>
        <v>50.75</v>
      </c>
      <c r="AN114" s="16">
        <f t="shared" si="14"/>
        <v>14.49</v>
      </c>
      <c r="AQ114" s="62">
        <v>800</v>
      </c>
      <c r="AR114" s="16">
        <f t="shared" si="15"/>
        <v>13.714285714285714</v>
      </c>
      <c r="AT114" s="28">
        <f t="shared" si="18"/>
        <v>14.6</v>
      </c>
      <c r="AY114" s="18">
        <v>290</v>
      </c>
    </row>
    <row r="115" spans="2:52" ht="15" x14ac:dyDescent="0.2">
      <c r="B115" s="89" t="s">
        <v>155</v>
      </c>
      <c r="C115" s="7" t="s">
        <v>222</v>
      </c>
      <c r="D115" s="7" t="s">
        <v>382</v>
      </c>
      <c r="E115" s="7" t="s">
        <v>368</v>
      </c>
      <c r="F115" s="7" t="s">
        <v>369</v>
      </c>
      <c r="G115" s="7" t="s">
        <v>370</v>
      </c>
      <c r="H115" s="13">
        <v>2</v>
      </c>
      <c r="I115" s="13">
        <v>2</v>
      </c>
      <c r="J115" s="13">
        <v>17</v>
      </c>
      <c r="K115" s="13">
        <v>66</v>
      </c>
      <c r="L115" s="13">
        <v>1.81</v>
      </c>
      <c r="M115" s="10">
        <f t="shared" si="10"/>
        <v>20.145905192149201</v>
      </c>
      <c r="N115" s="18">
        <v>64</v>
      </c>
      <c r="O115" s="21">
        <v>136</v>
      </c>
      <c r="P115" s="18">
        <v>92</v>
      </c>
      <c r="Q115" s="18">
        <v>1</v>
      </c>
      <c r="R115" s="21">
        <v>1</v>
      </c>
      <c r="S115" s="18">
        <v>23</v>
      </c>
      <c r="T115" s="18">
        <v>0</v>
      </c>
      <c r="U115" s="18">
        <v>118</v>
      </c>
      <c r="AE115" s="18" t="s">
        <v>349</v>
      </c>
      <c r="AF115" s="18" t="s">
        <v>270</v>
      </c>
      <c r="AG115" s="64">
        <v>2.7749999999999999</v>
      </c>
      <c r="AH115" s="28">
        <f t="shared" si="11"/>
        <v>50.736024999999998</v>
      </c>
      <c r="AI115" s="28">
        <f t="shared" si="17"/>
        <v>14.496007142857142</v>
      </c>
      <c r="AJ115" s="60">
        <v>1475</v>
      </c>
      <c r="AK115" s="16">
        <f t="shared" si="12"/>
        <v>14.75</v>
      </c>
      <c r="AL115" s="16">
        <f t="shared" si="13"/>
        <v>51.625</v>
      </c>
      <c r="AN115" s="16">
        <f t="shared" si="14"/>
        <v>14.49</v>
      </c>
      <c r="AQ115" s="62">
        <v>825</v>
      </c>
      <c r="AR115" s="16">
        <f t="shared" si="15"/>
        <v>14.142857142857142</v>
      </c>
      <c r="AT115" s="28">
        <f t="shared" si="18"/>
        <v>12.2</v>
      </c>
      <c r="AY115" s="18">
        <v>279</v>
      </c>
      <c r="AZ115" s="18">
        <v>1.63</v>
      </c>
    </row>
    <row r="116" spans="2:52" ht="15" x14ac:dyDescent="0.2">
      <c r="B116" s="89" t="s">
        <v>156</v>
      </c>
      <c r="C116" s="7" t="s">
        <v>222</v>
      </c>
      <c r="D116" s="7" t="s">
        <v>374</v>
      </c>
      <c r="E116" s="7" t="s">
        <v>391</v>
      </c>
      <c r="F116" s="7" t="s">
        <v>383</v>
      </c>
      <c r="G116" s="7" t="s">
        <v>376</v>
      </c>
      <c r="H116" s="13">
        <v>1</v>
      </c>
      <c r="I116" s="13">
        <v>1</v>
      </c>
      <c r="J116" s="13">
        <v>17</v>
      </c>
      <c r="K116" s="13">
        <v>75</v>
      </c>
      <c r="L116" s="13">
        <v>1.63</v>
      </c>
      <c r="M116" s="10">
        <f t="shared" si="10"/>
        <v>28.228386465429637</v>
      </c>
      <c r="N116" s="21">
        <v>64</v>
      </c>
      <c r="O116" s="21">
        <v>144</v>
      </c>
      <c r="P116" s="18">
        <v>132</v>
      </c>
      <c r="Q116" s="18">
        <v>1</v>
      </c>
      <c r="R116" s="21">
        <v>1</v>
      </c>
      <c r="S116" s="18">
        <v>36</v>
      </c>
      <c r="T116" s="18">
        <v>0</v>
      </c>
      <c r="U116" s="18">
        <v>120</v>
      </c>
      <c r="AE116" s="21" t="s">
        <v>448</v>
      </c>
      <c r="AF116" s="18" t="s">
        <v>399</v>
      </c>
      <c r="AG116" s="64">
        <v>2.6</v>
      </c>
      <c r="AH116" s="28">
        <f t="shared" si="11"/>
        <v>46.824600000000004</v>
      </c>
      <c r="AI116" s="28">
        <f t="shared" si="17"/>
        <v>13.378457142857144</v>
      </c>
      <c r="AJ116" s="60">
        <v>1550</v>
      </c>
      <c r="AK116" s="16">
        <f t="shared" si="12"/>
        <v>15.5</v>
      </c>
      <c r="AL116" s="16">
        <f t="shared" si="13"/>
        <v>54.25</v>
      </c>
      <c r="AN116" s="16">
        <f t="shared" si="14"/>
        <v>14.49</v>
      </c>
      <c r="AQ116" s="62">
        <v>725</v>
      </c>
      <c r="AR116" s="16">
        <f t="shared" si="15"/>
        <v>12.428571428571429</v>
      </c>
      <c r="AT116" s="28">
        <f t="shared" si="18"/>
        <v>21</v>
      </c>
      <c r="AY116" s="18">
        <v>245</v>
      </c>
      <c r="AZ116" s="18">
        <v>1.7</v>
      </c>
    </row>
    <row r="117" spans="2:52" ht="15" x14ac:dyDescent="0.2">
      <c r="B117" s="89" t="s">
        <v>157</v>
      </c>
      <c r="C117" s="7" t="s">
        <v>223</v>
      </c>
      <c r="D117" s="7" t="s">
        <v>377</v>
      </c>
      <c r="E117" s="7" t="s">
        <v>378</v>
      </c>
      <c r="F117" s="7" t="s">
        <v>375</v>
      </c>
      <c r="G117" s="7" t="s">
        <v>375</v>
      </c>
      <c r="H117" s="13">
        <v>3</v>
      </c>
      <c r="I117" s="13">
        <v>3</v>
      </c>
      <c r="J117" s="13">
        <v>16</v>
      </c>
      <c r="K117" s="18">
        <v>40</v>
      </c>
      <c r="L117" s="18">
        <v>1.58</v>
      </c>
      <c r="M117" s="10">
        <f t="shared" si="10"/>
        <v>16.023073225444637</v>
      </c>
      <c r="N117" s="21">
        <v>96</v>
      </c>
      <c r="O117" s="21">
        <v>164</v>
      </c>
      <c r="P117" s="18">
        <v>124</v>
      </c>
      <c r="Q117" s="18">
        <v>1</v>
      </c>
      <c r="R117" s="21">
        <v>1</v>
      </c>
      <c r="S117" s="18">
        <v>34</v>
      </c>
      <c r="T117" s="18">
        <v>1</v>
      </c>
      <c r="U117" s="18">
        <v>105</v>
      </c>
      <c r="AE117" s="21" t="s">
        <v>359</v>
      </c>
      <c r="AF117" s="18" t="s">
        <v>265</v>
      </c>
      <c r="AG117" s="64">
        <v>2</v>
      </c>
      <c r="AH117" s="28">
        <f t="shared" si="11"/>
        <v>33.414000000000001</v>
      </c>
      <c r="AI117" s="28">
        <f t="shared" si="17"/>
        <v>9.546857142857144</v>
      </c>
      <c r="AJ117" s="60">
        <v>1375</v>
      </c>
      <c r="AK117" s="16">
        <f t="shared" si="12"/>
        <v>13.75</v>
      </c>
      <c r="AL117" s="16">
        <f t="shared" si="13"/>
        <v>48.125</v>
      </c>
      <c r="AN117" s="16">
        <f t="shared" si="14"/>
        <v>14.49</v>
      </c>
      <c r="AQ117" s="62">
        <v>750</v>
      </c>
      <c r="AR117" s="16">
        <f t="shared" si="15"/>
        <v>12.857142857142858</v>
      </c>
      <c r="AT117" s="28">
        <f t="shared" si="18"/>
        <v>15</v>
      </c>
      <c r="AY117" s="18">
        <v>230</v>
      </c>
      <c r="AZ117" s="18">
        <v>1.5</v>
      </c>
    </row>
    <row r="118" spans="2:52" ht="15" x14ac:dyDescent="0.2">
      <c r="B118" s="89" t="s">
        <v>158</v>
      </c>
      <c r="C118" s="7" t="s">
        <v>222</v>
      </c>
      <c r="D118" s="7" t="s">
        <v>377</v>
      </c>
      <c r="E118" s="7" t="s">
        <v>368</v>
      </c>
      <c r="F118" s="7" t="s">
        <v>369</v>
      </c>
      <c r="G118" s="7" t="s">
        <v>370</v>
      </c>
      <c r="H118" s="13">
        <v>4</v>
      </c>
      <c r="I118" s="13">
        <v>2</v>
      </c>
      <c r="J118" s="13">
        <v>15</v>
      </c>
      <c r="K118" s="13">
        <v>63</v>
      </c>
      <c r="L118" s="13">
        <v>1.65</v>
      </c>
      <c r="M118" s="10">
        <f t="shared" si="10"/>
        <v>23.140495867768596</v>
      </c>
      <c r="N118" s="21">
        <v>64</v>
      </c>
      <c r="O118" s="21">
        <v>120</v>
      </c>
      <c r="P118" s="18">
        <v>108</v>
      </c>
      <c r="Q118" s="18">
        <v>0</v>
      </c>
      <c r="R118" s="21">
        <v>1</v>
      </c>
      <c r="S118" s="18">
        <v>33</v>
      </c>
      <c r="T118" s="18">
        <v>1</v>
      </c>
      <c r="U118" s="18">
        <v>110</v>
      </c>
      <c r="AE118" s="21" t="s">
        <v>447</v>
      </c>
      <c r="AF118" s="18" t="s">
        <v>415</v>
      </c>
      <c r="AG118" s="64">
        <v>2.1</v>
      </c>
      <c r="AH118" s="28">
        <f t="shared" si="11"/>
        <v>35.649100000000004</v>
      </c>
      <c r="AI118" s="28">
        <f t="shared" si="17"/>
        <v>10.185457142857144</v>
      </c>
      <c r="AJ118" s="60">
        <v>1200</v>
      </c>
      <c r="AK118" s="16">
        <f t="shared" si="12"/>
        <v>12</v>
      </c>
      <c r="AL118" s="16">
        <f t="shared" si="13"/>
        <v>42</v>
      </c>
      <c r="AN118" s="16">
        <f t="shared" si="14"/>
        <v>14.49</v>
      </c>
      <c r="AQ118" s="62">
        <v>700</v>
      </c>
      <c r="AR118" s="16">
        <f t="shared" si="15"/>
        <v>12</v>
      </c>
      <c r="AT118" s="28">
        <f t="shared" si="18"/>
        <v>13.8</v>
      </c>
      <c r="AY118" s="18">
        <v>260</v>
      </c>
      <c r="AZ118" s="18">
        <v>1.86</v>
      </c>
    </row>
    <row r="119" spans="2:52" ht="15" x14ac:dyDescent="0.2">
      <c r="B119" s="89" t="s">
        <v>159</v>
      </c>
      <c r="C119" s="7" t="s">
        <v>223</v>
      </c>
      <c r="D119" s="7" t="s">
        <v>373</v>
      </c>
      <c r="E119" s="7" t="s">
        <v>368</v>
      </c>
      <c r="F119" s="7" t="s">
        <v>369</v>
      </c>
      <c r="G119" s="7" t="s">
        <v>376</v>
      </c>
      <c r="H119" s="13">
        <v>4</v>
      </c>
      <c r="I119" s="13">
        <v>1</v>
      </c>
      <c r="J119" s="13">
        <v>16</v>
      </c>
      <c r="K119" s="13">
        <v>47</v>
      </c>
      <c r="L119" s="13">
        <v>1.58</v>
      </c>
      <c r="M119" s="10">
        <f t="shared" si="10"/>
        <v>18.827111039897449</v>
      </c>
      <c r="N119" s="21">
        <v>84</v>
      </c>
      <c r="O119" s="21">
        <v>120</v>
      </c>
      <c r="P119" s="18">
        <v>96</v>
      </c>
      <c r="R119" s="21"/>
      <c r="AE119" s="21" t="s">
        <v>360</v>
      </c>
      <c r="AF119" s="18" t="s">
        <v>402</v>
      </c>
      <c r="AG119" s="64">
        <v>2</v>
      </c>
      <c r="AH119" s="28">
        <f t="shared" si="11"/>
        <v>33.414000000000001</v>
      </c>
      <c r="AI119" s="28">
        <f t="shared" si="17"/>
        <v>9.546857142857144</v>
      </c>
      <c r="AJ119" s="60">
        <v>1100</v>
      </c>
      <c r="AK119" s="16">
        <f t="shared" si="12"/>
        <v>11</v>
      </c>
      <c r="AL119" s="16">
        <f t="shared" si="13"/>
        <v>38.5</v>
      </c>
      <c r="AN119" s="16">
        <f t="shared" si="14"/>
        <v>14.49</v>
      </c>
      <c r="AQ119" s="62">
        <v>625</v>
      </c>
      <c r="AR119" s="16">
        <f t="shared" si="15"/>
        <v>10.714285714285715</v>
      </c>
      <c r="AT119" s="28">
        <f t="shared" si="18"/>
        <v>7.4</v>
      </c>
    </row>
    <row r="120" spans="2:52" ht="15" x14ac:dyDescent="0.2">
      <c r="B120" s="89" t="s">
        <v>160</v>
      </c>
      <c r="C120" s="7" t="s">
        <v>223</v>
      </c>
      <c r="D120" s="7" t="s">
        <v>386</v>
      </c>
      <c r="E120" s="7" t="s">
        <v>386</v>
      </c>
      <c r="F120" s="7" t="s">
        <v>369</v>
      </c>
      <c r="G120" s="7" t="s">
        <v>383</v>
      </c>
      <c r="H120" s="13">
        <v>5</v>
      </c>
      <c r="I120" s="13">
        <v>5</v>
      </c>
      <c r="J120" s="13">
        <v>16</v>
      </c>
      <c r="K120" s="13">
        <v>54</v>
      </c>
      <c r="L120" s="13">
        <v>1.63</v>
      </c>
      <c r="M120" s="10">
        <f t="shared" si="10"/>
        <v>20.324438255109339</v>
      </c>
      <c r="N120" s="21">
        <v>92</v>
      </c>
      <c r="O120" s="21">
        <v>156</v>
      </c>
      <c r="P120" s="18">
        <v>140</v>
      </c>
      <c r="Q120" s="18">
        <v>1</v>
      </c>
      <c r="R120" s="18">
        <v>0</v>
      </c>
      <c r="S120" s="18">
        <v>25</v>
      </c>
      <c r="T120" s="18">
        <v>0</v>
      </c>
      <c r="U120" s="18">
        <v>94</v>
      </c>
      <c r="AE120" s="18">
        <v>0</v>
      </c>
      <c r="AF120" s="21" t="s">
        <v>402</v>
      </c>
      <c r="AH120" s="28">
        <f t="shared" si="11"/>
        <v>-11.288</v>
      </c>
      <c r="AI120" s="28">
        <f t="shared" si="17"/>
        <v>-3.2251428571428571</v>
      </c>
      <c r="AJ120" s="60">
        <v>1375</v>
      </c>
      <c r="AK120" s="16">
        <f t="shared" si="12"/>
        <v>13.75</v>
      </c>
      <c r="AL120" s="16">
        <f t="shared" si="13"/>
        <v>48.125</v>
      </c>
      <c r="AN120" s="16">
        <f t="shared" si="14"/>
        <v>14.49</v>
      </c>
      <c r="AQ120" s="62">
        <v>625</v>
      </c>
      <c r="AR120" s="16">
        <f t="shared" si="15"/>
        <v>10.714285714285715</v>
      </c>
      <c r="AT120" s="28">
        <f t="shared" si="18"/>
        <v>18.2</v>
      </c>
      <c r="AY120" s="18">
        <v>231</v>
      </c>
      <c r="AZ120" s="18">
        <v>1.06</v>
      </c>
    </row>
    <row r="121" spans="2:52" ht="15" x14ac:dyDescent="0.2">
      <c r="B121" s="89" t="s">
        <v>161</v>
      </c>
      <c r="C121" s="7" t="s">
        <v>222</v>
      </c>
      <c r="D121" s="7" t="s">
        <v>382</v>
      </c>
      <c r="E121" s="7" t="s">
        <v>368</v>
      </c>
      <c r="F121" s="7" t="s">
        <v>370</v>
      </c>
      <c r="G121" s="7" t="s">
        <v>370</v>
      </c>
      <c r="H121" s="13">
        <v>5</v>
      </c>
      <c r="I121" s="13">
        <v>4</v>
      </c>
      <c r="J121" s="13">
        <v>17</v>
      </c>
      <c r="K121" s="13">
        <v>64</v>
      </c>
      <c r="L121" s="13">
        <v>1.81</v>
      </c>
      <c r="M121" s="10">
        <f t="shared" si="10"/>
        <v>19.535423216629528</v>
      </c>
      <c r="N121" s="21">
        <v>68</v>
      </c>
      <c r="O121" s="18">
        <v>188</v>
      </c>
      <c r="P121" s="18">
        <v>140</v>
      </c>
      <c r="Q121" s="18">
        <v>1</v>
      </c>
      <c r="R121" s="18">
        <v>1</v>
      </c>
      <c r="S121" s="18">
        <v>35</v>
      </c>
      <c r="T121" s="18">
        <v>1</v>
      </c>
      <c r="U121" s="18">
        <v>157</v>
      </c>
      <c r="AE121" s="21" t="s">
        <v>275</v>
      </c>
      <c r="AF121" s="18" t="s">
        <v>338</v>
      </c>
      <c r="AG121" s="64">
        <v>3.4</v>
      </c>
      <c r="AH121" s="28">
        <f t="shared" si="11"/>
        <v>64.705399999999997</v>
      </c>
      <c r="AI121" s="28">
        <f t="shared" si="17"/>
        <v>18.487257142857143</v>
      </c>
      <c r="AJ121" s="60">
        <v>1875</v>
      </c>
      <c r="AK121" s="16">
        <f t="shared" si="12"/>
        <v>18.75</v>
      </c>
      <c r="AL121" s="16">
        <f t="shared" si="13"/>
        <v>65.625</v>
      </c>
      <c r="AN121" s="16">
        <f t="shared" si="14"/>
        <v>14.49</v>
      </c>
      <c r="AQ121" s="62">
        <v>700</v>
      </c>
      <c r="AR121" s="16">
        <f t="shared" si="15"/>
        <v>12</v>
      </c>
      <c r="AT121" s="28">
        <f t="shared" si="18"/>
        <v>26.2</v>
      </c>
      <c r="AY121" s="18">
        <v>283</v>
      </c>
      <c r="AZ121" s="18">
        <v>1.95</v>
      </c>
    </row>
    <row r="122" spans="2:52" ht="15" x14ac:dyDescent="0.2">
      <c r="B122" s="89" t="s">
        <v>162</v>
      </c>
      <c r="C122" s="7" t="s">
        <v>222</v>
      </c>
      <c r="D122" s="8" t="s">
        <v>380</v>
      </c>
      <c r="E122" s="8" t="s">
        <v>368</v>
      </c>
      <c r="F122" s="8" t="s">
        <v>375</v>
      </c>
      <c r="G122" s="8" t="s">
        <v>369</v>
      </c>
      <c r="H122" s="13">
        <v>4</v>
      </c>
      <c r="I122" s="13">
        <v>4</v>
      </c>
      <c r="J122" s="13">
        <v>16</v>
      </c>
      <c r="K122" s="13">
        <v>63</v>
      </c>
      <c r="L122" s="13">
        <v>1.65</v>
      </c>
      <c r="M122" s="10">
        <f t="shared" si="10"/>
        <v>23.140495867768596</v>
      </c>
      <c r="N122" s="18">
        <v>92</v>
      </c>
      <c r="O122" s="18">
        <v>148</v>
      </c>
      <c r="P122" s="18">
        <v>120</v>
      </c>
      <c r="Q122" s="18">
        <v>0</v>
      </c>
      <c r="R122" s="18">
        <v>0</v>
      </c>
      <c r="S122" s="18">
        <v>35</v>
      </c>
      <c r="T122" s="18">
        <v>0</v>
      </c>
      <c r="U122" s="18">
        <v>120</v>
      </c>
      <c r="AE122" s="21" t="s">
        <v>361</v>
      </c>
      <c r="AF122" s="18" t="s">
        <v>408</v>
      </c>
      <c r="AG122" s="64">
        <v>4.3499999999999996</v>
      </c>
      <c r="AH122" s="28">
        <f t="shared" si="11"/>
        <v>85.938849999999988</v>
      </c>
      <c r="AI122" s="28">
        <f t="shared" si="17"/>
        <v>24.55395714285714</v>
      </c>
      <c r="AJ122" s="60">
        <v>2800</v>
      </c>
      <c r="AK122" s="16">
        <f t="shared" si="12"/>
        <v>28</v>
      </c>
      <c r="AL122" s="16">
        <f t="shared" si="13"/>
        <v>98</v>
      </c>
      <c r="AN122" s="16">
        <f t="shared" si="14"/>
        <v>14.49</v>
      </c>
      <c r="AQ122" s="62">
        <v>975</v>
      </c>
      <c r="AR122" s="16">
        <f t="shared" si="15"/>
        <v>16.714285714285715</v>
      </c>
      <c r="AT122" s="28">
        <f t="shared" si="18"/>
        <v>13.4</v>
      </c>
      <c r="AY122" s="18">
        <v>260</v>
      </c>
      <c r="AZ122" s="18">
        <v>2.06</v>
      </c>
    </row>
    <row r="123" spans="2:52" ht="15" x14ac:dyDescent="0.2">
      <c r="B123" s="89" t="s">
        <v>163</v>
      </c>
      <c r="C123" s="7" t="s">
        <v>223</v>
      </c>
      <c r="D123" s="7" t="s">
        <v>379</v>
      </c>
      <c r="E123" s="7" t="s">
        <v>378</v>
      </c>
      <c r="F123" s="7" t="s">
        <v>376</v>
      </c>
      <c r="G123" s="7" t="s">
        <v>370</v>
      </c>
      <c r="H123" s="13">
        <v>4</v>
      </c>
      <c r="I123" s="13">
        <v>3</v>
      </c>
      <c r="J123" s="13">
        <v>16</v>
      </c>
      <c r="K123" s="13">
        <v>65</v>
      </c>
      <c r="L123" s="13">
        <v>1.64</v>
      </c>
      <c r="M123" s="10">
        <f t="shared" si="10"/>
        <v>24.167162403331353</v>
      </c>
      <c r="N123" s="18">
        <v>84</v>
      </c>
      <c r="O123" s="18">
        <v>148</v>
      </c>
      <c r="P123" s="18">
        <v>112</v>
      </c>
      <c r="Q123" s="18">
        <v>1</v>
      </c>
      <c r="R123" s="18">
        <v>1</v>
      </c>
      <c r="S123" s="18">
        <v>36</v>
      </c>
      <c r="T123" s="18">
        <v>1</v>
      </c>
      <c r="U123" s="18">
        <v>194</v>
      </c>
      <c r="AE123" s="18" t="s">
        <v>362</v>
      </c>
      <c r="AF123" s="18" t="s">
        <v>416</v>
      </c>
      <c r="AG123" s="64">
        <v>2.6</v>
      </c>
      <c r="AH123" s="28">
        <f t="shared" si="11"/>
        <v>46.824600000000004</v>
      </c>
      <c r="AI123" s="28">
        <f t="shared" si="17"/>
        <v>13.378457142857144</v>
      </c>
      <c r="AJ123" s="60">
        <v>1625</v>
      </c>
      <c r="AK123" s="16">
        <f t="shared" si="12"/>
        <v>16.25</v>
      </c>
      <c r="AL123" s="16">
        <f t="shared" si="13"/>
        <v>56.875</v>
      </c>
      <c r="AN123" s="16">
        <f t="shared" si="14"/>
        <v>14.49</v>
      </c>
      <c r="AQ123" s="62">
        <v>525</v>
      </c>
      <c r="AR123" s="16">
        <f t="shared" si="15"/>
        <v>9</v>
      </c>
      <c r="AT123" s="28">
        <f t="shared" si="18"/>
        <v>13.4</v>
      </c>
      <c r="AY123" s="18">
        <v>243</v>
      </c>
      <c r="AZ123" s="18">
        <v>1.55</v>
      </c>
    </row>
    <row r="124" spans="2:52" ht="15" x14ac:dyDescent="0.2">
      <c r="B124" s="89" t="s">
        <v>164</v>
      </c>
      <c r="C124" s="7" t="s">
        <v>223</v>
      </c>
      <c r="D124" s="7" t="s">
        <v>382</v>
      </c>
      <c r="E124" s="7" t="s">
        <v>368</v>
      </c>
      <c r="F124" s="7" t="s">
        <v>376</v>
      </c>
      <c r="G124" s="7" t="s">
        <v>376</v>
      </c>
      <c r="H124" s="13">
        <v>4</v>
      </c>
      <c r="I124" s="13">
        <v>3</v>
      </c>
      <c r="J124" s="13">
        <v>17</v>
      </c>
      <c r="K124" s="18">
        <v>46</v>
      </c>
      <c r="L124" s="13">
        <v>1.58</v>
      </c>
      <c r="M124" s="10">
        <f t="shared" si="10"/>
        <v>18.426534209261334</v>
      </c>
      <c r="N124" s="18">
        <v>72</v>
      </c>
      <c r="O124" s="18">
        <v>120</v>
      </c>
      <c r="P124" s="18">
        <v>104</v>
      </c>
      <c r="Q124" s="18">
        <v>1</v>
      </c>
      <c r="R124" s="18">
        <v>0</v>
      </c>
      <c r="S124" s="18">
        <v>32</v>
      </c>
      <c r="T124" s="18">
        <v>1</v>
      </c>
      <c r="AE124" s="18" t="s">
        <v>450</v>
      </c>
      <c r="AF124" s="18" t="s">
        <v>422</v>
      </c>
      <c r="AG124" s="64">
        <v>2.1</v>
      </c>
      <c r="AH124" s="28">
        <f t="shared" si="11"/>
        <v>35.649100000000004</v>
      </c>
      <c r="AI124" s="28">
        <f t="shared" si="17"/>
        <v>10.185457142857144</v>
      </c>
      <c r="AJ124" s="60">
        <v>850</v>
      </c>
      <c r="AK124" s="16">
        <f t="shared" si="12"/>
        <v>8.5</v>
      </c>
      <c r="AL124" s="16">
        <f t="shared" si="13"/>
        <v>29.75</v>
      </c>
      <c r="AN124" s="16">
        <f t="shared" si="14"/>
        <v>14.49</v>
      </c>
      <c r="AQ124" s="62">
        <v>600</v>
      </c>
      <c r="AR124" s="16">
        <f t="shared" si="15"/>
        <v>10.285714285714286</v>
      </c>
      <c r="AT124" s="28">
        <f t="shared" si="18"/>
        <v>11.4</v>
      </c>
      <c r="AZ124" s="18">
        <v>1.1499999999999999</v>
      </c>
    </row>
    <row r="125" spans="2:52" ht="15" x14ac:dyDescent="0.2">
      <c r="B125" s="89" t="s">
        <v>165</v>
      </c>
      <c r="C125" s="7" t="s">
        <v>222</v>
      </c>
      <c r="D125" s="7" t="s">
        <v>377</v>
      </c>
      <c r="E125" s="7" t="s">
        <v>391</v>
      </c>
      <c r="F125" s="7" t="s">
        <v>369</v>
      </c>
      <c r="G125" s="7" t="s">
        <v>369</v>
      </c>
      <c r="H125" s="13">
        <v>3</v>
      </c>
      <c r="I125" s="13">
        <v>1</v>
      </c>
      <c r="J125" s="13">
        <v>17</v>
      </c>
      <c r="K125" s="13">
        <v>68</v>
      </c>
      <c r="L125" s="13">
        <v>1.75</v>
      </c>
      <c r="M125" s="10">
        <f t="shared" ref="M125:M185" si="19">K125/(L125*L125)</f>
        <v>22.204081632653061</v>
      </c>
      <c r="N125" s="18">
        <v>72</v>
      </c>
      <c r="O125" s="18">
        <v>148</v>
      </c>
      <c r="P125" s="18">
        <v>112</v>
      </c>
      <c r="AE125" s="18" t="s">
        <v>363</v>
      </c>
      <c r="AF125" s="21" t="s">
        <v>396</v>
      </c>
      <c r="AG125" s="64">
        <v>3</v>
      </c>
      <c r="AH125" s="28">
        <f t="shared" ref="AH125:AH185" si="20">(AG125*22.351)-11.288</f>
        <v>55.765000000000001</v>
      </c>
      <c r="AI125" s="28">
        <f t="shared" si="17"/>
        <v>15.932857142857143</v>
      </c>
      <c r="AJ125" s="60">
        <v>1775</v>
      </c>
      <c r="AK125" s="16">
        <f t="shared" ref="AK125:AK185" si="21">AJ125/100</f>
        <v>17.75</v>
      </c>
      <c r="AL125" s="16">
        <f t="shared" ref="AL125:AL185" si="22">AK125*3.5</f>
        <v>62.125</v>
      </c>
      <c r="AN125" s="16">
        <f t="shared" ref="AN125:AN185" si="23">((14.49-(2.143*AM125))+(0.00324*(AM125*AM125)))</f>
        <v>14.49</v>
      </c>
      <c r="AQ125" s="62">
        <v>825</v>
      </c>
      <c r="AR125" s="16">
        <f t="shared" ref="AR125:AR185" si="24">(AQ125/210)*3.6</f>
        <v>14.142857142857142</v>
      </c>
      <c r="AT125" s="28">
        <f t="shared" si="18"/>
        <v>15.8</v>
      </c>
    </row>
    <row r="126" spans="2:52" ht="15" x14ac:dyDescent="0.2">
      <c r="B126" s="89" t="s">
        <v>166</v>
      </c>
      <c r="C126" s="7" t="s">
        <v>222</v>
      </c>
      <c r="D126" s="7" t="s">
        <v>381</v>
      </c>
      <c r="E126" s="7" t="s">
        <v>368</v>
      </c>
      <c r="F126" s="7" t="s">
        <v>369</v>
      </c>
      <c r="G126" s="7" t="s">
        <v>370</v>
      </c>
      <c r="H126" s="13">
        <v>4</v>
      </c>
      <c r="I126" s="13">
        <v>2</v>
      </c>
      <c r="J126" s="13">
        <v>16</v>
      </c>
      <c r="K126" s="13">
        <v>60</v>
      </c>
      <c r="L126" s="13">
        <v>1.73</v>
      </c>
      <c r="M126" s="10">
        <f t="shared" si="19"/>
        <v>20.047445621303751</v>
      </c>
      <c r="N126" s="18">
        <v>72</v>
      </c>
      <c r="O126" s="18">
        <v>112</v>
      </c>
      <c r="P126" s="18">
        <v>88</v>
      </c>
      <c r="Q126" s="18">
        <v>1</v>
      </c>
      <c r="R126" s="18">
        <v>0</v>
      </c>
      <c r="S126" s="18">
        <v>35</v>
      </c>
      <c r="T126" s="18">
        <v>1</v>
      </c>
      <c r="U126" s="18">
        <v>150</v>
      </c>
      <c r="AE126" s="18" t="s">
        <v>364</v>
      </c>
      <c r="AF126" s="21" t="s">
        <v>410</v>
      </c>
      <c r="AG126" s="64">
        <v>3.2</v>
      </c>
      <c r="AH126" s="28">
        <f t="shared" si="20"/>
        <v>60.235200000000006</v>
      </c>
      <c r="AI126" s="28">
        <f t="shared" si="17"/>
        <v>17.210057142857146</v>
      </c>
      <c r="AJ126" s="60">
        <v>1800</v>
      </c>
      <c r="AK126" s="16">
        <f t="shared" si="21"/>
        <v>18</v>
      </c>
      <c r="AL126" s="16">
        <f t="shared" si="22"/>
        <v>63</v>
      </c>
      <c r="AN126" s="16">
        <f t="shared" si="23"/>
        <v>14.49</v>
      </c>
      <c r="AQ126" s="62">
        <v>800</v>
      </c>
      <c r="AR126" s="16">
        <f t="shared" si="24"/>
        <v>13.714285714285714</v>
      </c>
      <c r="AT126" s="28">
        <f t="shared" si="18"/>
        <v>7.4</v>
      </c>
      <c r="AY126" s="18">
        <v>264</v>
      </c>
      <c r="AZ126" s="18">
        <v>1.9</v>
      </c>
    </row>
    <row r="127" spans="2:52" ht="15" x14ac:dyDescent="0.2">
      <c r="B127" s="89" t="s">
        <v>167</v>
      </c>
      <c r="C127" s="7" t="s">
        <v>222</v>
      </c>
      <c r="D127" s="8" t="s">
        <v>380</v>
      </c>
      <c r="E127" s="8" t="s">
        <v>368</v>
      </c>
      <c r="F127" s="8" t="s">
        <v>375</v>
      </c>
      <c r="G127" s="8" t="s">
        <v>369</v>
      </c>
      <c r="H127" s="13">
        <v>2</v>
      </c>
      <c r="I127" s="13">
        <v>1</v>
      </c>
      <c r="J127" s="13">
        <v>16</v>
      </c>
      <c r="K127" s="13">
        <v>72</v>
      </c>
      <c r="L127" s="13">
        <v>1.78</v>
      </c>
      <c r="M127" s="10">
        <f t="shared" si="19"/>
        <v>22.724403484408533</v>
      </c>
      <c r="U127" s="18">
        <v>150</v>
      </c>
      <c r="AE127" s="18" t="s">
        <v>364</v>
      </c>
      <c r="AF127" s="21" t="s">
        <v>399</v>
      </c>
      <c r="AG127" s="64">
        <v>2.8</v>
      </c>
      <c r="AH127" s="28">
        <f t="shared" si="20"/>
        <v>51.294799999999995</v>
      </c>
      <c r="AI127" s="28">
        <f t="shared" ref="AI127:AI187" si="25">AH127/3.5</f>
        <v>14.655657142857141</v>
      </c>
      <c r="AJ127" s="60">
        <v>1000</v>
      </c>
      <c r="AK127" s="16">
        <f t="shared" si="21"/>
        <v>10</v>
      </c>
      <c r="AL127" s="16">
        <f t="shared" si="22"/>
        <v>35</v>
      </c>
      <c r="AN127" s="16">
        <f t="shared" si="23"/>
        <v>14.49</v>
      </c>
      <c r="AQ127" s="62">
        <v>875</v>
      </c>
      <c r="AR127" s="16">
        <f t="shared" si="24"/>
        <v>15.000000000000002</v>
      </c>
      <c r="AT127" s="28">
        <f t="shared" si="18"/>
        <v>-7</v>
      </c>
      <c r="AY127" s="18">
        <v>274</v>
      </c>
    </row>
    <row r="128" spans="2:52" ht="15" x14ac:dyDescent="0.2">
      <c r="B128" s="89" t="s">
        <v>168</v>
      </c>
      <c r="C128" s="7" t="s">
        <v>223</v>
      </c>
      <c r="D128" s="7" t="s">
        <v>382</v>
      </c>
      <c r="E128" s="7" t="s">
        <v>368</v>
      </c>
      <c r="F128" s="7" t="s">
        <v>369</v>
      </c>
      <c r="G128" s="7" t="s">
        <v>376</v>
      </c>
      <c r="H128" s="13">
        <v>5</v>
      </c>
      <c r="I128" s="13">
        <v>3</v>
      </c>
      <c r="J128" s="13">
        <v>16</v>
      </c>
      <c r="K128" s="18">
        <v>45</v>
      </c>
      <c r="L128" s="13">
        <v>1.65</v>
      </c>
      <c r="M128" s="10">
        <f t="shared" si="19"/>
        <v>16.528925619834713</v>
      </c>
      <c r="AE128" s="21">
        <v>0</v>
      </c>
      <c r="AH128" s="28">
        <f t="shared" si="20"/>
        <v>-11.288</v>
      </c>
      <c r="AI128" s="28">
        <f t="shared" si="25"/>
        <v>-3.2251428571428571</v>
      </c>
      <c r="AJ128" s="60">
        <v>1000</v>
      </c>
      <c r="AK128" s="16">
        <f t="shared" si="21"/>
        <v>10</v>
      </c>
      <c r="AL128" s="16">
        <f t="shared" si="22"/>
        <v>35</v>
      </c>
      <c r="AN128" s="16">
        <f t="shared" si="23"/>
        <v>14.49</v>
      </c>
      <c r="AQ128" s="62">
        <v>500</v>
      </c>
      <c r="AR128" s="16">
        <f t="shared" si="24"/>
        <v>8.5714285714285712</v>
      </c>
      <c r="AT128" s="28">
        <f t="shared" si="18"/>
        <v>-7</v>
      </c>
    </row>
    <row r="129" spans="1:52" ht="15" x14ac:dyDescent="0.2">
      <c r="B129" s="89" t="s">
        <v>169</v>
      </c>
      <c r="C129" s="7" t="s">
        <v>222</v>
      </c>
      <c r="D129" s="7" t="s">
        <v>373</v>
      </c>
      <c r="E129" s="7" t="s">
        <v>368</v>
      </c>
      <c r="F129" s="7" t="s">
        <v>375</v>
      </c>
      <c r="G129" s="7" t="s">
        <v>375</v>
      </c>
      <c r="H129" s="13">
        <v>3</v>
      </c>
      <c r="I129" s="13">
        <v>1</v>
      </c>
      <c r="J129" s="18">
        <v>16</v>
      </c>
      <c r="K129" s="13">
        <v>56</v>
      </c>
      <c r="L129" s="13">
        <v>1.64</v>
      </c>
      <c r="M129" s="10">
        <f t="shared" si="19"/>
        <v>20.820939916716245</v>
      </c>
      <c r="N129" s="18">
        <v>64</v>
      </c>
      <c r="O129" s="18">
        <v>152</v>
      </c>
      <c r="P129" s="18">
        <v>120</v>
      </c>
      <c r="Q129" s="18">
        <v>1</v>
      </c>
      <c r="R129" s="18">
        <v>0</v>
      </c>
      <c r="S129" s="18">
        <v>34</v>
      </c>
      <c r="T129" s="18">
        <v>1</v>
      </c>
      <c r="U129" s="18">
        <v>144</v>
      </c>
      <c r="AE129" s="21" t="s">
        <v>363</v>
      </c>
      <c r="AF129" s="18" t="s">
        <v>411</v>
      </c>
      <c r="AG129" s="64">
        <v>3.1</v>
      </c>
      <c r="AH129" s="28">
        <f t="shared" si="20"/>
        <v>58.000100000000003</v>
      </c>
      <c r="AI129" s="28">
        <f t="shared" si="25"/>
        <v>16.571457142857145</v>
      </c>
      <c r="AJ129" s="60">
        <v>1825</v>
      </c>
      <c r="AK129" s="16">
        <f t="shared" si="21"/>
        <v>18.25</v>
      </c>
      <c r="AL129" s="16">
        <f t="shared" si="22"/>
        <v>63.875</v>
      </c>
      <c r="AN129" s="16">
        <f t="shared" si="23"/>
        <v>14.49</v>
      </c>
      <c r="AQ129" s="62">
        <v>800</v>
      </c>
      <c r="AR129" s="16">
        <f t="shared" si="24"/>
        <v>13.714285714285714</v>
      </c>
      <c r="AT129" s="28">
        <f t="shared" si="18"/>
        <v>19.399999999999999</v>
      </c>
      <c r="AY129" s="18">
        <v>260</v>
      </c>
      <c r="AZ129" s="18">
        <v>1.8</v>
      </c>
    </row>
    <row r="130" spans="1:52" ht="15" x14ac:dyDescent="0.2">
      <c r="B130" s="89" t="s">
        <v>170</v>
      </c>
      <c r="C130" s="7" t="s">
        <v>223</v>
      </c>
      <c r="D130" s="7" t="s">
        <v>381</v>
      </c>
      <c r="E130" s="7" t="s">
        <v>368</v>
      </c>
      <c r="F130" s="7" t="s">
        <v>376</v>
      </c>
      <c r="G130" s="7" t="s">
        <v>370</v>
      </c>
      <c r="H130" s="13">
        <v>4</v>
      </c>
      <c r="I130" s="13">
        <v>2</v>
      </c>
      <c r="J130" s="13">
        <v>15</v>
      </c>
      <c r="K130" s="13">
        <v>56</v>
      </c>
      <c r="L130" s="13">
        <v>1.66</v>
      </c>
      <c r="M130" s="10">
        <f t="shared" si="19"/>
        <v>20.322252866889244</v>
      </c>
      <c r="N130" s="18">
        <v>68</v>
      </c>
      <c r="O130" s="18">
        <v>116</v>
      </c>
      <c r="P130" s="18">
        <v>108</v>
      </c>
      <c r="Q130" s="18">
        <v>1</v>
      </c>
      <c r="R130" s="18">
        <v>1</v>
      </c>
      <c r="S130" s="18">
        <v>35</v>
      </c>
      <c r="T130" s="18">
        <v>1</v>
      </c>
      <c r="U130" s="18">
        <v>110</v>
      </c>
      <c r="AE130" s="21" t="s">
        <v>365</v>
      </c>
      <c r="AF130" s="18" t="s">
        <v>412</v>
      </c>
      <c r="AG130" s="64">
        <v>3</v>
      </c>
      <c r="AH130" s="28">
        <f t="shared" si="20"/>
        <v>55.765000000000001</v>
      </c>
      <c r="AI130" s="28">
        <f t="shared" si="25"/>
        <v>15.932857142857143</v>
      </c>
      <c r="AJ130" s="60">
        <v>2125</v>
      </c>
      <c r="AK130" s="16">
        <f t="shared" si="21"/>
        <v>21.25</v>
      </c>
      <c r="AL130" s="16">
        <f t="shared" si="22"/>
        <v>74.375</v>
      </c>
      <c r="AN130" s="16">
        <f t="shared" si="23"/>
        <v>14.49</v>
      </c>
      <c r="AQ130" s="62">
        <v>1000</v>
      </c>
      <c r="AR130" s="16">
        <f t="shared" si="24"/>
        <v>17.142857142857142</v>
      </c>
      <c r="AT130" s="28">
        <f t="shared" si="18"/>
        <v>12.6</v>
      </c>
      <c r="AY130" s="18">
        <v>252</v>
      </c>
      <c r="AZ130" s="18">
        <v>1.46</v>
      </c>
    </row>
    <row r="131" spans="1:52" ht="15" x14ac:dyDescent="0.2">
      <c r="B131" s="89" t="s">
        <v>171</v>
      </c>
      <c r="C131" s="7" t="s">
        <v>222</v>
      </c>
      <c r="D131" s="7" t="s">
        <v>381</v>
      </c>
      <c r="E131" s="7" t="s">
        <v>368</v>
      </c>
      <c r="F131" s="7" t="s">
        <v>369</v>
      </c>
      <c r="G131" s="7" t="s">
        <v>369</v>
      </c>
      <c r="H131" s="13">
        <v>3</v>
      </c>
      <c r="I131" s="13">
        <v>2</v>
      </c>
      <c r="J131" s="18">
        <v>17</v>
      </c>
      <c r="K131" s="13">
        <v>63</v>
      </c>
      <c r="L131" s="13">
        <v>1.84</v>
      </c>
      <c r="M131" s="10">
        <f t="shared" si="19"/>
        <v>18.608223062381853</v>
      </c>
      <c r="N131" s="18">
        <v>68</v>
      </c>
      <c r="O131" s="18">
        <v>120</v>
      </c>
      <c r="P131" s="18">
        <v>112</v>
      </c>
      <c r="U131" s="18">
        <v>156</v>
      </c>
      <c r="AE131" s="21" t="s">
        <v>449</v>
      </c>
      <c r="AF131" s="18" t="s">
        <v>437</v>
      </c>
      <c r="AG131" s="64">
        <v>3.7</v>
      </c>
      <c r="AH131" s="28">
        <f t="shared" si="20"/>
        <v>71.410700000000006</v>
      </c>
      <c r="AI131" s="28">
        <f t="shared" si="25"/>
        <v>20.403057142857143</v>
      </c>
      <c r="AJ131" s="60">
        <v>1225</v>
      </c>
      <c r="AK131" s="16">
        <f t="shared" si="21"/>
        <v>12.25</v>
      </c>
      <c r="AL131" s="16">
        <f t="shared" si="22"/>
        <v>42.875</v>
      </c>
      <c r="AN131" s="16">
        <f t="shared" si="23"/>
        <v>14.49</v>
      </c>
      <c r="AQ131" s="62">
        <v>975</v>
      </c>
      <c r="AR131" s="16">
        <f t="shared" si="24"/>
        <v>16.714285714285715</v>
      </c>
      <c r="AT131" s="28">
        <f t="shared" si="18"/>
        <v>13.8</v>
      </c>
      <c r="AY131" s="18">
        <v>286</v>
      </c>
    </row>
    <row r="132" spans="1:52" s="63" customFormat="1" ht="15" x14ac:dyDescent="0.2">
      <c r="B132" s="89" t="s">
        <v>258</v>
      </c>
      <c r="C132" s="8" t="s">
        <v>223</v>
      </c>
      <c r="D132" s="8" t="s">
        <v>379</v>
      </c>
      <c r="E132" s="8" t="s">
        <v>368</v>
      </c>
      <c r="F132" s="8" t="s">
        <v>376</v>
      </c>
      <c r="G132" s="8" t="s">
        <v>369</v>
      </c>
      <c r="H132" s="13">
        <v>4</v>
      </c>
      <c r="I132" s="13">
        <v>2</v>
      </c>
      <c r="J132" s="18">
        <v>16</v>
      </c>
      <c r="K132" s="13">
        <v>78</v>
      </c>
      <c r="L132" s="13">
        <v>1.62</v>
      </c>
      <c r="M132" s="10">
        <f t="shared" si="19"/>
        <v>29.721079103795148</v>
      </c>
      <c r="N132" s="18"/>
      <c r="O132" s="18"/>
      <c r="P132" s="18"/>
      <c r="Q132" s="18">
        <v>1</v>
      </c>
      <c r="R132" s="18">
        <v>0</v>
      </c>
      <c r="S132" s="18">
        <v>33</v>
      </c>
      <c r="T132" s="18">
        <v>0</v>
      </c>
      <c r="U132" s="18">
        <v>100</v>
      </c>
      <c r="V132" s="18"/>
      <c r="W132" s="18"/>
      <c r="X132" s="18"/>
      <c r="Y132" s="18"/>
      <c r="Z132" s="18"/>
      <c r="AA132" s="18"/>
      <c r="AB132" s="18"/>
      <c r="AC132" s="18"/>
      <c r="AD132" s="18"/>
      <c r="AE132" s="21" t="s">
        <v>366</v>
      </c>
      <c r="AF132" s="18" t="s">
        <v>268</v>
      </c>
      <c r="AG132" s="64">
        <v>1.7</v>
      </c>
      <c r="AH132" s="28">
        <f t="shared" si="20"/>
        <v>26.708699999999997</v>
      </c>
      <c r="AI132" s="28">
        <f t="shared" si="25"/>
        <v>7.6310571428571423</v>
      </c>
      <c r="AJ132" s="63">
        <v>800</v>
      </c>
      <c r="AK132" s="16">
        <f t="shared" si="21"/>
        <v>8</v>
      </c>
      <c r="AL132" s="16">
        <f t="shared" si="22"/>
        <v>28</v>
      </c>
      <c r="AN132" s="16">
        <f t="shared" si="23"/>
        <v>14.49</v>
      </c>
      <c r="AP132" s="16"/>
      <c r="AQ132" s="63">
        <v>500</v>
      </c>
      <c r="AR132" s="16">
        <f t="shared" si="24"/>
        <v>8.5714285714285712</v>
      </c>
      <c r="AS132" s="16"/>
      <c r="AT132" s="28">
        <f t="shared" si="18"/>
        <v>-7</v>
      </c>
      <c r="AY132" s="18">
        <v>230</v>
      </c>
      <c r="AZ132" s="18">
        <v>1</v>
      </c>
    </row>
    <row r="133" spans="1:52" ht="15" x14ac:dyDescent="0.2">
      <c r="A133" t="s">
        <v>172</v>
      </c>
      <c r="B133" s="89" t="s">
        <v>173</v>
      </c>
      <c r="C133" s="7" t="s">
        <v>223</v>
      </c>
      <c r="D133" s="70" t="s">
        <v>379</v>
      </c>
      <c r="E133" s="70" t="s">
        <v>368</v>
      </c>
      <c r="F133" s="70" t="s">
        <v>376</v>
      </c>
      <c r="G133" s="7" t="s">
        <v>376</v>
      </c>
      <c r="H133" s="13">
        <v>2</v>
      </c>
      <c r="I133" s="13">
        <v>1</v>
      </c>
      <c r="J133" s="18">
        <v>16</v>
      </c>
      <c r="K133" s="13">
        <v>48</v>
      </c>
      <c r="L133" s="13">
        <v>1.6</v>
      </c>
      <c r="M133" s="10">
        <f t="shared" si="19"/>
        <v>18.749999999999996</v>
      </c>
      <c r="N133" s="18">
        <v>88</v>
      </c>
      <c r="Q133" s="18">
        <v>1</v>
      </c>
      <c r="R133" s="18">
        <v>0</v>
      </c>
      <c r="S133" s="18">
        <v>35</v>
      </c>
      <c r="T133" s="18">
        <v>0</v>
      </c>
      <c r="AE133" s="18" t="s">
        <v>457</v>
      </c>
      <c r="AF133" s="21" t="s">
        <v>429</v>
      </c>
      <c r="AG133" s="64">
        <v>2.9</v>
      </c>
      <c r="AH133" s="28">
        <f t="shared" si="20"/>
        <v>53.529899999999998</v>
      </c>
      <c r="AI133" s="28">
        <f t="shared" si="25"/>
        <v>15.294257142857143</v>
      </c>
      <c r="AJ133">
        <v>1500</v>
      </c>
      <c r="AK133" s="16">
        <f t="shared" si="21"/>
        <v>15</v>
      </c>
      <c r="AL133" s="16">
        <f t="shared" si="22"/>
        <v>52.5</v>
      </c>
      <c r="AN133" s="16">
        <f t="shared" si="23"/>
        <v>14.49</v>
      </c>
      <c r="AQ133" s="36">
        <v>650</v>
      </c>
      <c r="AR133" s="16">
        <f t="shared" si="24"/>
        <v>11.142857142857144</v>
      </c>
      <c r="AT133" s="28">
        <f t="shared" si="18"/>
        <v>-24.6</v>
      </c>
      <c r="AZ133" s="18">
        <v>1.4</v>
      </c>
    </row>
    <row r="134" spans="1:52" ht="15" x14ac:dyDescent="0.2">
      <c r="B134" s="89" t="s">
        <v>174</v>
      </c>
      <c r="C134" s="7" t="s">
        <v>223</v>
      </c>
      <c r="D134" s="70" t="s">
        <v>382</v>
      </c>
      <c r="E134" s="70" t="s">
        <v>368</v>
      </c>
      <c r="F134" s="70" t="s">
        <v>375</v>
      </c>
      <c r="G134" s="70" t="s">
        <v>375</v>
      </c>
      <c r="H134" s="13">
        <v>2</v>
      </c>
      <c r="I134" s="13">
        <v>1</v>
      </c>
      <c r="J134" s="18">
        <v>16</v>
      </c>
      <c r="K134" s="13">
        <v>45</v>
      </c>
      <c r="L134" s="13">
        <v>1.61</v>
      </c>
      <c r="M134" s="10">
        <f t="shared" si="19"/>
        <v>17.360441340997646</v>
      </c>
      <c r="N134" s="18">
        <v>100</v>
      </c>
      <c r="O134" s="18">
        <v>120</v>
      </c>
      <c r="P134" s="18">
        <v>100</v>
      </c>
      <c r="Q134" s="18">
        <v>1</v>
      </c>
      <c r="R134" s="18">
        <v>0</v>
      </c>
      <c r="S134" s="18">
        <v>27</v>
      </c>
      <c r="T134" s="18">
        <v>1</v>
      </c>
      <c r="AE134" s="21" t="s">
        <v>459</v>
      </c>
      <c r="AF134" s="18" t="s">
        <v>353</v>
      </c>
      <c r="AG134" s="64">
        <v>2.17</v>
      </c>
      <c r="AH134" s="28">
        <f t="shared" si="20"/>
        <v>37.213669999999993</v>
      </c>
      <c r="AI134" s="28">
        <f t="shared" si="25"/>
        <v>10.632477142857141</v>
      </c>
      <c r="AJ134">
        <v>575</v>
      </c>
      <c r="AK134" s="16">
        <f t="shared" si="21"/>
        <v>5.75</v>
      </c>
      <c r="AL134" s="16">
        <f t="shared" si="22"/>
        <v>20.125</v>
      </c>
      <c r="AN134" s="16">
        <f t="shared" si="23"/>
        <v>14.49</v>
      </c>
      <c r="AQ134" s="72">
        <v>500</v>
      </c>
      <c r="AR134" s="16">
        <f t="shared" si="24"/>
        <v>8.5714285714285712</v>
      </c>
      <c r="AT134" s="28">
        <f t="shared" ref="AT134:AT165" si="26">((O134-70)+2*(P134-N134))/10</f>
        <v>5</v>
      </c>
      <c r="AZ134" s="18">
        <v>1.3</v>
      </c>
    </row>
    <row r="135" spans="1:52" ht="15" x14ac:dyDescent="0.2">
      <c r="B135" s="89" t="s">
        <v>280</v>
      </c>
      <c r="C135" s="7" t="s">
        <v>223</v>
      </c>
      <c r="D135" s="8" t="s">
        <v>372</v>
      </c>
      <c r="E135" s="70" t="s">
        <v>368</v>
      </c>
      <c r="F135" s="70" t="s">
        <v>375</v>
      </c>
      <c r="G135" s="70" t="s">
        <v>370</v>
      </c>
      <c r="H135" s="13">
        <v>2</v>
      </c>
      <c r="I135" s="13">
        <v>1</v>
      </c>
      <c r="J135" s="18">
        <v>15</v>
      </c>
      <c r="K135" s="13">
        <v>57</v>
      </c>
      <c r="L135" s="13">
        <v>1.68</v>
      </c>
      <c r="M135" s="10">
        <f t="shared" si="19"/>
        <v>20.195578231292519</v>
      </c>
      <c r="N135" s="18">
        <v>76</v>
      </c>
      <c r="O135" s="18">
        <v>152</v>
      </c>
      <c r="P135" s="18">
        <v>120</v>
      </c>
      <c r="Q135" s="18">
        <v>1</v>
      </c>
      <c r="R135" s="18">
        <v>0</v>
      </c>
      <c r="S135" s="18">
        <v>25</v>
      </c>
      <c r="T135" s="18">
        <v>0</v>
      </c>
      <c r="AE135" s="18" t="s">
        <v>501</v>
      </c>
      <c r="AF135" s="21" t="s">
        <v>435</v>
      </c>
      <c r="AG135" s="64">
        <v>1.65</v>
      </c>
      <c r="AH135" s="28">
        <f t="shared" si="20"/>
        <v>25.591149999999995</v>
      </c>
      <c r="AI135" s="28">
        <f t="shared" si="25"/>
        <v>7.3117571428571413</v>
      </c>
      <c r="AJ135">
        <v>1000</v>
      </c>
      <c r="AK135" s="16">
        <f t="shared" si="21"/>
        <v>10</v>
      </c>
      <c r="AL135" s="16">
        <f t="shared" si="22"/>
        <v>35</v>
      </c>
      <c r="AN135" s="16">
        <f t="shared" si="23"/>
        <v>14.49</v>
      </c>
      <c r="AQ135" s="72">
        <v>500</v>
      </c>
      <c r="AR135" s="16">
        <f t="shared" si="24"/>
        <v>8.5714285714285712</v>
      </c>
      <c r="AT135" s="28">
        <f t="shared" si="26"/>
        <v>17</v>
      </c>
      <c r="AZ135" s="18">
        <v>1.22</v>
      </c>
    </row>
    <row r="136" spans="1:52" ht="15" x14ac:dyDescent="0.2">
      <c r="B136" s="89" t="s">
        <v>281</v>
      </c>
      <c r="C136" s="7" t="s">
        <v>222</v>
      </c>
      <c r="D136" s="7"/>
      <c r="E136" s="7"/>
      <c r="F136" s="7"/>
      <c r="G136" s="7"/>
      <c r="H136" s="13"/>
      <c r="I136" s="13"/>
      <c r="J136" s="18">
        <v>16</v>
      </c>
      <c r="K136" s="13"/>
      <c r="L136" s="13"/>
      <c r="M136" s="10" t="e">
        <f t="shared" si="19"/>
        <v>#DIV/0!</v>
      </c>
      <c r="N136" s="18">
        <v>72</v>
      </c>
      <c r="O136" s="18">
        <v>128</v>
      </c>
      <c r="P136" s="18">
        <v>104</v>
      </c>
      <c r="Q136" s="18">
        <v>1</v>
      </c>
      <c r="R136" s="18">
        <v>0</v>
      </c>
      <c r="S136" s="18">
        <v>35</v>
      </c>
      <c r="T136" s="18">
        <v>0</v>
      </c>
      <c r="AF136" s="21"/>
      <c r="AH136" s="28">
        <f t="shared" si="20"/>
        <v>-11.288</v>
      </c>
      <c r="AI136" s="28">
        <f t="shared" si="25"/>
        <v>-3.2251428571428571</v>
      </c>
      <c r="AJ136">
        <v>0</v>
      </c>
      <c r="AK136" s="16">
        <f t="shared" si="21"/>
        <v>0</v>
      </c>
      <c r="AL136" s="16">
        <f t="shared" si="22"/>
        <v>0</v>
      </c>
      <c r="AN136" s="16">
        <f t="shared" si="23"/>
        <v>14.49</v>
      </c>
      <c r="AQ136" s="36"/>
      <c r="AR136" s="16">
        <f t="shared" si="24"/>
        <v>0</v>
      </c>
      <c r="AT136" s="28">
        <f t="shared" si="26"/>
        <v>12.2</v>
      </c>
      <c r="AZ136" s="18">
        <v>1.2</v>
      </c>
    </row>
    <row r="137" spans="1:52" ht="15" x14ac:dyDescent="0.2">
      <c r="B137" s="89" t="s">
        <v>282</v>
      </c>
      <c r="C137" s="7" t="s">
        <v>223</v>
      </c>
      <c r="D137" s="70" t="s">
        <v>382</v>
      </c>
      <c r="E137" s="70" t="s">
        <v>368</v>
      </c>
      <c r="F137" s="70" t="s">
        <v>376</v>
      </c>
      <c r="G137" s="70" t="s">
        <v>370</v>
      </c>
      <c r="H137" s="13">
        <v>4</v>
      </c>
      <c r="I137" s="13">
        <v>3</v>
      </c>
      <c r="J137" s="18">
        <v>16</v>
      </c>
      <c r="K137" s="18">
        <v>58</v>
      </c>
      <c r="L137" s="13">
        <v>1.62</v>
      </c>
      <c r="M137" s="10">
        <f t="shared" si="19"/>
        <v>22.10028959000152</v>
      </c>
      <c r="N137" s="18">
        <v>96</v>
      </c>
      <c r="Q137" s="18">
        <v>1</v>
      </c>
      <c r="R137" s="18">
        <v>0</v>
      </c>
      <c r="S137" s="18">
        <v>29</v>
      </c>
      <c r="T137" s="18">
        <v>0</v>
      </c>
      <c r="AE137" s="21" t="s">
        <v>442</v>
      </c>
      <c r="AF137" s="18" t="s">
        <v>420</v>
      </c>
      <c r="AG137" s="64">
        <v>2.37</v>
      </c>
      <c r="AH137" s="28">
        <f t="shared" si="20"/>
        <v>41.683869999999999</v>
      </c>
      <c r="AI137" s="28">
        <f t="shared" si="25"/>
        <v>11.909677142857143</v>
      </c>
      <c r="AJ137">
        <v>1025</v>
      </c>
      <c r="AK137" s="16">
        <f t="shared" si="21"/>
        <v>10.25</v>
      </c>
      <c r="AL137" s="16">
        <f t="shared" si="22"/>
        <v>35.875</v>
      </c>
      <c r="AN137" s="16">
        <f t="shared" si="23"/>
        <v>14.49</v>
      </c>
      <c r="AQ137" s="36">
        <v>600</v>
      </c>
      <c r="AR137" s="16">
        <f t="shared" si="24"/>
        <v>10.285714285714286</v>
      </c>
      <c r="AT137" s="28">
        <f t="shared" si="26"/>
        <v>-26.2</v>
      </c>
      <c r="AZ137" s="18">
        <v>1.04</v>
      </c>
    </row>
    <row r="138" spans="1:52" ht="15" x14ac:dyDescent="0.2">
      <c r="B138" s="89" t="s">
        <v>175</v>
      </c>
      <c r="C138" s="7" t="s">
        <v>223</v>
      </c>
      <c r="D138" s="70" t="s">
        <v>382</v>
      </c>
      <c r="E138" s="70" t="s">
        <v>368</v>
      </c>
      <c r="F138" s="7"/>
      <c r="G138" s="7"/>
      <c r="H138" s="13">
        <v>4</v>
      </c>
      <c r="I138" s="13">
        <v>4</v>
      </c>
      <c r="J138" s="18">
        <v>16</v>
      </c>
      <c r="K138" s="13">
        <v>48</v>
      </c>
      <c r="L138" s="13">
        <v>1.65</v>
      </c>
      <c r="M138" s="10">
        <f t="shared" si="19"/>
        <v>17.630853994490359</v>
      </c>
      <c r="N138" s="18">
        <v>80</v>
      </c>
      <c r="O138" s="18">
        <v>140</v>
      </c>
      <c r="P138" s="18">
        <v>100</v>
      </c>
      <c r="Q138" s="18">
        <v>1</v>
      </c>
      <c r="R138" s="18">
        <v>0</v>
      </c>
      <c r="S138" s="18">
        <v>35</v>
      </c>
      <c r="T138" s="18">
        <v>1</v>
      </c>
      <c r="AE138" s="21" t="s">
        <v>461</v>
      </c>
      <c r="AF138" s="18" t="s">
        <v>422</v>
      </c>
      <c r="AG138" s="64">
        <v>1.67</v>
      </c>
      <c r="AH138" s="28">
        <f t="shared" si="20"/>
        <v>26.038169999999997</v>
      </c>
      <c r="AI138" s="28">
        <f t="shared" si="25"/>
        <v>7.4394771428571422</v>
      </c>
      <c r="AJ138">
        <v>950</v>
      </c>
      <c r="AK138" s="16">
        <f t="shared" si="21"/>
        <v>9.5</v>
      </c>
      <c r="AL138" s="16">
        <f t="shared" si="22"/>
        <v>33.25</v>
      </c>
      <c r="AN138" s="16">
        <f t="shared" si="23"/>
        <v>14.49</v>
      </c>
      <c r="AQ138" s="36">
        <v>575</v>
      </c>
      <c r="AR138" s="16">
        <f t="shared" si="24"/>
        <v>9.8571428571428577</v>
      </c>
      <c r="AT138" s="28">
        <f t="shared" si="26"/>
        <v>11</v>
      </c>
      <c r="AZ138" s="18">
        <v>1.36</v>
      </c>
    </row>
    <row r="139" spans="1:52" ht="15" x14ac:dyDescent="0.2">
      <c r="B139" s="89" t="s">
        <v>176</v>
      </c>
      <c r="C139" s="7" t="s">
        <v>223</v>
      </c>
      <c r="D139" s="70" t="s">
        <v>373</v>
      </c>
      <c r="E139" s="70" t="s">
        <v>368</v>
      </c>
      <c r="F139" s="70" t="s">
        <v>369</v>
      </c>
      <c r="G139" s="70" t="s">
        <v>376</v>
      </c>
      <c r="H139" s="13">
        <v>4</v>
      </c>
      <c r="I139" s="13">
        <v>3</v>
      </c>
      <c r="J139" s="18">
        <v>16</v>
      </c>
      <c r="K139" s="13">
        <v>45</v>
      </c>
      <c r="L139" s="13">
        <v>1.57</v>
      </c>
      <c r="M139" s="10">
        <f t="shared" si="19"/>
        <v>18.25631871475516</v>
      </c>
      <c r="N139" s="18">
        <v>76</v>
      </c>
      <c r="O139" s="18">
        <v>128</v>
      </c>
      <c r="P139" s="18">
        <v>108</v>
      </c>
      <c r="Q139" s="18">
        <v>1</v>
      </c>
      <c r="R139" s="18">
        <v>0</v>
      </c>
      <c r="S139" s="18">
        <v>30</v>
      </c>
      <c r="T139" s="18">
        <v>1</v>
      </c>
      <c r="AE139" s="18" t="s">
        <v>351</v>
      </c>
      <c r="AF139" s="21" t="s">
        <v>264</v>
      </c>
      <c r="AG139" s="64">
        <v>2.2250000000000001</v>
      </c>
      <c r="AH139" s="28">
        <f t="shared" si="20"/>
        <v>38.442975000000004</v>
      </c>
      <c r="AI139" s="28">
        <f t="shared" si="25"/>
        <v>10.983707142857144</v>
      </c>
      <c r="AJ139">
        <v>1000</v>
      </c>
      <c r="AK139" s="16">
        <f t="shared" si="21"/>
        <v>10</v>
      </c>
      <c r="AL139" s="16">
        <f t="shared" si="22"/>
        <v>35</v>
      </c>
      <c r="AN139" s="16">
        <f t="shared" si="23"/>
        <v>14.49</v>
      </c>
      <c r="AQ139" s="36">
        <v>525</v>
      </c>
      <c r="AR139" s="16">
        <f t="shared" si="24"/>
        <v>9</v>
      </c>
      <c r="AT139" s="28">
        <f t="shared" si="26"/>
        <v>12.2</v>
      </c>
      <c r="AZ139" s="18">
        <v>1</v>
      </c>
    </row>
    <row r="140" spans="1:52" ht="15" x14ac:dyDescent="0.2">
      <c r="B140" s="89" t="s">
        <v>177</v>
      </c>
      <c r="C140" s="7" t="s">
        <v>223</v>
      </c>
      <c r="D140" s="70" t="s">
        <v>382</v>
      </c>
      <c r="E140" s="70" t="s">
        <v>368</v>
      </c>
      <c r="F140" s="70" t="s">
        <v>369</v>
      </c>
      <c r="G140" s="7" t="s">
        <v>376</v>
      </c>
      <c r="H140" s="13">
        <v>2</v>
      </c>
      <c r="I140" s="13">
        <v>1</v>
      </c>
      <c r="J140" s="18">
        <v>16</v>
      </c>
      <c r="K140" s="13">
        <v>45</v>
      </c>
      <c r="L140" s="13">
        <v>1.58</v>
      </c>
      <c r="M140" s="10">
        <f t="shared" si="19"/>
        <v>18.025957378625218</v>
      </c>
      <c r="N140" s="18">
        <v>80</v>
      </c>
      <c r="O140" s="18">
        <v>124</v>
      </c>
      <c r="P140" s="18">
        <v>96</v>
      </c>
      <c r="Q140" s="18">
        <v>1</v>
      </c>
      <c r="R140" s="18">
        <v>0</v>
      </c>
      <c r="S140" s="18">
        <v>25</v>
      </c>
      <c r="T140" s="18">
        <v>0</v>
      </c>
      <c r="AE140" s="18" t="s">
        <v>465</v>
      </c>
      <c r="AF140" s="18" t="s">
        <v>353</v>
      </c>
      <c r="AG140" s="64">
        <v>2.2250000000000001</v>
      </c>
      <c r="AH140" s="28">
        <f t="shared" si="20"/>
        <v>38.442975000000004</v>
      </c>
      <c r="AI140" s="28">
        <f t="shared" si="25"/>
        <v>10.983707142857144</v>
      </c>
      <c r="AJ140">
        <v>625</v>
      </c>
      <c r="AK140" s="16">
        <f t="shared" si="21"/>
        <v>6.25</v>
      </c>
      <c r="AL140" s="16">
        <f t="shared" si="22"/>
        <v>21.875</v>
      </c>
      <c r="AN140" s="16">
        <f t="shared" si="23"/>
        <v>14.49</v>
      </c>
      <c r="AQ140" s="72">
        <v>500</v>
      </c>
      <c r="AR140" s="16">
        <f t="shared" si="24"/>
        <v>8.5714285714285712</v>
      </c>
      <c r="AT140" s="28">
        <f t="shared" si="26"/>
        <v>8.6</v>
      </c>
      <c r="AZ140" s="18">
        <v>1.05</v>
      </c>
    </row>
    <row r="141" spans="1:52" ht="15" x14ac:dyDescent="0.2">
      <c r="B141" s="89" t="s">
        <v>178</v>
      </c>
      <c r="C141" s="7" t="s">
        <v>223</v>
      </c>
      <c r="D141" s="70" t="s">
        <v>382</v>
      </c>
      <c r="E141" s="70" t="s">
        <v>368</v>
      </c>
      <c r="F141" s="70" t="s">
        <v>369</v>
      </c>
      <c r="G141" s="7" t="s">
        <v>370</v>
      </c>
      <c r="H141" s="13">
        <v>3</v>
      </c>
      <c r="I141" s="13">
        <v>2</v>
      </c>
      <c r="J141" s="18">
        <v>16</v>
      </c>
      <c r="K141" s="13">
        <v>46</v>
      </c>
      <c r="L141" s="13">
        <v>1.63</v>
      </c>
      <c r="M141" s="10">
        <f t="shared" si="19"/>
        <v>17.313410365463511</v>
      </c>
      <c r="N141" s="18">
        <v>88</v>
      </c>
      <c r="O141" s="18">
        <v>128</v>
      </c>
      <c r="P141" s="18">
        <v>120</v>
      </c>
      <c r="Q141" s="18">
        <v>1</v>
      </c>
      <c r="R141" s="18">
        <v>0</v>
      </c>
      <c r="S141" s="18">
        <v>21</v>
      </c>
      <c r="T141" s="18">
        <v>0</v>
      </c>
      <c r="AF141" s="18" t="s">
        <v>431</v>
      </c>
      <c r="AG141" s="64">
        <v>2.2999999999999998</v>
      </c>
      <c r="AH141" s="28">
        <f t="shared" si="20"/>
        <v>40.119299999999996</v>
      </c>
      <c r="AI141" s="28">
        <f t="shared" si="25"/>
        <v>11.462657142857141</v>
      </c>
      <c r="AJ141">
        <v>1100</v>
      </c>
      <c r="AK141" s="16">
        <f t="shared" si="21"/>
        <v>11</v>
      </c>
      <c r="AL141" s="16">
        <f t="shared" si="22"/>
        <v>38.5</v>
      </c>
      <c r="AN141" s="16">
        <f t="shared" si="23"/>
        <v>14.49</v>
      </c>
      <c r="AQ141" s="36">
        <v>600</v>
      </c>
      <c r="AR141" s="16">
        <f t="shared" si="24"/>
        <v>10.285714285714286</v>
      </c>
      <c r="AT141" s="28">
        <f t="shared" si="26"/>
        <v>12.2</v>
      </c>
      <c r="AZ141" s="18">
        <v>1.33</v>
      </c>
    </row>
    <row r="142" spans="1:52" ht="15" x14ac:dyDescent="0.2">
      <c r="B142" s="89" t="s">
        <v>179</v>
      </c>
      <c r="C142" s="7" t="s">
        <v>223</v>
      </c>
      <c r="D142" s="70" t="s">
        <v>380</v>
      </c>
      <c r="E142" s="70" t="s">
        <v>368</v>
      </c>
      <c r="F142" s="70" t="s">
        <v>375</v>
      </c>
      <c r="G142" s="70" t="s">
        <v>376</v>
      </c>
      <c r="H142" s="13">
        <v>3</v>
      </c>
      <c r="I142" s="13">
        <v>1</v>
      </c>
      <c r="J142" s="18">
        <v>16</v>
      </c>
      <c r="K142" s="13">
        <v>58</v>
      </c>
      <c r="L142" s="13">
        <v>1.59</v>
      </c>
      <c r="M142" s="10">
        <f t="shared" si="19"/>
        <v>22.942130453700404</v>
      </c>
      <c r="N142" s="18">
        <v>88</v>
      </c>
      <c r="O142" s="18">
        <v>128</v>
      </c>
      <c r="P142" s="18">
        <v>124</v>
      </c>
      <c r="Q142" s="18">
        <v>1</v>
      </c>
      <c r="R142" s="18">
        <v>0</v>
      </c>
      <c r="S142" s="18">
        <v>23</v>
      </c>
      <c r="T142" s="18">
        <v>0</v>
      </c>
      <c r="AE142" s="21" t="s">
        <v>463</v>
      </c>
      <c r="AF142" s="18" t="s">
        <v>405</v>
      </c>
      <c r="AG142" s="64">
        <v>1.6</v>
      </c>
      <c r="AH142" s="28">
        <f t="shared" si="20"/>
        <v>24.473600000000001</v>
      </c>
      <c r="AI142" s="28">
        <f t="shared" si="25"/>
        <v>6.9924571428571429</v>
      </c>
      <c r="AJ142">
        <v>825</v>
      </c>
      <c r="AK142" s="16">
        <f t="shared" si="21"/>
        <v>8.25</v>
      </c>
      <c r="AL142" s="16">
        <f t="shared" si="22"/>
        <v>28.875</v>
      </c>
      <c r="AN142" s="16">
        <f t="shared" si="23"/>
        <v>14.49</v>
      </c>
      <c r="AQ142" s="36">
        <v>600</v>
      </c>
      <c r="AR142" s="16">
        <f t="shared" si="24"/>
        <v>10.285714285714286</v>
      </c>
      <c r="AT142" s="28">
        <f t="shared" si="26"/>
        <v>13</v>
      </c>
      <c r="AZ142" s="18">
        <v>1.22</v>
      </c>
    </row>
    <row r="143" spans="1:52" ht="15" x14ac:dyDescent="0.2">
      <c r="B143" s="89" t="s">
        <v>283</v>
      </c>
      <c r="C143" s="7" t="s">
        <v>223</v>
      </c>
      <c r="D143" s="70" t="s">
        <v>380</v>
      </c>
      <c r="E143" s="70" t="s">
        <v>378</v>
      </c>
      <c r="F143" s="7"/>
      <c r="G143" s="7"/>
      <c r="H143" s="13">
        <v>3</v>
      </c>
      <c r="I143" s="13">
        <v>3</v>
      </c>
      <c r="J143" s="18">
        <v>16</v>
      </c>
      <c r="K143" s="13">
        <v>50</v>
      </c>
      <c r="L143" s="13">
        <v>1.59</v>
      </c>
      <c r="M143" s="10">
        <f t="shared" si="19"/>
        <v>19.77769866698311</v>
      </c>
      <c r="N143" s="18">
        <v>80</v>
      </c>
      <c r="O143" s="18">
        <v>104</v>
      </c>
      <c r="P143" s="18">
        <v>92</v>
      </c>
      <c r="AE143" s="18" t="s">
        <v>461</v>
      </c>
      <c r="AF143" s="21" t="s">
        <v>454</v>
      </c>
      <c r="AG143" s="64">
        <v>1.75</v>
      </c>
      <c r="AH143" s="28">
        <f t="shared" si="20"/>
        <v>27.826249999999998</v>
      </c>
      <c r="AI143" s="28">
        <f t="shared" si="25"/>
        <v>7.9503571428571425</v>
      </c>
      <c r="AJ143">
        <v>1125</v>
      </c>
      <c r="AK143" s="16">
        <f t="shared" si="21"/>
        <v>11.25</v>
      </c>
      <c r="AL143" s="16">
        <f t="shared" si="22"/>
        <v>39.375</v>
      </c>
      <c r="AN143" s="16">
        <f t="shared" si="23"/>
        <v>14.49</v>
      </c>
      <c r="AQ143" s="73">
        <v>450</v>
      </c>
      <c r="AR143" s="16">
        <f t="shared" si="24"/>
        <v>7.7142857142857144</v>
      </c>
      <c r="AT143" s="28">
        <f t="shared" si="26"/>
        <v>5.8</v>
      </c>
    </row>
    <row r="144" spans="1:52" ht="15" x14ac:dyDescent="0.2">
      <c r="B144" s="89" t="s">
        <v>180</v>
      </c>
      <c r="C144" s="7" t="s">
        <v>222</v>
      </c>
      <c r="D144" s="7" t="s">
        <v>373</v>
      </c>
      <c r="E144" s="7" t="s">
        <v>368</v>
      </c>
      <c r="F144" s="7" t="s">
        <v>370</v>
      </c>
      <c r="G144" s="7" t="s">
        <v>370</v>
      </c>
      <c r="H144" s="13">
        <v>2</v>
      </c>
      <c r="I144" s="13">
        <v>2</v>
      </c>
      <c r="J144" s="18">
        <v>16</v>
      </c>
      <c r="K144" s="13">
        <v>57</v>
      </c>
      <c r="L144" s="13">
        <v>1.77</v>
      </c>
      <c r="M144" s="10">
        <f t="shared" si="19"/>
        <v>18.194005553959588</v>
      </c>
      <c r="N144" s="18">
        <v>72</v>
      </c>
      <c r="O144" s="18">
        <v>128</v>
      </c>
      <c r="P144" s="18">
        <v>120</v>
      </c>
      <c r="Q144" s="18">
        <v>1</v>
      </c>
      <c r="R144" s="18">
        <v>0</v>
      </c>
      <c r="S144" s="18">
        <v>29</v>
      </c>
      <c r="T144" s="18">
        <v>1</v>
      </c>
      <c r="AE144" s="18" t="s">
        <v>456</v>
      </c>
      <c r="AF144" s="21" t="s">
        <v>412</v>
      </c>
      <c r="AG144" s="64">
        <v>3.2</v>
      </c>
      <c r="AH144" s="28">
        <f t="shared" si="20"/>
        <v>60.235200000000006</v>
      </c>
      <c r="AI144" s="28">
        <f t="shared" si="25"/>
        <v>17.210057142857146</v>
      </c>
      <c r="AJ144">
        <v>1425</v>
      </c>
      <c r="AK144" s="16">
        <f t="shared" si="21"/>
        <v>14.25</v>
      </c>
      <c r="AL144" s="16">
        <f t="shared" si="22"/>
        <v>49.875</v>
      </c>
      <c r="AN144" s="16">
        <f t="shared" si="23"/>
        <v>14.49</v>
      </c>
      <c r="AQ144">
        <v>775</v>
      </c>
      <c r="AR144" s="16">
        <f t="shared" si="24"/>
        <v>13.285714285714286</v>
      </c>
      <c r="AT144" s="28">
        <f t="shared" si="26"/>
        <v>15.4</v>
      </c>
      <c r="AZ144" s="18">
        <v>1.75</v>
      </c>
    </row>
    <row r="145" spans="2:52" ht="15" x14ac:dyDescent="0.2">
      <c r="B145" s="89" t="s">
        <v>181</v>
      </c>
      <c r="C145" s="8" t="s">
        <v>222</v>
      </c>
      <c r="D145" s="8" t="s">
        <v>380</v>
      </c>
      <c r="E145" s="8" t="s">
        <v>368</v>
      </c>
      <c r="F145" s="8" t="s">
        <v>369</v>
      </c>
      <c r="G145" s="8" t="s">
        <v>376</v>
      </c>
      <c r="H145" s="13">
        <v>3</v>
      </c>
      <c r="I145" s="13">
        <v>1</v>
      </c>
      <c r="J145" s="18">
        <v>18</v>
      </c>
      <c r="K145" s="13">
        <v>61</v>
      </c>
      <c r="L145" s="13">
        <v>1.79</v>
      </c>
      <c r="M145" s="10">
        <f t="shared" si="19"/>
        <v>19.038107424861895</v>
      </c>
      <c r="O145" s="18">
        <v>112</v>
      </c>
      <c r="P145" s="18">
        <v>72</v>
      </c>
      <c r="Q145" s="18">
        <v>1</v>
      </c>
      <c r="R145" s="18">
        <v>0</v>
      </c>
      <c r="S145" s="18">
        <v>20</v>
      </c>
      <c r="T145" s="18">
        <v>0</v>
      </c>
      <c r="AE145" s="18" t="s">
        <v>452</v>
      </c>
      <c r="AF145" s="21"/>
      <c r="AG145" s="64">
        <v>2.4</v>
      </c>
      <c r="AH145" s="28">
        <f t="shared" si="20"/>
        <v>42.354399999999998</v>
      </c>
      <c r="AI145" s="28">
        <f t="shared" si="25"/>
        <v>12.101257142857142</v>
      </c>
      <c r="AJ145">
        <v>1550</v>
      </c>
      <c r="AK145" s="16">
        <f t="shared" si="21"/>
        <v>15.5</v>
      </c>
      <c r="AL145" s="16">
        <f t="shared" si="22"/>
        <v>54.25</v>
      </c>
      <c r="AN145" s="16">
        <f t="shared" si="23"/>
        <v>14.49</v>
      </c>
      <c r="AQ145">
        <v>775</v>
      </c>
      <c r="AR145" s="16">
        <f t="shared" si="24"/>
        <v>13.285714285714286</v>
      </c>
      <c r="AT145" s="28">
        <f t="shared" si="26"/>
        <v>18.600000000000001</v>
      </c>
      <c r="AZ145" s="18">
        <v>1.9</v>
      </c>
    </row>
    <row r="146" spans="2:52" ht="15" x14ac:dyDescent="0.2">
      <c r="B146" s="89" t="s">
        <v>284</v>
      </c>
      <c r="C146" s="7" t="s">
        <v>223</v>
      </c>
      <c r="D146" s="70" t="s">
        <v>373</v>
      </c>
      <c r="E146" s="70" t="s">
        <v>378</v>
      </c>
      <c r="F146" s="7"/>
      <c r="G146" s="7"/>
      <c r="H146" s="13">
        <v>2</v>
      </c>
      <c r="I146" s="13">
        <v>1</v>
      </c>
      <c r="J146" s="18">
        <v>15</v>
      </c>
      <c r="K146" s="13">
        <v>57</v>
      </c>
      <c r="L146" s="13">
        <v>1.7</v>
      </c>
      <c r="M146" s="10">
        <f t="shared" si="19"/>
        <v>19.723183391003463</v>
      </c>
      <c r="N146" s="18">
        <v>68</v>
      </c>
      <c r="O146" s="18">
        <v>140</v>
      </c>
      <c r="P146" s="18">
        <v>100</v>
      </c>
      <c r="Q146" s="18">
        <v>1</v>
      </c>
      <c r="R146" s="18">
        <v>0</v>
      </c>
      <c r="S146" s="18">
        <v>23</v>
      </c>
      <c r="T146" s="18">
        <v>1</v>
      </c>
      <c r="AE146" s="21"/>
      <c r="AF146" s="18" t="s">
        <v>432</v>
      </c>
      <c r="AG146" s="64">
        <v>1.75</v>
      </c>
      <c r="AH146" s="28">
        <f t="shared" si="20"/>
        <v>27.826249999999998</v>
      </c>
      <c r="AI146" s="28">
        <f t="shared" si="25"/>
        <v>7.9503571428571425</v>
      </c>
      <c r="AJ146">
        <v>1050</v>
      </c>
      <c r="AK146" s="16">
        <f t="shared" si="21"/>
        <v>10.5</v>
      </c>
      <c r="AL146" s="16">
        <f t="shared" si="22"/>
        <v>36.75</v>
      </c>
      <c r="AN146" s="16">
        <f t="shared" si="23"/>
        <v>14.49</v>
      </c>
      <c r="AQ146">
        <v>550</v>
      </c>
      <c r="AR146" s="16">
        <f t="shared" si="24"/>
        <v>9.4285714285714288</v>
      </c>
      <c r="AT146" s="28">
        <f t="shared" si="26"/>
        <v>13.4</v>
      </c>
      <c r="AZ146" s="18">
        <v>1.1599999999999999</v>
      </c>
    </row>
    <row r="147" spans="2:52" ht="15" x14ac:dyDescent="0.2">
      <c r="B147" s="89" t="s">
        <v>182</v>
      </c>
      <c r="C147" s="7" t="s">
        <v>223</v>
      </c>
      <c r="D147" s="7" t="s">
        <v>388</v>
      </c>
      <c r="E147" s="7" t="s">
        <v>368</v>
      </c>
      <c r="F147" s="7" t="s">
        <v>375</v>
      </c>
      <c r="G147" s="7" t="s">
        <v>369</v>
      </c>
      <c r="H147" s="13">
        <v>3</v>
      </c>
      <c r="I147" s="13">
        <v>1</v>
      </c>
      <c r="J147" s="18">
        <v>16</v>
      </c>
      <c r="K147" s="13">
        <v>56</v>
      </c>
      <c r="L147" s="13">
        <v>1.59</v>
      </c>
      <c r="M147" s="10">
        <f t="shared" si="19"/>
        <v>22.151022507021082</v>
      </c>
      <c r="N147" s="18">
        <v>104</v>
      </c>
      <c r="O147" s="18">
        <v>140</v>
      </c>
      <c r="P147" s="18">
        <v>100</v>
      </c>
      <c r="AE147" s="21" t="s">
        <v>460</v>
      </c>
      <c r="AF147" s="18" t="s">
        <v>402</v>
      </c>
      <c r="AG147" s="64">
        <v>2.6749999999999998</v>
      </c>
      <c r="AH147" s="28">
        <f t="shared" si="20"/>
        <v>48.500924999999995</v>
      </c>
      <c r="AI147" s="28">
        <f t="shared" si="25"/>
        <v>13.857407142857141</v>
      </c>
      <c r="AJ147">
        <v>1100</v>
      </c>
      <c r="AK147" s="16">
        <f t="shared" si="21"/>
        <v>11</v>
      </c>
      <c r="AL147" s="16">
        <f t="shared" si="22"/>
        <v>38.5</v>
      </c>
      <c r="AN147" s="16">
        <f t="shared" si="23"/>
        <v>14.49</v>
      </c>
      <c r="AQ147">
        <v>625</v>
      </c>
      <c r="AR147" s="16">
        <f t="shared" si="24"/>
        <v>10.714285714285715</v>
      </c>
      <c r="AT147" s="28">
        <f t="shared" si="26"/>
        <v>6.2</v>
      </c>
    </row>
    <row r="148" spans="2:52" ht="15" x14ac:dyDescent="0.2">
      <c r="B148" s="89" t="s">
        <v>183</v>
      </c>
      <c r="C148" s="7" t="s">
        <v>223</v>
      </c>
      <c r="D148" s="70" t="s">
        <v>380</v>
      </c>
      <c r="E148" s="70" t="s">
        <v>368</v>
      </c>
      <c r="F148" s="70" t="s">
        <v>375</v>
      </c>
      <c r="G148" s="7" t="s">
        <v>375</v>
      </c>
      <c r="H148" s="13">
        <v>4</v>
      </c>
      <c r="I148" s="13">
        <v>1</v>
      </c>
      <c r="J148" s="18">
        <v>16</v>
      </c>
      <c r="K148" s="13"/>
      <c r="L148" s="13"/>
      <c r="M148" s="10" t="e">
        <f t="shared" si="19"/>
        <v>#DIV/0!</v>
      </c>
      <c r="N148" s="18">
        <v>68</v>
      </c>
      <c r="O148" s="18">
        <v>152</v>
      </c>
      <c r="P148" s="18">
        <v>108</v>
      </c>
      <c r="AF148" s="21" t="s">
        <v>436</v>
      </c>
      <c r="AG148" s="64">
        <v>2.1</v>
      </c>
      <c r="AH148" s="28">
        <f t="shared" si="20"/>
        <v>35.649100000000004</v>
      </c>
      <c r="AI148" s="28">
        <f t="shared" si="25"/>
        <v>10.185457142857144</v>
      </c>
      <c r="AJ148">
        <v>1125</v>
      </c>
      <c r="AK148" s="16">
        <f t="shared" si="21"/>
        <v>11.25</v>
      </c>
      <c r="AL148" s="16">
        <f t="shared" si="22"/>
        <v>39.375</v>
      </c>
      <c r="AN148" s="16">
        <f t="shared" si="23"/>
        <v>14.49</v>
      </c>
      <c r="AQ148" s="36">
        <v>475</v>
      </c>
      <c r="AR148" s="16">
        <f t="shared" si="24"/>
        <v>8.1428571428571423</v>
      </c>
      <c r="AT148" s="28">
        <f t="shared" si="26"/>
        <v>16.2</v>
      </c>
    </row>
    <row r="149" spans="2:52" ht="15" x14ac:dyDescent="0.2">
      <c r="B149" s="89" t="s">
        <v>285</v>
      </c>
      <c r="C149" s="8" t="s">
        <v>223</v>
      </c>
      <c r="D149" s="70" t="s">
        <v>379</v>
      </c>
      <c r="E149" s="70" t="s">
        <v>368</v>
      </c>
      <c r="F149" s="70" t="s">
        <v>370</v>
      </c>
      <c r="G149" s="70" t="s">
        <v>376</v>
      </c>
      <c r="H149" s="13">
        <v>5</v>
      </c>
      <c r="I149" s="13">
        <v>3</v>
      </c>
      <c r="J149" s="18">
        <v>17</v>
      </c>
      <c r="K149" s="18">
        <v>50</v>
      </c>
      <c r="L149" s="18">
        <v>1.7</v>
      </c>
      <c r="M149" s="10">
        <f t="shared" si="19"/>
        <v>17.301038062283737</v>
      </c>
      <c r="N149" s="21">
        <v>60</v>
      </c>
      <c r="O149" s="21">
        <v>112</v>
      </c>
      <c r="P149" s="18">
        <v>68</v>
      </c>
      <c r="R149" s="21"/>
      <c r="S149" s="21"/>
      <c r="AE149" s="18" t="s">
        <v>498</v>
      </c>
      <c r="AF149" s="21" t="s">
        <v>268</v>
      </c>
      <c r="AG149" s="64">
        <v>2.8</v>
      </c>
      <c r="AH149" s="28">
        <f t="shared" si="20"/>
        <v>51.294799999999995</v>
      </c>
      <c r="AI149" s="28">
        <f t="shared" si="25"/>
        <v>14.655657142857141</v>
      </c>
      <c r="AJ149">
        <v>1000</v>
      </c>
      <c r="AK149" s="16">
        <f t="shared" si="21"/>
        <v>10</v>
      </c>
      <c r="AL149" s="16">
        <f t="shared" si="22"/>
        <v>35</v>
      </c>
      <c r="AN149" s="16">
        <f t="shared" si="23"/>
        <v>14.49</v>
      </c>
      <c r="AQ149" s="55">
        <v>575</v>
      </c>
      <c r="AR149" s="16">
        <f t="shared" si="24"/>
        <v>9.8571428571428577</v>
      </c>
      <c r="AT149" s="28">
        <f t="shared" si="26"/>
        <v>5.8</v>
      </c>
    </row>
    <row r="150" spans="2:52" ht="15" x14ac:dyDescent="0.2">
      <c r="B150" s="89" t="s">
        <v>286</v>
      </c>
      <c r="C150" s="8" t="s">
        <v>222</v>
      </c>
      <c r="D150" s="8" t="s">
        <v>379</v>
      </c>
      <c r="E150" s="8" t="s">
        <v>368</v>
      </c>
      <c r="F150" s="8" t="s">
        <v>369</v>
      </c>
      <c r="G150" s="8" t="s">
        <v>375</v>
      </c>
      <c r="H150" s="13">
        <v>3</v>
      </c>
      <c r="I150" s="13">
        <v>1</v>
      </c>
      <c r="J150" s="18">
        <v>16</v>
      </c>
      <c r="K150" s="13">
        <v>67.400000000000006</v>
      </c>
      <c r="L150" s="13">
        <v>1.8149999999999999</v>
      </c>
      <c r="M150" s="10">
        <f t="shared" si="19"/>
        <v>20.460047507380342</v>
      </c>
      <c r="N150" s="21">
        <v>64</v>
      </c>
      <c r="O150" s="21">
        <v>136</v>
      </c>
      <c r="P150" s="18">
        <v>92</v>
      </c>
      <c r="Q150" s="18">
        <v>1</v>
      </c>
      <c r="R150" s="18">
        <v>0</v>
      </c>
      <c r="S150" s="18">
        <v>32</v>
      </c>
      <c r="T150" s="18">
        <v>0</v>
      </c>
      <c r="AE150" s="18" t="s">
        <v>454</v>
      </c>
      <c r="AF150" s="21" t="s">
        <v>425</v>
      </c>
      <c r="AG150" s="64">
        <v>2.8</v>
      </c>
      <c r="AH150" s="28">
        <f t="shared" si="20"/>
        <v>51.294799999999995</v>
      </c>
      <c r="AI150" s="28">
        <f t="shared" si="25"/>
        <v>14.655657142857141</v>
      </c>
      <c r="AJ150">
        <v>1350</v>
      </c>
      <c r="AK150" s="16">
        <f t="shared" si="21"/>
        <v>13.5</v>
      </c>
      <c r="AL150" s="16">
        <f t="shared" si="22"/>
        <v>47.25</v>
      </c>
      <c r="AN150" s="16">
        <f t="shared" si="23"/>
        <v>14.49</v>
      </c>
      <c r="AQ150" s="72">
        <v>750</v>
      </c>
      <c r="AR150" s="16">
        <f t="shared" si="24"/>
        <v>12.857142857142858</v>
      </c>
      <c r="AT150" s="28">
        <f t="shared" si="26"/>
        <v>12.2</v>
      </c>
      <c r="AZ150" s="18">
        <v>1.93</v>
      </c>
    </row>
    <row r="151" spans="2:52" ht="15" x14ac:dyDescent="0.2">
      <c r="B151" s="89" t="s">
        <v>287</v>
      </c>
      <c r="C151" s="8" t="s">
        <v>222</v>
      </c>
      <c r="D151" s="8" t="s">
        <v>386</v>
      </c>
      <c r="E151" s="8" t="s">
        <v>368</v>
      </c>
      <c r="F151" s="8" t="s">
        <v>375</v>
      </c>
      <c r="G151" s="8" t="s">
        <v>369</v>
      </c>
      <c r="H151" s="13">
        <v>2</v>
      </c>
      <c r="I151" s="13">
        <v>1</v>
      </c>
      <c r="J151" s="18">
        <v>16</v>
      </c>
      <c r="K151" s="13">
        <v>76</v>
      </c>
      <c r="L151" s="13">
        <v>1.69</v>
      </c>
      <c r="M151" s="10">
        <f t="shared" si="19"/>
        <v>26.609712545078956</v>
      </c>
      <c r="N151" s="21">
        <v>72</v>
      </c>
      <c r="O151" s="21">
        <v>128</v>
      </c>
      <c r="P151" s="18">
        <v>104</v>
      </c>
      <c r="Q151" s="18">
        <v>1</v>
      </c>
      <c r="R151" s="18">
        <v>0</v>
      </c>
      <c r="S151" s="18">
        <v>33</v>
      </c>
      <c r="T151" s="18">
        <v>0</v>
      </c>
      <c r="AE151" s="18" t="s">
        <v>436</v>
      </c>
      <c r="AF151" s="21" t="s">
        <v>423</v>
      </c>
      <c r="AG151" s="64">
        <v>2.8</v>
      </c>
      <c r="AH151" s="28">
        <f t="shared" si="20"/>
        <v>51.294799999999995</v>
      </c>
      <c r="AI151" s="28">
        <f t="shared" si="25"/>
        <v>14.655657142857141</v>
      </c>
      <c r="AJ151">
        <v>1000</v>
      </c>
      <c r="AK151" s="16">
        <f t="shared" si="21"/>
        <v>10</v>
      </c>
      <c r="AL151" s="16">
        <f t="shared" si="22"/>
        <v>35</v>
      </c>
      <c r="AN151" s="16">
        <f t="shared" si="23"/>
        <v>14.49</v>
      </c>
      <c r="AQ151" s="73">
        <v>900</v>
      </c>
      <c r="AR151" s="16">
        <f t="shared" si="24"/>
        <v>15.428571428571429</v>
      </c>
      <c r="AT151" s="28">
        <f t="shared" si="26"/>
        <v>12.2</v>
      </c>
      <c r="AZ151" s="18">
        <v>1.95</v>
      </c>
    </row>
    <row r="152" spans="2:52" ht="15" x14ac:dyDescent="0.2">
      <c r="B152" s="89" t="s">
        <v>184</v>
      </c>
      <c r="C152" s="8" t="s">
        <v>222</v>
      </c>
      <c r="D152" s="70" t="s">
        <v>382</v>
      </c>
      <c r="E152" s="70" t="s">
        <v>368</v>
      </c>
      <c r="F152" s="70" t="s">
        <v>375</v>
      </c>
      <c r="G152" s="70" t="s">
        <v>369</v>
      </c>
      <c r="H152" s="13">
        <v>1</v>
      </c>
      <c r="I152" s="13">
        <v>1</v>
      </c>
      <c r="J152" s="18">
        <v>16</v>
      </c>
      <c r="K152" s="13">
        <v>56</v>
      </c>
      <c r="L152" s="13">
        <v>1.8</v>
      </c>
      <c r="M152" s="10">
        <f t="shared" si="19"/>
        <v>17.283950617283949</v>
      </c>
      <c r="N152" s="21">
        <v>68</v>
      </c>
      <c r="O152" s="21">
        <v>128</v>
      </c>
      <c r="P152" s="18">
        <v>120</v>
      </c>
      <c r="Q152" s="18">
        <v>1</v>
      </c>
      <c r="R152" s="18">
        <v>0</v>
      </c>
      <c r="S152" s="18">
        <v>39</v>
      </c>
      <c r="T152" s="18">
        <v>0</v>
      </c>
      <c r="AE152" s="18" t="s">
        <v>406</v>
      </c>
      <c r="AF152" s="21" t="s">
        <v>424</v>
      </c>
      <c r="AG152" s="64">
        <v>3.2</v>
      </c>
      <c r="AH152" s="28">
        <f t="shared" si="20"/>
        <v>60.235200000000006</v>
      </c>
      <c r="AI152" s="28">
        <f t="shared" si="25"/>
        <v>17.210057142857146</v>
      </c>
      <c r="AJ152">
        <v>1425</v>
      </c>
      <c r="AK152" s="16">
        <f t="shared" si="21"/>
        <v>14.25</v>
      </c>
      <c r="AL152" s="16">
        <f t="shared" si="22"/>
        <v>49.875</v>
      </c>
      <c r="AN152" s="16">
        <f t="shared" si="23"/>
        <v>14.49</v>
      </c>
      <c r="AQ152" s="55">
        <v>775</v>
      </c>
      <c r="AR152" s="16">
        <f t="shared" si="24"/>
        <v>13.285714285714286</v>
      </c>
      <c r="AT152" s="28">
        <f t="shared" si="26"/>
        <v>16.2</v>
      </c>
      <c r="AZ152" s="18">
        <v>2.04</v>
      </c>
    </row>
    <row r="153" spans="2:52" ht="15" x14ac:dyDescent="0.2">
      <c r="B153" s="89" t="s">
        <v>185</v>
      </c>
      <c r="C153" s="8" t="s">
        <v>223</v>
      </c>
      <c r="D153" s="70" t="s">
        <v>382</v>
      </c>
      <c r="E153" s="70" t="s">
        <v>368</v>
      </c>
      <c r="F153" s="8" t="s">
        <v>375</v>
      </c>
      <c r="G153" s="8" t="s">
        <v>369</v>
      </c>
      <c r="H153" s="13">
        <v>2</v>
      </c>
      <c r="I153" s="13">
        <v>1</v>
      </c>
      <c r="J153" s="18">
        <v>16</v>
      </c>
      <c r="K153" s="18">
        <v>43</v>
      </c>
      <c r="L153" s="18">
        <v>1.59</v>
      </c>
      <c r="M153" s="10">
        <f t="shared" si="19"/>
        <v>17.008820853605474</v>
      </c>
      <c r="N153" s="21">
        <v>64</v>
      </c>
      <c r="O153" s="21"/>
      <c r="Q153" s="18">
        <v>1</v>
      </c>
      <c r="R153" s="18">
        <v>0</v>
      </c>
      <c r="S153" s="18">
        <v>28</v>
      </c>
      <c r="T153" s="18">
        <v>0</v>
      </c>
      <c r="AE153" s="18" t="s">
        <v>499</v>
      </c>
      <c r="AF153" s="18" t="s">
        <v>434</v>
      </c>
      <c r="AG153" s="64">
        <v>2</v>
      </c>
      <c r="AH153" s="28">
        <f t="shared" si="20"/>
        <v>33.414000000000001</v>
      </c>
      <c r="AI153" s="28">
        <f t="shared" si="25"/>
        <v>9.546857142857144</v>
      </c>
      <c r="AJ153">
        <v>1050</v>
      </c>
      <c r="AK153" s="16">
        <f t="shared" si="21"/>
        <v>10.5</v>
      </c>
      <c r="AL153" s="16">
        <f t="shared" si="22"/>
        <v>36.75</v>
      </c>
      <c r="AN153" s="16">
        <f t="shared" si="23"/>
        <v>14.49</v>
      </c>
      <c r="AQ153" s="55">
        <v>575</v>
      </c>
      <c r="AR153" s="16">
        <f t="shared" si="24"/>
        <v>9.8571428571428577</v>
      </c>
      <c r="AT153" s="28">
        <f t="shared" si="26"/>
        <v>-19.8</v>
      </c>
      <c r="AZ153" s="18">
        <v>0.9</v>
      </c>
    </row>
    <row r="154" spans="2:52" ht="15" x14ac:dyDescent="0.2">
      <c r="B154" s="89" t="s">
        <v>186</v>
      </c>
      <c r="C154" s="8" t="s">
        <v>222</v>
      </c>
      <c r="D154" s="8" t="s">
        <v>377</v>
      </c>
      <c r="E154" s="8" t="s">
        <v>368</v>
      </c>
      <c r="F154" s="8" t="s">
        <v>369</v>
      </c>
      <c r="G154" s="8" t="s">
        <v>370</v>
      </c>
      <c r="H154" s="13">
        <v>4</v>
      </c>
      <c r="I154" s="13">
        <v>3</v>
      </c>
      <c r="J154" s="18">
        <v>16</v>
      </c>
      <c r="K154" s="13">
        <v>60</v>
      </c>
      <c r="L154" s="13">
        <v>1.78</v>
      </c>
      <c r="M154" s="10">
        <f t="shared" si="19"/>
        <v>18.937002903673779</v>
      </c>
      <c r="N154" s="21">
        <v>80</v>
      </c>
      <c r="O154" s="21">
        <v>144</v>
      </c>
      <c r="P154" s="18">
        <v>128</v>
      </c>
      <c r="Q154" s="18">
        <v>1</v>
      </c>
      <c r="R154" s="21">
        <v>0</v>
      </c>
      <c r="S154" s="21">
        <v>24</v>
      </c>
      <c r="T154" s="18">
        <v>0</v>
      </c>
      <c r="AE154" s="21" t="s">
        <v>453</v>
      </c>
      <c r="AF154" s="18" t="s">
        <v>342</v>
      </c>
      <c r="AG154" s="64">
        <v>3.125</v>
      </c>
      <c r="AH154" s="28">
        <f t="shared" si="20"/>
        <v>58.558875</v>
      </c>
      <c r="AI154" s="28">
        <f t="shared" si="25"/>
        <v>16.731107142857145</v>
      </c>
      <c r="AJ154">
        <v>1425</v>
      </c>
      <c r="AK154" s="16">
        <f t="shared" si="21"/>
        <v>14.25</v>
      </c>
      <c r="AL154" s="16">
        <f t="shared" si="22"/>
        <v>49.875</v>
      </c>
      <c r="AN154" s="16">
        <f t="shared" si="23"/>
        <v>14.49</v>
      </c>
      <c r="AQ154" s="55">
        <v>775</v>
      </c>
      <c r="AR154" s="16">
        <f t="shared" si="24"/>
        <v>13.285714285714286</v>
      </c>
      <c r="AT154" s="28">
        <f t="shared" si="26"/>
        <v>17</v>
      </c>
      <c r="AZ154" s="18">
        <v>2.4</v>
      </c>
    </row>
    <row r="155" spans="2:52" ht="15" x14ac:dyDescent="0.2">
      <c r="B155" s="89" t="s">
        <v>187</v>
      </c>
      <c r="C155" s="8" t="s">
        <v>223</v>
      </c>
      <c r="D155" s="70" t="s">
        <v>382</v>
      </c>
      <c r="E155" s="70" t="s">
        <v>368</v>
      </c>
      <c r="F155" s="8" t="s">
        <v>369</v>
      </c>
      <c r="G155" s="8" t="s">
        <v>375</v>
      </c>
      <c r="H155" s="13">
        <v>4</v>
      </c>
      <c r="I155" s="13">
        <v>2</v>
      </c>
      <c r="J155" s="18">
        <v>16</v>
      </c>
      <c r="K155" s="18">
        <v>59</v>
      </c>
      <c r="L155" s="13">
        <v>1.7</v>
      </c>
      <c r="M155" s="10">
        <f t="shared" si="19"/>
        <v>20.415224913494811</v>
      </c>
      <c r="N155" s="21">
        <v>68</v>
      </c>
      <c r="O155" s="21">
        <v>140</v>
      </c>
      <c r="P155" s="18">
        <v>100</v>
      </c>
      <c r="R155" s="21"/>
      <c r="S155" s="21"/>
      <c r="AE155" s="18" t="s">
        <v>350</v>
      </c>
      <c r="AF155" s="21" t="s">
        <v>266</v>
      </c>
      <c r="AG155" s="64">
        <v>2.5</v>
      </c>
      <c r="AH155" s="28">
        <f t="shared" si="20"/>
        <v>44.589500000000001</v>
      </c>
      <c r="AI155" s="28">
        <f t="shared" si="25"/>
        <v>12.739857142857144</v>
      </c>
      <c r="AJ155">
        <v>1100</v>
      </c>
      <c r="AK155" s="16">
        <f t="shared" si="21"/>
        <v>11</v>
      </c>
      <c r="AL155" s="16">
        <f t="shared" si="22"/>
        <v>38.5</v>
      </c>
      <c r="AN155" s="16">
        <f t="shared" si="23"/>
        <v>14.49</v>
      </c>
      <c r="AQ155" s="55">
        <v>700</v>
      </c>
      <c r="AR155" s="16">
        <f t="shared" si="24"/>
        <v>12</v>
      </c>
      <c r="AT155" s="28">
        <f t="shared" si="26"/>
        <v>13.4</v>
      </c>
    </row>
    <row r="156" spans="2:52" ht="15" x14ac:dyDescent="0.2">
      <c r="B156" s="89" t="s">
        <v>288</v>
      </c>
      <c r="C156" s="8" t="s">
        <v>222</v>
      </c>
      <c r="D156" s="70" t="s">
        <v>381</v>
      </c>
      <c r="E156" s="70" t="s">
        <v>368</v>
      </c>
      <c r="F156" s="70" t="s">
        <v>369</v>
      </c>
      <c r="G156" s="70" t="s">
        <v>370</v>
      </c>
      <c r="H156" s="13">
        <v>2</v>
      </c>
      <c r="I156" s="13">
        <v>2</v>
      </c>
      <c r="J156" s="18">
        <v>16</v>
      </c>
      <c r="K156" s="13">
        <v>60</v>
      </c>
      <c r="L156" s="13">
        <v>1.71</v>
      </c>
      <c r="M156" s="10">
        <f t="shared" si="19"/>
        <v>20.519134092541297</v>
      </c>
      <c r="N156" s="21">
        <v>68</v>
      </c>
      <c r="O156" s="21">
        <v>128</v>
      </c>
      <c r="P156" s="18">
        <v>92</v>
      </c>
      <c r="Q156" s="18">
        <v>1</v>
      </c>
      <c r="R156" s="18">
        <v>0</v>
      </c>
      <c r="S156" s="18">
        <v>32</v>
      </c>
      <c r="T156" s="18">
        <v>1</v>
      </c>
      <c r="AE156" s="18" t="s">
        <v>455</v>
      </c>
      <c r="AF156" s="18" t="s">
        <v>426</v>
      </c>
      <c r="AG156" s="64">
        <v>3.2</v>
      </c>
      <c r="AH156" s="28">
        <f t="shared" si="20"/>
        <v>60.235200000000006</v>
      </c>
      <c r="AI156" s="28">
        <f t="shared" si="25"/>
        <v>17.210057142857146</v>
      </c>
      <c r="AJ156">
        <v>1225</v>
      </c>
      <c r="AK156" s="16">
        <f t="shared" si="21"/>
        <v>12.25</v>
      </c>
      <c r="AL156" s="16">
        <f t="shared" si="22"/>
        <v>42.875</v>
      </c>
      <c r="AN156" s="16">
        <f t="shared" si="23"/>
        <v>14.49</v>
      </c>
      <c r="AQ156" s="55">
        <v>775</v>
      </c>
      <c r="AR156" s="16">
        <f t="shared" si="24"/>
        <v>13.285714285714286</v>
      </c>
      <c r="AT156" s="28">
        <f t="shared" si="26"/>
        <v>10.6</v>
      </c>
      <c r="AZ156" s="18">
        <v>1.97</v>
      </c>
    </row>
    <row r="157" spans="2:52" ht="15" x14ac:dyDescent="0.2">
      <c r="B157" s="89" t="s">
        <v>289</v>
      </c>
      <c r="C157" s="8" t="s">
        <v>223</v>
      </c>
      <c r="D157" s="70" t="s">
        <v>382</v>
      </c>
      <c r="E157" s="70" t="s">
        <v>368</v>
      </c>
      <c r="F157" s="70" t="s">
        <v>375</v>
      </c>
      <c r="G157" s="70" t="s">
        <v>369</v>
      </c>
      <c r="H157" s="13">
        <v>4</v>
      </c>
      <c r="I157" s="13">
        <v>3</v>
      </c>
      <c r="J157" s="18">
        <v>16</v>
      </c>
      <c r="K157" s="13">
        <v>58</v>
      </c>
      <c r="L157" s="13">
        <v>1.64</v>
      </c>
      <c r="M157" s="10">
        <f t="shared" si="19"/>
        <v>21.564544913741823</v>
      </c>
      <c r="N157" s="21">
        <v>72</v>
      </c>
      <c r="O157" s="21">
        <v>140</v>
      </c>
      <c r="P157" s="18">
        <v>100</v>
      </c>
      <c r="Q157" s="18">
        <v>1</v>
      </c>
      <c r="R157" s="18">
        <v>1</v>
      </c>
      <c r="S157" s="18">
        <v>30</v>
      </c>
      <c r="T157" s="18">
        <v>0</v>
      </c>
      <c r="AE157" s="21" t="s">
        <v>500</v>
      </c>
      <c r="AF157" s="18" t="s">
        <v>432</v>
      </c>
      <c r="AG157" s="64">
        <v>1.8</v>
      </c>
      <c r="AH157" s="28">
        <f t="shared" si="20"/>
        <v>28.9438</v>
      </c>
      <c r="AI157" s="28">
        <f t="shared" si="25"/>
        <v>8.2696571428571435</v>
      </c>
      <c r="AJ157">
        <v>850</v>
      </c>
      <c r="AK157" s="16">
        <f t="shared" si="21"/>
        <v>8.5</v>
      </c>
      <c r="AL157" s="16">
        <f t="shared" si="22"/>
        <v>29.75</v>
      </c>
      <c r="AN157" s="16">
        <f t="shared" si="23"/>
        <v>14.49</v>
      </c>
      <c r="AQ157" s="55">
        <v>725</v>
      </c>
      <c r="AR157" s="16">
        <f t="shared" si="24"/>
        <v>12.428571428571429</v>
      </c>
      <c r="AT157" s="28">
        <f t="shared" si="26"/>
        <v>12.6</v>
      </c>
      <c r="AZ157" s="18">
        <v>1.1499999999999999</v>
      </c>
    </row>
    <row r="158" spans="2:52" ht="15" x14ac:dyDescent="0.2">
      <c r="B158" s="89" t="s">
        <v>188</v>
      </c>
      <c r="C158" s="8" t="s">
        <v>223</v>
      </c>
      <c r="D158" s="70" t="s">
        <v>382</v>
      </c>
      <c r="E158" s="70" t="s">
        <v>378</v>
      </c>
      <c r="F158" s="70" t="s">
        <v>369</v>
      </c>
      <c r="G158" s="70" t="s">
        <v>375</v>
      </c>
      <c r="H158" s="13">
        <v>2</v>
      </c>
      <c r="I158" s="13">
        <v>1</v>
      </c>
      <c r="J158" s="18">
        <v>15</v>
      </c>
      <c r="K158" s="13">
        <v>53</v>
      </c>
      <c r="L158" s="13">
        <v>1.66</v>
      </c>
      <c r="M158" s="10">
        <f t="shared" si="19"/>
        <v>19.233560749020178</v>
      </c>
      <c r="N158" s="21">
        <v>80</v>
      </c>
      <c r="O158" s="21">
        <v>156</v>
      </c>
      <c r="P158" s="18">
        <v>148</v>
      </c>
      <c r="Q158" s="18">
        <v>1</v>
      </c>
      <c r="R158" s="18">
        <v>0</v>
      </c>
      <c r="S158" s="21">
        <v>30</v>
      </c>
      <c r="T158" s="18">
        <v>1</v>
      </c>
      <c r="AE158" s="18" t="s">
        <v>464</v>
      </c>
      <c r="AF158" s="21" t="s">
        <v>278</v>
      </c>
      <c r="AG158" s="64">
        <v>1.6</v>
      </c>
      <c r="AH158" s="28">
        <f t="shared" si="20"/>
        <v>24.473600000000001</v>
      </c>
      <c r="AI158" s="28">
        <f t="shared" si="25"/>
        <v>6.9924571428571429</v>
      </c>
      <c r="AJ158">
        <v>1175</v>
      </c>
      <c r="AK158" s="16">
        <f t="shared" si="21"/>
        <v>11.75</v>
      </c>
      <c r="AL158" s="16">
        <f t="shared" si="22"/>
        <v>41.125</v>
      </c>
      <c r="AN158" s="16">
        <f t="shared" si="23"/>
        <v>14.49</v>
      </c>
      <c r="AQ158" s="55">
        <v>625</v>
      </c>
      <c r="AR158" s="16">
        <f t="shared" si="24"/>
        <v>10.714285714285715</v>
      </c>
      <c r="AT158" s="28">
        <f t="shared" si="26"/>
        <v>22.2</v>
      </c>
      <c r="AZ158" s="18">
        <v>1.33</v>
      </c>
    </row>
    <row r="159" spans="2:52" ht="15" x14ac:dyDescent="0.2">
      <c r="B159" s="89" t="s">
        <v>189</v>
      </c>
      <c r="C159" s="8" t="s">
        <v>223</v>
      </c>
      <c r="D159" s="70" t="s">
        <v>379</v>
      </c>
      <c r="E159" s="70" t="s">
        <v>385</v>
      </c>
      <c r="F159" s="70" t="s">
        <v>383</v>
      </c>
      <c r="G159" s="70" t="s">
        <v>383</v>
      </c>
      <c r="H159" s="13">
        <v>1</v>
      </c>
      <c r="I159" s="13">
        <v>1</v>
      </c>
      <c r="J159" s="18">
        <v>16</v>
      </c>
      <c r="K159" s="13">
        <v>44</v>
      </c>
      <c r="L159" s="13">
        <v>1.69</v>
      </c>
      <c r="M159" s="10">
        <f t="shared" si="19"/>
        <v>15.405623052414134</v>
      </c>
      <c r="N159" s="21">
        <v>80</v>
      </c>
      <c r="O159" s="21">
        <v>132</v>
      </c>
      <c r="P159" s="18">
        <v>112</v>
      </c>
      <c r="Q159" s="18">
        <v>1</v>
      </c>
      <c r="R159" s="18">
        <v>0</v>
      </c>
      <c r="S159" s="18">
        <v>27</v>
      </c>
      <c r="T159" s="18">
        <v>0</v>
      </c>
      <c r="AE159" s="21" t="s">
        <v>458</v>
      </c>
      <c r="AF159" s="18" t="s">
        <v>428</v>
      </c>
      <c r="AG159" s="64">
        <v>2.4</v>
      </c>
      <c r="AH159" s="28">
        <f t="shared" si="20"/>
        <v>42.354399999999998</v>
      </c>
      <c r="AI159" s="28">
        <f t="shared" si="25"/>
        <v>12.101257142857142</v>
      </c>
      <c r="AJ159">
        <v>1175</v>
      </c>
      <c r="AK159" s="16">
        <f t="shared" si="21"/>
        <v>11.75</v>
      </c>
      <c r="AL159" s="16">
        <f t="shared" si="22"/>
        <v>41.125</v>
      </c>
      <c r="AN159" s="16">
        <f t="shared" si="23"/>
        <v>14.49</v>
      </c>
      <c r="AQ159" s="55">
        <v>625</v>
      </c>
      <c r="AR159" s="16">
        <f t="shared" si="24"/>
        <v>10.714285714285715</v>
      </c>
      <c r="AT159" s="28">
        <f t="shared" si="26"/>
        <v>12.6</v>
      </c>
      <c r="AZ159" s="18">
        <v>1.17</v>
      </c>
    </row>
    <row r="160" spans="2:52" ht="15" x14ac:dyDescent="0.2">
      <c r="B160" s="89" t="s">
        <v>190</v>
      </c>
      <c r="C160" s="8" t="s">
        <v>223</v>
      </c>
      <c r="D160" s="70" t="s">
        <v>382</v>
      </c>
      <c r="E160" s="70" t="s">
        <v>368</v>
      </c>
      <c r="F160" s="70" t="s">
        <v>375</v>
      </c>
      <c r="G160" s="70" t="s">
        <v>369</v>
      </c>
      <c r="H160" s="13">
        <v>4</v>
      </c>
      <c r="I160" s="13">
        <v>4</v>
      </c>
      <c r="J160" s="18">
        <v>15</v>
      </c>
      <c r="K160" s="13">
        <v>84</v>
      </c>
      <c r="L160" s="13">
        <v>1.8</v>
      </c>
      <c r="M160" s="10">
        <f t="shared" si="19"/>
        <v>25.925925925925924</v>
      </c>
      <c r="N160" s="18">
        <v>104</v>
      </c>
      <c r="O160" s="18">
        <v>140</v>
      </c>
      <c r="P160" s="18">
        <v>124</v>
      </c>
      <c r="AE160" s="18" t="s">
        <v>462</v>
      </c>
      <c r="AF160" s="21" t="s">
        <v>430</v>
      </c>
      <c r="AG160" s="64">
        <v>1.9</v>
      </c>
      <c r="AH160" s="28">
        <f t="shared" si="20"/>
        <v>31.178899999999995</v>
      </c>
      <c r="AI160" s="28">
        <f t="shared" si="25"/>
        <v>8.908257142857142</v>
      </c>
      <c r="AJ160">
        <v>950</v>
      </c>
      <c r="AK160" s="16">
        <f t="shared" si="21"/>
        <v>9.5</v>
      </c>
      <c r="AL160" s="16">
        <f t="shared" si="22"/>
        <v>33.25</v>
      </c>
      <c r="AN160" s="16">
        <f t="shared" si="23"/>
        <v>14.49</v>
      </c>
      <c r="AQ160" s="55">
        <v>550</v>
      </c>
      <c r="AR160" s="16">
        <f t="shared" si="24"/>
        <v>9.4285714285714288</v>
      </c>
      <c r="AT160" s="28">
        <f t="shared" si="26"/>
        <v>11</v>
      </c>
    </row>
    <row r="161" spans="1:52" ht="15" x14ac:dyDescent="0.2">
      <c r="B161" s="89" t="s">
        <v>191</v>
      </c>
      <c r="C161" s="8" t="s">
        <v>222</v>
      </c>
      <c r="D161" s="8" t="s">
        <v>382</v>
      </c>
      <c r="E161" s="8" t="s">
        <v>368</v>
      </c>
      <c r="F161" s="8" t="s">
        <v>370</v>
      </c>
      <c r="G161" s="8" t="s">
        <v>370</v>
      </c>
      <c r="H161" s="13">
        <v>2</v>
      </c>
      <c r="I161" s="13">
        <v>2</v>
      </c>
      <c r="J161" s="18">
        <v>16</v>
      </c>
      <c r="K161" s="13">
        <v>66</v>
      </c>
      <c r="L161" s="13">
        <v>1.81</v>
      </c>
      <c r="M161" s="10">
        <f t="shared" si="19"/>
        <v>20.145905192149201</v>
      </c>
      <c r="N161" s="21"/>
      <c r="O161" s="21">
        <v>148</v>
      </c>
      <c r="P161" s="18">
        <v>116</v>
      </c>
      <c r="AF161" s="21" t="s">
        <v>399</v>
      </c>
      <c r="AG161" s="64">
        <v>2.9</v>
      </c>
      <c r="AH161" s="28">
        <f t="shared" si="20"/>
        <v>53.529899999999998</v>
      </c>
      <c r="AI161" s="28">
        <f t="shared" si="25"/>
        <v>15.294257142857143</v>
      </c>
      <c r="AJ161">
        <v>1225</v>
      </c>
      <c r="AK161" s="16">
        <f t="shared" si="21"/>
        <v>12.25</v>
      </c>
      <c r="AL161" s="16">
        <f t="shared" si="22"/>
        <v>42.875</v>
      </c>
      <c r="AN161" s="16">
        <f t="shared" si="23"/>
        <v>14.49</v>
      </c>
      <c r="AQ161" s="55">
        <v>775</v>
      </c>
      <c r="AR161" s="16">
        <f t="shared" si="24"/>
        <v>13.285714285714286</v>
      </c>
      <c r="AT161" s="28">
        <f t="shared" si="26"/>
        <v>31</v>
      </c>
    </row>
    <row r="162" spans="1:52" ht="15" x14ac:dyDescent="0.2">
      <c r="B162" s="89" t="s">
        <v>192</v>
      </c>
      <c r="C162" s="8" t="s">
        <v>223</v>
      </c>
      <c r="D162" s="70" t="s">
        <v>382</v>
      </c>
      <c r="E162" s="70" t="s">
        <v>368</v>
      </c>
      <c r="F162" s="70" t="s">
        <v>375</v>
      </c>
      <c r="G162" s="70" t="s">
        <v>369</v>
      </c>
      <c r="H162" s="13">
        <v>2</v>
      </c>
      <c r="I162" s="13">
        <v>2</v>
      </c>
      <c r="J162" s="18">
        <v>15</v>
      </c>
      <c r="K162" s="13">
        <v>53</v>
      </c>
      <c r="L162" s="13">
        <v>1.65</v>
      </c>
      <c r="M162" s="10">
        <f t="shared" si="19"/>
        <v>19.467401285583104</v>
      </c>
      <c r="N162" s="21">
        <v>64</v>
      </c>
      <c r="O162" s="21">
        <v>128</v>
      </c>
      <c r="P162" s="18">
        <v>96</v>
      </c>
      <c r="Q162" s="18">
        <v>1</v>
      </c>
      <c r="R162" s="21">
        <v>1</v>
      </c>
      <c r="S162" s="21">
        <v>24</v>
      </c>
      <c r="T162" s="18">
        <v>0</v>
      </c>
      <c r="AE162" s="18" t="s">
        <v>443</v>
      </c>
      <c r="AF162" s="21" t="s">
        <v>433</v>
      </c>
      <c r="AG162" s="64">
        <v>2.4</v>
      </c>
      <c r="AH162" s="28">
        <f t="shared" si="20"/>
        <v>42.354399999999998</v>
      </c>
      <c r="AI162" s="28">
        <f t="shared" si="25"/>
        <v>12.101257142857142</v>
      </c>
      <c r="AJ162">
        <v>925</v>
      </c>
      <c r="AK162" s="16">
        <f t="shared" si="21"/>
        <v>9.25</v>
      </c>
      <c r="AL162" s="16">
        <f t="shared" si="22"/>
        <v>32.375</v>
      </c>
      <c r="AN162" s="16">
        <f t="shared" si="23"/>
        <v>14.49</v>
      </c>
      <c r="AQ162" s="55">
        <v>575</v>
      </c>
      <c r="AR162" s="16">
        <f t="shared" si="24"/>
        <v>9.8571428571428577</v>
      </c>
      <c r="AT162" s="28">
        <f t="shared" si="26"/>
        <v>12.2</v>
      </c>
      <c r="AZ162" s="18">
        <v>1.3</v>
      </c>
    </row>
    <row r="163" spans="1:52" ht="15" x14ac:dyDescent="0.2">
      <c r="B163" s="89" t="s">
        <v>193</v>
      </c>
      <c r="C163" s="8" t="s">
        <v>222</v>
      </c>
      <c r="D163" s="8" t="s">
        <v>382</v>
      </c>
      <c r="E163" s="8" t="s">
        <v>368</v>
      </c>
      <c r="F163" s="8" t="s">
        <v>375</v>
      </c>
      <c r="G163" s="8" t="s">
        <v>370</v>
      </c>
      <c r="H163" s="13">
        <v>3</v>
      </c>
      <c r="I163" s="13">
        <v>2</v>
      </c>
      <c r="J163" s="18">
        <v>17</v>
      </c>
      <c r="K163" s="18">
        <v>55</v>
      </c>
      <c r="L163" s="13">
        <v>1.74</v>
      </c>
      <c r="M163" s="10">
        <f t="shared" si="19"/>
        <v>18.166204254194742</v>
      </c>
      <c r="N163" s="21">
        <v>72</v>
      </c>
      <c r="O163" s="21">
        <v>128</v>
      </c>
      <c r="P163" s="18">
        <v>100</v>
      </c>
      <c r="Q163" s="18">
        <v>1</v>
      </c>
      <c r="R163" s="18">
        <v>0</v>
      </c>
      <c r="S163" s="18">
        <v>32</v>
      </c>
      <c r="T163" s="18">
        <v>0</v>
      </c>
      <c r="AE163" s="18" t="s">
        <v>451</v>
      </c>
      <c r="AF163" s="21"/>
      <c r="AG163" s="64">
        <v>3.6</v>
      </c>
      <c r="AH163" s="28">
        <f t="shared" si="20"/>
        <v>69.175600000000003</v>
      </c>
      <c r="AI163" s="28">
        <f t="shared" si="25"/>
        <v>19.764457142857143</v>
      </c>
      <c r="AJ163">
        <v>1500</v>
      </c>
      <c r="AK163" s="16">
        <f t="shared" si="21"/>
        <v>15</v>
      </c>
      <c r="AL163" s="16">
        <f t="shared" si="22"/>
        <v>52.5</v>
      </c>
      <c r="AN163" s="16">
        <f t="shared" si="23"/>
        <v>14.49</v>
      </c>
      <c r="AQ163" s="72">
        <v>900</v>
      </c>
      <c r="AR163" s="16">
        <f t="shared" si="24"/>
        <v>15.428571428571429</v>
      </c>
      <c r="AT163" s="28">
        <f t="shared" si="26"/>
        <v>11.4</v>
      </c>
      <c r="AZ163" s="18">
        <v>2.25</v>
      </c>
    </row>
    <row r="164" spans="1:52" ht="15" x14ac:dyDescent="0.2">
      <c r="B164" s="89" t="s">
        <v>290</v>
      </c>
      <c r="C164" s="8" t="s">
        <v>223</v>
      </c>
      <c r="D164" s="70" t="s">
        <v>373</v>
      </c>
      <c r="E164" s="70" t="s">
        <v>368</v>
      </c>
      <c r="F164" s="70" t="s">
        <v>376</v>
      </c>
      <c r="G164" s="70" t="s">
        <v>369</v>
      </c>
      <c r="H164" s="13">
        <v>4</v>
      </c>
      <c r="I164" s="13">
        <v>4</v>
      </c>
      <c r="J164" s="18">
        <v>15</v>
      </c>
      <c r="K164" s="13">
        <v>94</v>
      </c>
      <c r="L164" s="13">
        <v>1.7</v>
      </c>
      <c r="M164" s="10">
        <f t="shared" si="19"/>
        <v>32.525951557093428</v>
      </c>
      <c r="N164" s="59">
        <v>80</v>
      </c>
      <c r="O164" s="21">
        <v>128</v>
      </c>
      <c r="P164" s="18">
        <v>88</v>
      </c>
      <c r="Q164" s="18">
        <v>1</v>
      </c>
      <c r="R164" s="21">
        <v>0</v>
      </c>
      <c r="S164" s="21">
        <v>23</v>
      </c>
      <c r="T164" s="18">
        <v>1</v>
      </c>
      <c r="AE164" s="18" t="s">
        <v>466</v>
      </c>
      <c r="AF164" s="21" t="s">
        <v>502</v>
      </c>
      <c r="AG164" s="64">
        <v>1.7250000000000001</v>
      </c>
      <c r="AH164" s="28">
        <f t="shared" si="20"/>
        <v>27.267475000000001</v>
      </c>
      <c r="AI164" s="28">
        <f t="shared" si="25"/>
        <v>7.7907071428571433</v>
      </c>
      <c r="AJ164">
        <v>825</v>
      </c>
      <c r="AK164" s="16">
        <f t="shared" si="21"/>
        <v>8.25</v>
      </c>
      <c r="AL164" s="16">
        <f t="shared" si="22"/>
        <v>28.875</v>
      </c>
      <c r="AN164" s="16">
        <f t="shared" si="23"/>
        <v>14.49</v>
      </c>
      <c r="AQ164" s="55">
        <v>225</v>
      </c>
      <c r="AR164" s="16">
        <f t="shared" si="24"/>
        <v>3.8571428571428572</v>
      </c>
      <c r="AT164" s="28">
        <f t="shared" si="26"/>
        <v>7.4</v>
      </c>
      <c r="AZ164" s="18">
        <v>1.18</v>
      </c>
    </row>
    <row r="165" spans="1:52" ht="15" x14ac:dyDescent="0.2">
      <c r="B165" s="89" t="s">
        <v>194</v>
      </c>
      <c r="C165" s="8" t="s">
        <v>223</v>
      </c>
      <c r="D165" s="8" t="s">
        <v>381</v>
      </c>
      <c r="E165" s="8" t="s">
        <v>378</v>
      </c>
      <c r="F165" s="8" t="s">
        <v>375</v>
      </c>
      <c r="G165" s="8" t="s">
        <v>375</v>
      </c>
      <c r="H165" s="13">
        <v>5</v>
      </c>
      <c r="I165" s="13">
        <v>5</v>
      </c>
      <c r="J165" s="18">
        <v>15</v>
      </c>
      <c r="K165" s="13">
        <v>45</v>
      </c>
      <c r="L165" s="13"/>
      <c r="M165" s="10" t="e">
        <f t="shared" si="19"/>
        <v>#DIV/0!</v>
      </c>
      <c r="N165" s="21">
        <v>60</v>
      </c>
      <c r="O165" s="21">
        <v>80</v>
      </c>
      <c r="P165" s="18">
        <v>68</v>
      </c>
      <c r="Q165" s="18">
        <v>1</v>
      </c>
      <c r="R165" s="18">
        <v>0</v>
      </c>
      <c r="S165" s="18">
        <v>27</v>
      </c>
      <c r="T165" s="18">
        <v>0</v>
      </c>
      <c r="AE165" s="18" t="s">
        <v>337</v>
      </c>
      <c r="AF165" s="21" t="s">
        <v>355</v>
      </c>
      <c r="AG165" s="64">
        <v>2</v>
      </c>
      <c r="AH165" s="28">
        <f t="shared" si="20"/>
        <v>33.414000000000001</v>
      </c>
      <c r="AI165" s="28">
        <f t="shared" si="25"/>
        <v>9.546857142857144</v>
      </c>
      <c r="AJ165">
        <v>1100</v>
      </c>
      <c r="AK165" s="16">
        <f t="shared" si="21"/>
        <v>11</v>
      </c>
      <c r="AL165" s="16">
        <f t="shared" si="22"/>
        <v>38.5</v>
      </c>
      <c r="AN165" s="16">
        <f t="shared" si="23"/>
        <v>14.49</v>
      </c>
      <c r="AQ165" s="83">
        <v>600</v>
      </c>
      <c r="AR165" s="16">
        <f t="shared" si="24"/>
        <v>10.285714285714286</v>
      </c>
      <c r="AT165" s="28">
        <f t="shared" si="26"/>
        <v>2.6</v>
      </c>
      <c r="AZ165" s="18">
        <v>1.23</v>
      </c>
    </row>
    <row r="166" spans="1:52" s="66" customFormat="1" ht="15" x14ac:dyDescent="0.2">
      <c r="A166" s="68"/>
      <c r="B166" s="89" t="s">
        <v>291</v>
      </c>
      <c r="C166" s="8" t="s">
        <v>222</v>
      </c>
      <c r="D166" s="8" t="s">
        <v>382</v>
      </c>
      <c r="E166" s="8" t="s">
        <v>368</v>
      </c>
      <c r="F166" s="8" t="s">
        <v>369</v>
      </c>
      <c r="G166" s="8" t="s">
        <v>369</v>
      </c>
      <c r="H166" s="13">
        <v>2</v>
      </c>
      <c r="I166" s="13">
        <v>2</v>
      </c>
      <c r="J166" s="18">
        <v>16</v>
      </c>
      <c r="K166" s="13">
        <v>62</v>
      </c>
      <c r="L166" s="13">
        <v>1.8</v>
      </c>
      <c r="M166" s="10">
        <f t="shared" si="19"/>
        <v>19.1358024691358</v>
      </c>
      <c r="N166" s="21"/>
      <c r="O166" s="21"/>
      <c r="P166" s="18"/>
      <c r="Q166" s="18">
        <v>1</v>
      </c>
      <c r="R166" s="18">
        <v>0</v>
      </c>
      <c r="S166" s="18">
        <v>31</v>
      </c>
      <c r="T166" s="18">
        <v>0</v>
      </c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 t="s">
        <v>497</v>
      </c>
      <c r="AF166" s="21" t="s">
        <v>427</v>
      </c>
      <c r="AG166" s="64">
        <v>3.3250000000000002</v>
      </c>
      <c r="AH166" s="28">
        <f t="shared" si="20"/>
        <v>63.029075000000006</v>
      </c>
      <c r="AI166" s="28">
        <f t="shared" si="25"/>
        <v>18.008307142857145</v>
      </c>
      <c r="AJ166" s="66">
        <v>1575</v>
      </c>
      <c r="AK166" s="16">
        <f t="shared" si="21"/>
        <v>15.75</v>
      </c>
      <c r="AL166" s="16">
        <f t="shared" si="22"/>
        <v>55.125</v>
      </c>
      <c r="AN166" s="16">
        <f t="shared" si="23"/>
        <v>14.49</v>
      </c>
      <c r="AP166" s="16"/>
      <c r="AQ166" s="72">
        <v>750</v>
      </c>
      <c r="AR166" s="16">
        <f t="shared" si="24"/>
        <v>12.857142857142858</v>
      </c>
      <c r="AS166" s="16"/>
      <c r="AT166" s="28">
        <f t="shared" ref="AT166:AT197" si="27">((O166-70)+2*(P166-N166))/10</f>
        <v>-7</v>
      </c>
      <c r="AZ166" s="18">
        <v>2.02</v>
      </c>
    </row>
    <row r="167" spans="1:52" s="66" customFormat="1" ht="15" x14ac:dyDescent="0.2">
      <c r="A167" s="68"/>
      <c r="B167" s="89" t="s">
        <v>292</v>
      </c>
      <c r="C167" s="8" t="s">
        <v>223</v>
      </c>
      <c r="D167" s="70" t="s">
        <v>377</v>
      </c>
      <c r="E167" s="70" t="s">
        <v>368</v>
      </c>
      <c r="F167" s="70" t="s">
        <v>375</v>
      </c>
      <c r="G167" s="70" t="s">
        <v>369</v>
      </c>
      <c r="H167" s="13">
        <v>2</v>
      </c>
      <c r="I167" s="13">
        <v>1</v>
      </c>
      <c r="J167" s="18">
        <v>16</v>
      </c>
      <c r="K167" s="13">
        <v>64</v>
      </c>
      <c r="L167" s="13">
        <v>1.6950000000000001</v>
      </c>
      <c r="M167" s="10">
        <f t="shared" si="19"/>
        <v>22.276172327076861</v>
      </c>
      <c r="N167" s="21"/>
      <c r="O167" s="21"/>
      <c r="P167" s="18"/>
      <c r="Q167" s="18">
        <v>1</v>
      </c>
      <c r="R167" s="18">
        <v>0</v>
      </c>
      <c r="S167" s="18">
        <v>30</v>
      </c>
      <c r="T167" s="18">
        <v>1</v>
      </c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21"/>
      <c r="AG167" s="64">
        <v>2.8</v>
      </c>
      <c r="AH167" s="28">
        <f t="shared" si="20"/>
        <v>51.294799999999995</v>
      </c>
      <c r="AI167" s="28">
        <f t="shared" si="25"/>
        <v>14.655657142857141</v>
      </c>
      <c r="AJ167" s="74">
        <v>1000</v>
      </c>
      <c r="AK167" s="16">
        <f t="shared" si="21"/>
        <v>10</v>
      </c>
      <c r="AL167" s="16">
        <f t="shared" si="22"/>
        <v>35</v>
      </c>
      <c r="AN167" s="16">
        <f t="shared" si="23"/>
        <v>14.49</v>
      </c>
      <c r="AP167" s="16"/>
      <c r="AQ167" s="74">
        <v>800</v>
      </c>
      <c r="AR167" s="16">
        <f t="shared" si="24"/>
        <v>13.714285714285714</v>
      </c>
      <c r="AS167" s="16"/>
      <c r="AT167" s="28">
        <f t="shared" si="27"/>
        <v>-7</v>
      </c>
      <c r="AZ167" s="18">
        <v>1.22</v>
      </c>
    </row>
    <row r="168" spans="1:52" s="66" customFormat="1" ht="15" x14ac:dyDescent="0.2">
      <c r="A168" s="68"/>
      <c r="B168" s="89" t="s">
        <v>293</v>
      </c>
      <c r="C168" s="8" t="s">
        <v>223</v>
      </c>
      <c r="D168" s="8" t="s">
        <v>372</v>
      </c>
      <c r="E168" s="8" t="s">
        <v>368</v>
      </c>
      <c r="F168" s="8" t="s">
        <v>375</v>
      </c>
      <c r="G168" s="8" t="s">
        <v>369</v>
      </c>
      <c r="H168" s="13">
        <v>2</v>
      </c>
      <c r="I168" s="13">
        <v>2</v>
      </c>
      <c r="J168" s="18">
        <v>15</v>
      </c>
      <c r="K168" s="13">
        <v>64</v>
      </c>
      <c r="L168" s="13">
        <v>1.63</v>
      </c>
      <c r="M168" s="10">
        <f t="shared" si="19"/>
        <v>24.088223117166624</v>
      </c>
      <c r="N168" s="21"/>
      <c r="O168" s="21"/>
      <c r="P168" s="18"/>
      <c r="Q168" s="18">
        <v>1</v>
      </c>
      <c r="R168" s="18">
        <v>0</v>
      </c>
      <c r="S168" s="18">
        <v>31</v>
      </c>
      <c r="T168" s="18">
        <v>0</v>
      </c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21" t="s">
        <v>267</v>
      </c>
      <c r="AG168" s="64"/>
      <c r="AH168" s="28">
        <f t="shared" si="20"/>
        <v>-11.288</v>
      </c>
      <c r="AI168" s="28">
        <f t="shared" si="25"/>
        <v>-3.2251428571428571</v>
      </c>
      <c r="AJ168" s="72">
        <v>1100</v>
      </c>
      <c r="AK168" s="16">
        <f t="shared" si="21"/>
        <v>11</v>
      </c>
      <c r="AL168" s="16">
        <f t="shared" si="22"/>
        <v>38.5</v>
      </c>
      <c r="AN168" s="16">
        <f t="shared" si="23"/>
        <v>14.49</v>
      </c>
      <c r="AP168" s="16"/>
      <c r="AQ168" s="66">
        <v>500</v>
      </c>
      <c r="AR168" s="16">
        <f t="shared" si="24"/>
        <v>8.5714285714285712</v>
      </c>
      <c r="AS168" s="16"/>
      <c r="AT168" s="28">
        <f t="shared" si="27"/>
        <v>-7</v>
      </c>
      <c r="AZ168" s="18">
        <v>1.31</v>
      </c>
    </row>
    <row r="169" spans="1:52" ht="15" x14ac:dyDescent="0.2">
      <c r="A169" t="s">
        <v>195</v>
      </c>
      <c r="B169" s="89" t="s">
        <v>196</v>
      </c>
      <c r="C169" s="8" t="s">
        <v>223</v>
      </c>
      <c r="D169" s="70" t="s">
        <v>382</v>
      </c>
      <c r="E169" s="70" t="s">
        <v>368</v>
      </c>
      <c r="F169" s="70" t="s">
        <v>370</v>
      </c>
      <c r="G169" s="70" t="s">
        <v>376</v>
      </c>
      <c r="H169" s="13">
        <v>3</v>
      </c>
      <c r="I169" s="13">
        <v>1</v>
      </c>
      <c r="J169" s="18">
        <v>16</v>
      </c>
      <c r="K169" s="13">
        <v>47</v>
      </c>
      <c r="L169" s="13">
        <v>1.62</v>
      </c>
      <c r="M169" s="10">
        <f t="shared" si="19"/>
        <v>17.908855357415025</v>
      </c>
      <c r="N169" s="21">
        <v>76</v>
      </c>
      <c r="O169" s="21">
        <v>168</v>
      </c>
      <c r="P169" s="18">
        <v>120</v>
      </c>
      <c r="Q169" s="18">
        <v>1</v>
      </c>
      <c r="R169" s="21">
        <v>1</v>
      </c>
      <c r="S169" s="21">
        <v>35</v>
      </c>
      <c r="T169" s="18">
        <v>1</v>
      </c>
      <c r="AE169" s="21" t="s">
        <v>515</v>
      </c>
      <c r="AF169" s="18" t="s">
        <v>268</v>
      </c>
      <c r="AG169" s="64">
        <v>1.7749999999999999</v>
      </c>
      <c r="AH169" s="28">
        <f t="shared" si="20"/>
        <v>28.385024999999995</v>
      </c>
      <c r="AI169" s="28">
        <f t="shared" si="25"/>
        <v>8.1100071428571407</v>
      </c>
      <c r="AJ169">
        <v>975</v>
      </c>
      <c r="AK169" s="16">
        <f t="shared" si="21"/>
        <v>9.75</v>
      </c>
      <c r="AL169" s="16">
        <f t="shared" si="22"/>
        <v>34.125</v>
      </c>
      <c r="AN169" s="16">
        <f t="shared" si="23"/>
        <v>14.49</v>
      </c>
      <c r="AQ169">
        <v>400</v>
      </c>
      <c r="AR169" s="16">
        <f t="shared" si="24"/>
        <v>6.8571428571428568</v>
      </c>
      <c r="AT169" s="28">
        <f t="shared" si="27"/>
        <v>18.600000000000001</v>
      </c>
      <c r="AZ169" s="18">
        <v>1.05</v>
      </c>
    </row>
    <row r="170" spans="1:52" ht="15" x14ac:dyDescent="0.2">
      <c r="B170" s="89" t="s">
        <v>305</v>
      </c>
      <c r="C170" s="7" t="s">
        <v>222</v>
      </c>
      <c r="D170" s="7" t="s">
        <v>382</v>
      </c>
      <c r="E170" s="7" t="s">
        <v>368</v>
      </c>
      <c r="F170" s="7" t="s">
        <v>375</v>
      </c>
      <c r="G170" s="7" t="s">
        <v>369</v>
      </c>
      <c r="H170" s="13">
        <v>3</v>
      </c>
      <c r="I170" s="13">
        <v>3</v>
      </c>
      <c r="J170" s="18">
        <v>16</v>
      </c>
      <c r="K170" s="13">
        <v>58</v>
      </c>
      <c r="L170" s="13">
        <v>1.77</v>
      </c>
      <c r="M170" s="10">
        <f t="shared" si="19"/>
        <v>18.513198633853616</v>
      </c>
      <c r="N170" s="21">
        <v>68</v>
      </c>
      <c r="O170" s="21"/>
      <c r="P170" s="21"/>
      <c r="Q170" s="18">
        <v>1</v>
      </c>
      <c r="R170" s="18">
        <v>0</v>
      </c>
      <c r="S170" s="18">
        <v>31</v>
      </c>
      <c r="T170" s="18">
        <v>1</v>
      </c>
      <c r="AE170" s="18" t="s">
        <v>406</v>
      </c>
      <c r="AF170" s="21" t="s">
        <v>491</v>
      </c>
      <c r="AG170" s="64">
        <v>2.95</v>
      </c>
      <c r="AH170" s="28">
        <f t="shared" si="20"/>
        <v>54.647450000000006</v>
      </c>
      <c r="AI170" s="28">
        <f t="shared" si="25"/>
        <v>15.613557142857145</v>
      </c>
      <c r="AJ170">
        <v>1400</v>
      </c>
      <c r="AK170" s="16">
        <f t="shared" si="21"/>
        <v>14</v>
      </c>
      <c r="AL170" s="16">
        <f t="shared" si="22"/>
        <v>49</v>
      </c>
      <c r="AN170" s="16">
        <f t="shared" si="23"/>
        <v>14.49</v>
      </c>
      <c r="AQ170">
        <v>800</v>
      </c>
      <c r="AR170" s="16">
        <f t="shared" si="24"/>
        <v>13.714285714285714</v>
      </c>
      <c r="AT170" s="28">
        <f t="shared" si="27"/>
        <v>-20.6</v>
      </c>
      <c r="AZ170" s="18">
        <v>1.9</v>
      </c>
    </row>
    <row r="171" spans="1:52" ht="15" x14ac:dyDescent="0.2">
      <c r="B171" s="89" t="s">
        <v>294</v>
      </c>
      <c r="C171" s="7" t="s">
        <v>223</v>
      </c>
      <c r="D171" s="70" t="s">
        <v>382</v>
      </c>
      <c r="E171" s="70" t="s">
        <v>368</v>
      </c>
      <c r="F171" s="70" t="s">
        <v>375</v>
      </c>
      <c r="G171" s="70" t="s">
        <v>369</v>
      </c>
      <c r="H171" s="13">
        <v>3</v>
      </c>
      <c r="I171" s="13">
        <v>3</v>
      </c>
      <c r="J171" s="18">
        <v>16</v>
      </c>
      <c r="K171" s="18">
        <v>53</v>
      </c>
      <c r="L171" s="18">
        <v>1.65</v>
      </c>
      <c r="M171" s="10">
        <f t="shared" si="19"/>
        <v>19.467401285583104</v>
      </c>
      <c r="N171" s="21">
        <v>80</v>
      </c>
      <c r="O171" s="21">
        <v>120</v>
      </c>
      <c r="P171" s="18">
        <v>88</v>
      </c>
      <c r="Q171" s="18">
        <v>1</v>
      </c>
      <c r="R171" s="18">
        <v>0</v>
      </c>
      <c r="S171" s="18">
        <v>27</v>
      </c>
      <c r="T171" s="18">
        <v>0</v>
      </c>
      <c r="AE171" s="18" t="s">
        <v>527</v>
      </c>
      <c r="AF171" s="21" t="s">
        <v>348</v>
      </c>
      <c r="AG171" s="64">
        <v>1.925</v>
      </c>
      <c r="AH171" s="28">
        <f t="shared" si="20"/>
        <v>31.737674999999999</v>
      </c>
      <c r="AI171" s="28">
        <f t="shared" si="25"/>
        <v>9.0679071428571429</v>
      </c>
      <c r="AJ171">
        <v>1000</v>
      </c>
      <c r="AK171" s="16">
        <f t="shared" si="21"/>
        <v>10</v>
      </c>
      <c r="AL171" s="16">
        <f t="shared" si="22"/>
        <v>35</v>
      </c>
      <c r="AN171" s="16">
        <f t="shared" si="23"/>
        <v>14.49</v>
      </c>
      <c r="AQ171">
        <v>500</v>
      </c>
      <c r="AR171" s="16">
        <f t="shared" si="24"/>
        <v>8.5714285714285712</v>
      </c>
      <c r="AT171" s="28">
        <f t="shared" si="27"/>
        <v>6.6</v>
      </c>
      <c r="AZ171" s="18">
        <v>1.35</v>
      </c>
    </row>
    <row r="172" spans="1:52" ht="15" x14ac:dyDescent="0.2">
      <c r="B172" s="89" t="s">
        <v>295</v>
      </c>
      <c r="C172" s="7" t="s">
        <v>222</v>
      </c>
      <c r="D172" s="70" t="s">
        <v>386</v>
      </c>
      <c r="E172" s="70" t="s">
        <v>368</v>
      </c>
      <c r="F172" s="70" t="s">
        <v>369</v>
      </c>
      <c r="G172" s="70" t="s">
        <v>375</v>
      </c>
      <c r="H172" s="13">
        <v>2</v>
      </c>
      <c r="I172" s="13">
        <v>2</v>
      </c>
      <c r="J172" s="18">
        <v>17</v>
      </c>
      <c r="K172" s="13">
        <v>57</v>
      </c>
      <c r="L172" s="13">
        <v>1.8</v>
      </c>
      <c r="M172" s="10">
        <f t="shared" si="19"/>
        <v>17.592592592592592</v>
      </c>
      <c r="N172" s="21"/>
      <c r="O172" s="21"/>
      <c r="Q172" s="18">
        <v>1</v>
      </c>
      <c r="R172" s="18">
        <v>0</v>
      </c>
      <c r="S172" s="18">
        <v>30</v>
      </c>
      <c r="T172" s="18">
        <v>1</v>
      </c>
      <c r="AE172" s="18" t="s">
        <v>482</v>
      </c>
      <c r="AF172" s="21" t="s">
        <v>393</v>
      </c>
      <c r="AG172" s="64">
        <v>3.6</v>
      </c>
      <c r="AH172" s="28">
        <f t="shared" si="20"/>
        <v>69.175600000000003</v>
      </c>
      <c r="AI172" s="28">
        <f t="shared" si="25"/>
        <v>19.764457142857143</v>
      </c>
      <c r="AJ172">
        <v>3000</v>
      </c>
      <c r="AK172" s="16">
        <f t="shared" si="21"/>
        <v>30</v>
      </c>
      <c r="AL172" s="16">
        <f t="shared" si="22"/>
        <v>105</v>
      </c>
      <c r="AN172" s="16">
        <f t="shared" si="23"/>
        <v>14.49</v>
      </c>
      <c r="AQ172">
        <v>1200</v>
      </c>
      <c r="AR172" s="16">
        <f t="shared" si="24"/>
        <v>20.571428571428573</v>
      </c>
      <c r="AT172" s="28">
        <f t="shared" si="27"/>
        <v>-7</v>
      </c>
      <c r="AZ172" s="18">
        <v>1.84</v>
      </c>
    </row>
    <row r="173" spans="1:52" ht="15" x14ac:dyDescent="0.2">
      <c r="B173" s="89" t="s">
        <v>296</v>
      </c>
      <c r="C173" s="7" t="s">
        <v>223</v>
      </c>
      <c r="D173" s="70" t="s">
        <v>386</v>
      </c>
      <c r="E173" s="70" t="s">
        <v>368</v>
      </c>
      <c r="F173" s="70" t="s">
        <v>369</v>
      </c>
      <c r="G173" s="70" t="s">
        <v>369</v>
      </c>
      <c r="H173" s="13">
        <v>2</v>
      </c>
      <c r="I173" s="13">
        <v>1</v>
      </c>
      <c r="J173" s="18">
        <v>16</v>
      </c>
      <c r="K173" s="18">
        <v>64</v>
      </c>
      <c r="L173" s="13">
        <v>1.67</v>
      </c>
      <c r="M173" s="10">
        <f t="shared" si="19"/>
        <v>22.948115744558788</v>
      </c>
      <c r="N173" s="21">
        <v>72</v>
      </c>
      <c r="O173" s="21">
        <v>124</v>
      </c>
      <c r="P173" s="18">
        <v>84</v>
      </c>
      <c r="Q173" s="18">
        <v>1</v>
      </c>
      <c r="R173" s="18">
        <v>0</v>
      </c>
      <c r="S173" s="18">
        <v>32</v>
      </c>
      <c r="T173" s="18">
        <v>1</v>
      </c>
      <c r="AE173" s="21" t="s">
        <v>517</v>
      </c>
      <c r="AF173" s="18" t="s">
        <v>422</v>
      </c>
      <c r="AG173" s="64">
        <v>1.2250000000000001</v>
      </c>
      <c r="AH173" s="28">
        <f t="shared" si="20"/>
        <v>16.091975000000001</v>
      </c>
      <c r="AI173" s="28">
        <f t="shared" si="25"/>
        <v>4.5977071428571437</v>
      </c>
      <c r="AJ173">
        <v>900</v>
      </c>
      <c r="AK173" s="16">
        <f t="shared" si="21"/>
        <v>9</v>
      </c>
      <c r="AL173" s="16">
        <f t="shared" si="22"/>
        <v>31.5</v>
      </c>
      <c r="AN173" s="16">
        <f t="shared" si="23"/>
        <v>14.49</v>
      </c>
      <c r="AQ173">
        <v>400</v>
      </c>
      <c r="AR173" s="16">
        <f t="shared" si="24"/>
        <v>6.8571428571428568</v>
      </c>
      <c r="AT173" s="28">
        <f t="shared" si="27"/>
        <v>7.8</v>
      </c>
      <c r="AZ173" s="18">
        <v>1.29</v>
      </c>
    </row>
    <row r="174" spans="1:52" ht="15" x14ac:dyDescent="0.2">
      <c r="B174" s="89" t="s">
        <v>297</v>
      </c>
      <c r="C174" s="7" t="s">
        <v>222</v>
      </c>
      <c r="D174" s="70" t="s">
        <v>382</v>
      </c>
      <c r="E174" s="70" t="s">
        <v>368</v>
      </c>
      <c r="F174" s="70" t="s">
        <v>369</v>
      </c>
      <c r="G174" s="70" t="s">
        <v>369</v>
      </c>
      <c r="H174" s="13">
        <v>2</v>
      </c>
      <c r="I174" s="13">
        <v>1</v>
      </c>
      <c r="J174" s="18">
        <v>16</v>
      </c>
      <c r="K174" s="13">
        <v>56</v>
      </c>
      <c r="L174" s="13">
        <v>1.75</v>
      </c>
      <c r="M174" s="10">
        <f t="shared" si="19"/>
        <v>18.285714285714285</v>
      </c>
      <c r="N174" s="21">
        <v>72</v>
      </c>
      <c r="O174" s="21">
        <v>140</v>
      </c>
      <c r="P174" s="18">
        <v>104</v>
      </c>
      <c r="Q174" s="18">
        <v>1</v>
      </c>
      <c r="R174" s="18">
        <v>0</v>
      </c>
      <c r="S174" s="18">
        <v>40</v>
      </c>
      <c r="T174" s="18">
        <v>1</v>
      </c>
      <c r="AE174" s="18" t="s">
        <v>268</v>
      </c>
      <c r="AF174" s="21" t="s">
        <v>495</v>
      </c>
      <c r="AG174" s="64">
        <v>3.6</v>
      </c>
      <c r="AH174" s="28">
        <f t="shared" si="20"/>
        <v>69.175600000000003</v>
      </c>
      <c r="AI174" s="28">
        <f t="shared" si="25"/>
        <v>19.764457142857143</v>
      </c>
      <c r="AJ174">
        <v>1900</v>
      </c>
      <c r="AK174" s="16">
        <f t="shared" si="21"/>
        <v>19</v>
      </c>
      <c r="AL174" s="16">
        <f t="shared" si="22"/>
        <v>66.5</v>
      </c>
      <c r="AN174" s="16">
        <f t="shared" si="23"/>
        <v>14.49</v>
      </c>
      <c r="AQ174">
        <v>800</v>
      </c>
      <c r="AR174" s="16">
        <f t="shared" si="24"/>
        <v>13.714285714285714</v>
      </c>
      <c r="AT174" s="28">
        <f t="shared" si="27"/>
        <v>13.4</v>
      </c>
      <c r="AZ174" s="18">
        <v>1.89</v>
      </c>
    </row>
    <row r="175" spans="1:52" ht="15" x14ac:dyDescent="0.2">
      <c r="B175" s="89" t="s">
        <v>298</v>
      </c>
      <c r="C175" s="7" t="s">
        <v>223</v>
      </c>
      <c r="D175" s="70" t="s">
        <v>380</v>
      </c>
      <c r="E175" s="70" t="s">
        <v>368</v>
      </c>
      <c r="F175" s="70" t="s">
        <v>369</v>
      </c>
      <c r="G175" s="70" t="s">
        <v>370</v>
      </c>
      <c r="H175" s="13">
        <v>4</v>
      </c>
      <c r="I175" s="13">
        <v>3</v>
      </c>
      <c r="J175" s="18">
        <v>15</v>
      </c>
      <c r="K175" s="18">
        <v>49</v>
      </c>
      <c r="L175" s="13">
        <v>1.7</v>
      </c>
      <c r="M175" s="10">
        <f t="shared" si="19"/>
        <v>16.955017301038065</v>
      </c>
      <c r="N175" s="21">
        <v>72</v>
      </c>
      <c r="O175" s="21">
        <v>140</v>
      </c>
      <c r="P175" s="18">
        <v>92</v>
      </c>
      <c r="Q175" s="18">
        <v>1</v>
      </c>
      <c r="R175" s="18">
        <v>0</v>
      </c>
      <c r="S175" s="18">
        <v>30</v>
      </c>
      <c r="T175" s="18">
        <v>0</v>
      </c>
      <c r="AE175" s="21" t="s">
        <v>520</v>
      </c>
      <c r="AF175" s="18" t="s">
        <v>492</v>
      </c>
      <c r="AG175" s="64">
        <v>2.7749999999999999</v>
      </c>
      <c r="AH175" s="28">
        <f t="shared" si="20"/>
        <v>50.736024999999998</v>
      </c>
      <c r="AI175" s="28">
        <f t="shared" si="25"/>
        <v>14.496007142857142</v>
      </c>
      <c r="AJ175">
        <v>800</v>
      </c>
      <c r="AK175" s="16">
        <f t="shared" si="21"/>
        <v>8</v>
      </c>
      <c r="AL175" s="16">
        <f t="shared" si="22"/>
        <v>28</v>
      </c>
      <c r="AN175" s="16">
        <f t="shared" si="23"/>
        <v>14.49</v>
      </c>
      <c r="AQ175">
        <v>600</v>
      </c>
      <c r="AR175" s="16">
        <f t="shared" si="24"/>
        <v>10.285714285714286</v>
      </c>
      <c r="AT175" s="28">
        <f t="shared" si="27"/>
        <v>11</v>
      </c>
      <c r="AZ175" s="18">
        <v>1.56</v>
      </c>
    </row>
    <row r="176" spans="1:52" ht="15" x14ac:dyDescent="0.2">
      <c r="B176" s="89" t="s">
        <v>197</v>
      </c>
      <c r="C176" s="7" t="s">
        <v>223</v>
      </c>
      <c r="D176" s="70" t="s">
        <v>386</v>
      </c>
      <c r="E176" s="70" t="s">
        <v>380</v>
      </c>
      <c r="F176" s="70" t="s">
        <v>370</v>
      </c>
      <c r="G176" s="70" t="s">
        <v>375</v>
      </c>
      <c r="H176" s="13">
        <v>2</v>
      </c>
      <c r="I176" s="13">
        <v>2</v>
      </c>
      <c r="J176" s="18">
        <v>16</v>
      </c>
      <c r="K176" s="18">
        <v>46</v>
      </c>
      <c r="L176" s="13">
        <v>1.6</v>
      </c>
      <c r="M176" s="10">
        <f t="shared" si="19"/>
        <v>17.968749999999996</v>
      </c>
      <c r="N176" s="21">
        <v>76</v>
      </c>
      <c r="O176" s="21">
        <v>128</v>
      </c>
      <c r="P176" s="18">
        <v>120</v>
      </c>
      <c r="Q176" s="18">
        <v>1</v>
      </c>
      <c r="R176" s="18">
        <v>0</v>
      </c>
      <c r="S176" s="18">
        <v>32</v>
      </c>
      <c r="T176" s="18">
        <v>0</v>
      </c>
      <c r="AE176" s="18" t="s">
        <v>337</v>
      </c>
      <c r="AF176" s="18" t="s">
        <v>490</v>
      </c>
      <c r="AG176" s="64">
        <v>1.65</v>
      </c>
      <c r="AH176" s="28">
        <f t="shared" si="20"/>
        <v>25.591149999999995</v>
      </c>
      <c r="AI176" s="28">
        <f t="shared" si="25"/>
        <v>7.3117571428571413</v>
      </c>
      <c r="AJ176">
        <v>825</v>
      </c>
      <c r="AK176" s="16">
        <f t="shared" si="21"/>
        <v>8.25</v>
      </c>
      <c r="AL176" s="16">
        <f t="shared" si="22"/>
        <v>28.875</v>
      </c>
      <c r="AN176" s="16">
        <f t="shared" si="23"/>
        <v>14.49</v>
      </c>
      <c r="AQ176">
        <v>525</v>
      </c>
      <c r="AR176" s="16">
        <f t="shared" si="24"/>
        <v>9</v>
      </c>
      <c r="AT176" s="28">
        <f t="shared" si="27"/>
        <v>14.6</v>
      </c>
      <c r="AZ176" s="18">
        <v>1.25</v>
      </c>
    </row>
    <row r="177" spans="2:52" ht="15" x14ac:dyDescent="0.2">
      <c r="B177" s="89" t="s">
        <v>198</v>
      </c>
      <c r="C177" s="7" t="s">
        <v>223</v>
      </c>
      <c r="D177" s="7"/>
      <c r="E177" s="7"/>
      <c r="F177" s="7"/>
      <c r="G177" s="7"/>
      <c r="H177" s="13"/>
      <c r="I177" s="13"/>
      <c r="J177" s="18">
        <v>16</v>
      </c>
      <c r="K177" s="13">
        <v>47</v>
      </c>
      <c r="L177" s="13">
        <v>1.54</v>
      </c>
      <c r="M177" s="10">
        <f t="shared" si="19"/>
        <v>19.817844493169169</v>
      </c>
      <c r="N177" s="21">
        <v>76</v>
      </c>
      <c r="O177" s="21">
        <v>128</v>
      </c>
      <c r="P177" s="18">
        <v>80</v>
      </c>
      <c r="Q177" s="18">
        <v>1</v>
      </c>
      <c r="R177" s="18">
        <v>0</v>
      </c>
      <c r="S177" s="18">
        <v>27</v>
      </c>
      <c r="T177" s="18">
        <v>0</v>
      </c>
      <c r="AE177" s="18" t="s">
        <v>513</v>
      </c>
      <c r="AF177" s="21" t="s">
        <v>277</v>
      </c>
      <c r="AG177" s="64">
        <v>1.85</v>
      </c>
      <c r="AH177" s="28">
        <f t="shared" si="20"/>
        <v>30.061350000000001</v>
      </c>
      <c r="AI177" s="28">
        <f t="shared" si="25"/>
        <v>8.5889571428571436</v>
      </c>
      <c r="AJ177">
        <v>900</v>
      </c>
      <c r="AK177" s="16">
        <f t="shared" si="21"/>
        <v>9</v>
      </c>
      <c r="AL177" s="16">
        <f t="shared" si="22"/>
        <v>31.5</v>
      </c>
      <c r="AN177" s="16">
        <f t="shared" si="23"/>
        <v>14.49</v>
      </c>
      <c r="AQ177">
        <v>625</v>
      </c>
      <c r="AR177" s="16">
        <f t="shared" si="24"/>
        <v>10.714285714285715</v>
      </c>
      <c r="AT177" s="28">
        <f t="shared" si="27"/>
        <v>6.6</v>
      </c>
      <c r="AZ177" s="18">
        <v>1.5</v>
      </c>
    </row>
    <row r="178" spans="2:52" ht="15" x14ac:dyDescent="0.2">
      <c r="B178" s="89" t="s">
        <v>199</v>
      </c>
      <c r="C178" s="7" t="s">
        <v>223</v>
      </c>
      <c r="D178" s="70" t="s">
        <v>386</v>
      </c>
      <c r="E178" s="70" t="s">
        <v>368</v>
      </c>
      <c r="F178" s="70" t="s">
        <v>370</v>
      </c>
      <c r="G178" s="70" t="s">
        <v>370</v>
      </c>
      <c r="H178" s="13">
        <v>2</v>
      </c>
      <c r="I178" s="13">
        <v>1</v>
      </c>
      <c r="J178" s="18">
        <v>16</v>
      </c>
      <c r="K178" s="18">
        <v>45</v>
      </c>
      <c r="L178" s="18">
        <v>1.6</v>
      </c>
      <c r="M178" s="10">
        <f t="shared" si="19"/>
        <v>17.578124999999996</v>
      </c>
      <c r="N178" s="18">
        <v>80</v>
      </c>
      <c r="O178" s="18">
        <v>180</v>
      </c>
      <c r="P178" s="18">
        <v>128</v>
      </c>
      <c r="Q178" s="18">
        <v>1</v>
      </c>
      <c r="R178" s="18">
        <v>0</v>
      </c>
      <c r="S178" s="18">
        <v>27</v>
      </c>
      <c r="T178" s="18">
        <v>0</v>
      </c>
      <c r="AE178" s="18" t="s">
        <v>511</v>
      </c>
      <c r="AF178" s="18" t="s">
        <v>488</v>
      </c>
      <c r="AG178" s="64">
        <v>1.825</v>
      </c>
      <c r="AH178" s="28">
        <f t="shared" si="20"/>
        <v>29.502574999999997</v>
      </c>
      <c r="AI178" s="28">
        <f t="shared" si="25"/>
        <v>8.4293071428571427</v>
      </c>
      <c r="AJ178">
        <v>900</v>
      </c>
      <c r="AK178" s="16">
        <f t="shared" si="21"/>
        <v>9</v>
      </c>
      <c r="AL178" s="16">
        <f t="shared" si="22"/>
        <v>31.5</v>
      </c>
      <c r="AN178" s="16">
        <f t="shared" si="23"/>
        <v>14.49</v>
      </c>
      <c r="AQ178">
        <v>625</v>
      </c>
      <c r="AR178" s="16">
        <f t="shared" si="24"/>
        <v>10.714285714285715</v>
      </c>
      <c r="AT178" s="28">
        <f t="shared" si="27"/>
        <v>20.6</v>
      </c>
      <c r="AZ178" s="18">
        <v>1.64</v>
      </c>
    </row>
    <row r="179" spans="2:52" ht="15" x14ac:dyDescent="0.2">
      <c r="B179" s="89" t="s">
        <v>200</v>
      </c>
      <c r="C179" s="7" t="s">
        <v>223</v>
      </c>
      <c r="D179" s="70" t="s">
        <v>372</v>
      </c>
      <c r="E179" s="70" t="s">
        <v>368</v>
      </c>
      <c r="F179" s="7"/>
      <c r="G179" s="70" t="s">
        <v>376</v>
      </c>
      <c r="H179" s="13">
        <v>2</v>
      </c>
      <c r="I179" s="13">
        <v>2</v>
      </c>
      <c r="J179" s="18">
        <v>16</v>
      </c>
      <c r="K179" s="13">
        <v>57</v>
      </c>
      <c r="L179" s="13">
        <v>1.59</v>
      </c>
      <c r="M179" s="10">
        <f t="shared" si="19"/>
        <v>22.546576480360741</v>
      </c>
      <c r="N179" s="18">
        <v>76</v>
      </c>
      <c r="O179" s="18">
        <v>152</v>
      </c>
      <c r="P179" s="18">
        <v>88</v>
      </c>
      <c r="Q179" s="18">
        <v>1</v>
      </c>
      <c r="R179" s="18">
        <v>0</v>
      </c>
      <c r="S179" s="18">
        <v>38</v>
      </c>
      <c r="T179" s="18">
        <v>1</v>
      </c>
      <c r="AE179" s="21" t="s">
        <v>519</v>
      </c>
      <c r="AF179" s="18" t="s">
        <v>273</v>
      </c>
      <c r="AG179" s="64">
        <v>2.7749999999999999</v>
      </c>
      <c r="AH179" s="28">
        <f t="shared" si="20"/>
        <v>50.736024999999998</v>
      </c>
      <c r="AI179" s="28">
        <f t="shared" si="25"/>
        <v>14.496007142857142</v>
      </c>
      <c r="AJ179">
        <v>1100</v>
      </c>
      <c r="AK179" s="16">
        <f t="shared" si="21"/>
        <v>11</v>
      </c>
      <c r="AL179" s="16">
        <f t="shared" si="22"/>
        <v>38.5</v>
      </c>
      <c r="AN179" s="16">
        <f t="shared" si="23"/>
        <v>14.49</v>
      </c>
      <c r="AQ179">
        <v>625</v>
      </c>
      <c r="AR179" s="16">
        <f t="shared" si="24"/>
        <v>10.714285714285715</v>
      </c>
      <c r="AT179" s="28">
        <f t="shared" si="27"/>
        <v>10.6</v>
      </c>
      <c r="AZ179" s="18">
        <v>1.1299999999999999</v>
      </c>
    </row>
    <row r="180" spans="2:52" ht="15" x14ac:dyDescent="0.2">
      <c r="B180" s="89" t="s">
        <v>299</v>
      </c>
      <c r="C180" s="7" t="s">
        <v>223</v>
      </c>
      <c r="D180" s="70" t="s">
        <v>377</v>
      </c>
      <c r="E180" s="70" t="s">
        <v>368</v>
      </c>
      <c r="F180" s="70" t="s">
        <v>370</v>
      </c>
      <c r="G180" s="7"/>
      <c r="H180" s="13">
        <v>4</v>
      </c>
      <c r="I180" s="13">
        <v>4</v>
      </c>
      <c r="J180" s="18">
        <v>16</v>
      </c>
      <c r="K180" s="13">
        <v>65</v>
      </c>
      <c r="L180" s="13">
        <v>1.65</v>
      </c>
      <c r="M180" s="10">
        <f t="shared" si="19"/>
        <v>23.875114784205696</v>
      </c>
      <c r="N180" s="13">
        <v>72</v>
      </c>
      <c r="O180" s="13">
        <v>132</v>
      </c>
      <c r="P180" s="13">
        <v>88</v>
      </c>
      <c r="Q180" s="18">
        <v>1</v>
      </c>
      <c r="R180" s="18">
        <v>1</v>
      </c>
      <c r="S180" s="18">
        <v>33</v>
      </c>
      <c r="T180" s="18">
        <v>1</v>
      </c>
      <c r="AE180" s="18" t="s">
        <v>518</v>
      </c>
      <c r="AF180" s="21" t="s">
        <v>489</v>
      </c>
      <c r="AG180" s="64">
        <v>2</v>
      </c>
      <c r="AH180" s="28">
        <f t="shared" si="20"/>
        <v>33.414000000000001</v>
      </c>
      <c r="AI180" s="28">
        <f t="shared" si="25"/>
        <v>9.546857142857144</v>
      </c>
      <c r="AJ180">
        <v>850</v>
      </c>
      <c r="AK180" s="16">
        <f t="shared" si="21"/>
        <v>8.5</v>
      </c>
      <c r="AL180" s="16">
        <f t="shared" si="22"/>
        <v>29.75</v>
      </c>
      <c r="AN180" s="16">
        <f t="shared" si="23"/>
        <v>14.49</v>
      </c>
      <c r="AQ180">
        <v>650</v>
      </c>
      <c r="AR180" s="16">
        <f t="shared" si="24"/>
        <v>11.142857142857144</v>
      </c>
      <c r="AT180" s="28">
        <f t="shared" si="27"/>
        <v>9.4</v>
      </c>
      <c r="AZ180" s="18">
        <v>1.22</v>
      </c>
    </row>
    <row r="181" spans="2:52" ht="15" x14ac:dyDescent="0.2">
      <c r="B181" s="89" t="s">
        <v>201</v>
      </c>
      <c r="C181" s="7" t="s">
        <v>222</v>
      </c>
      <c r="D181" s="70" t="s">
        <v>377</v>
      </c>
      <c r="E181" s="70" t="s">
        <v>368</v>
      </c>
      <c r="F181" s="70" t="s">
        <v>375</v>
      </c>
      <c r="G181" s="70" t="s">
        <v>375</v>
      </c>
      <c r="H181" s="13">
        <v>3</v>
      </c>
      <c r="I181" s="13">
        <v>1</v>
      </c>
      <c r="J181" s="18">
        <v>16</v>
      </c>
      <c r="K181" s="18">
        <v>85</v>
      </c>
      <c r="L181" s="13">
        <v>1.85</v>
      </c>
      <c r="M181" s="10">
        <f t="shared" si="19"/>
        <v>24.835646457268076</v>
      </c>
      <c r="N181" s="18">
        <v>76</v>
      </c>
      <c r="O181" s="18">
        <v>128</v>
      </c>
      <c r="P181" s="18">
        <v>80</v>
      </c>
      <c r="Q181" s="18">
        <v>0</v>
      </c>
      <c r="R181" s="18">
        <v>1</v>
      </c>
      <c r="S181" s="18">
        <v>38</v>
      </c>
      <c r="T181" s="18">
        <v>0</v>
      </c>
      <c r="AE181" s="18" t="s">
        <v>473</v>
      </c>
      <c r="AF181" s="21" t="s">
        <v>496</v>
      </c>
      <c r="AG181" s="64">
        <v>2.65</v>
      </c>
      <c r="AH181" s="28">
        <f t="shared" si="20"/>
        <v>47.942149999999998</v>
      </c>
      <c r="AI181" s="28">
        <f t="shared" si="25"/>
        <v>13.697757142857142</v>
      </c>
      <c r="AJ181">
        <v>1425</v>
      </c>
      <c r="AK181" s="16">
        <f t="shared" si="21"/>
        <v>14.25</v>
      </c>
      <c r="AL181" s="16">
        <f t="shared" si="22"/>
        <v>49.875</v>
      </c>
      <c r="AN181" s="16">
        <f t="shared" si="23"/>
        <v>14.49</v>
      </c>
      <c r="AQ181">
        <v>625</v>
      </c>
      <c r="AR181" s="16">
        <f t="shared" si="24"/>
        <v>10.714285714285715</v>
      </c>
      <c r="AT181" s="28">
        <f t="shared" si="27"/>
        <v>6.6</v>
      </c>
      <c r="AZ181" s="18">
        <v>1.84</v>
      </c>
    </row>
    <row r="182" spans="2:52" ht="15" x14ac:dyDescent="0.2">
      <c r="B182" s="89" t="s">
        <v>202</v>
      </c>
      <c r="C182" s="7" t="s">
        <v>223</v>
      </c>
      <c r="D182" s="70" t="s">
        <v>379</v>
      </c>
      <c r="E182" s="70" t="s">
        <v>368</v>
      </c>
      <c r="F182" s="70" t="s">
        <v>383</v>
      </c>
      <c r="G182" s="70" t="s">
        <v>375</v>
      </c>
      <c r="H182" s="13">
        <v>3</v>
      </c>
      <c r="I182" s="13">
        <v>3</v>
      </c>
      <c r="J182" s="18">
        <v>16</v>
      </c>
      <c r="K182" s="18">
        <v>47</v>
      </c>
      <c r="L182" s="13">
        <v>1.65</v>
      </c>
      <c r="M182" s="10">
        <f t="shared" si="19"/>
        <v>17.263544536271812</v>
      </c>
      <c r="N182" s="18">
        <v>72</v>
      </c>
      <c r="O182" s="18">
        <v>120</v>
      </c>
      <c r="P182" s="18">
        <v>92</v>
      </c>
      <c r="Q182" s="18">
        <v>0</v>
      </c>
      <c r="R182" s="18">
        <v>0</v>
      </c>
      <c r="S182" s="18">
        <v>28</v>
      </c>
      <c r="T182" s="18">
        <v>1</v>
      </c>
      <c r="AE182" s="18" t="s">
        <v>461</v>
      </c>
      <c r="AF182" s="21" t="s">
        <v>419</v>
      </c>
      <c r="AG182" s="64">
        <v>1.7</v>
      </c>
      <c r="AH182" s="28">
        <f t="shared" si="20"/>
        <v>26.708699999999997</v>
      </c>
      <c r="AI182" s="28">
        <f t="shared" si="25"/>
        <v>7.6310571428571423</v>
      </c>
      <c r="AJ182">
        <v>950</v>
      </c>
      <c r="AK182" s="16">
        <f t="shared" si="21"/>
        <v>9.5</v>
      </c>
      <c r="AL182" s="16">
        <f t="shared" si="22"/>
        <v>33.25</v>
      </c>
      <c r="AN182" s="16">
        <f t="shared" si="23"/>
        <v>14.49</v>
      </c>
      <c r="AQ182">
        <v>425</v>
      </c>
      <c r="AR182" s="16">
        <f t="shared" si="24"/>
        <v>7.2857142857142856</v>
      </c>
      <c r="AT182" s="28">
        <f t="shared" si="27"/>
        <v>9</v>
      </c>
      <c r="AZ182" s="18">
        <v>1.4</v>
      </c>
    </row>
    <row r="183" spans="2:52" ht="15" x14ac:dyDescent="0.2">
      <c r="B183" s="89" t="s">
        <v>203</v>
      </c>
      <c r="C183" s="7" t="s">
        <v>223</v>
      </c>
      <c r="D183" s="70" t="s">
        <v>380</v>
      </c>
      <c r="E183" s="70" t="s">
        <v>368</v>
      </c>
      <c r="F183" s="70" t="s">
        <v>375</v>
      </c>
      <c r="G183" s="70" t="s">
        <v>370</v>
      </c>
      <c r="H183" s="13">
        <v>3</v>
      </c>
      <c r="I183" s="13">
        <v>2</v>
      </c>
      <c r="J183" s="18">
        <v>15</v>
      </c>
      <c r="K183" s="13">
        <v>49</v>
      </c>
      <c r="L183" s="13">
        <v>1.7</v>
      </c>
      <c r="M183" s="10">
        <f t="shared" si="19"/>
        <v>16.955017301038065</v>
      </c>
      <c r="N183" s="13">
        <v>80</v>
      </c>
      <c r="O183" s="13">
        <v>136</v>
      </c>
      <c r="P183" s="13">
        <v>104</v>
      </c>
      <c r="Q183" s="18">
        <v>1</v>
      </c>
      <c r="R183" s="18">
        <v>0</v>
      </c>
      <c r="S183" s="18">
        <v>29</v>
      </c>
      <c r="T183" s="18">
        <v>1</v>
      </c>
      <c r="AE183" s="21" t="s">
        <v>357</v>
      </c>
      <c r="AF183" s="18" t="s">
        <v>487</v>
      </c>
      <c r="AG183" s="64">
        <v>2.35</v>
      </c>
      <c r="AH183" s="28">
        <f t="shared" si="20"/>
        <v>41.236850000000004</v>
      </c>
      <c r="AI183" s="28">
        <f t="shared" si="25"/>
        <v>11.781957142857143</v>
      </c>
      <c r="AJ183">
        <v>1175</v>
      </c>
      <c r="AK183" s="16">
        <f t="shared" si="21"/>
        <v>11.75</v>
      </c>
      <c r="AL183" s="16">
        <f t="shared" si="22"/>
        <v>41.125</v>
      </c>
      <c r="AN183" s="16">
        <f t="shared" si="23"/>
        <v>14.49</v>
      </c>
      <c r="AQ183">
        <v>625</v>
      </c>
      <c r="AR183" s="16">
        <f t="shared" si="24"/>
        <v>10.714285714285715</v>
      </c>
      <c r="AT183" s="28">
        <f t="shared" si="27"/>
        <v>11.4</v>
      </c>
      <c r="AZ183" s="18">
        <v>1.35</v>
      </c>
    </row>
    <row r="184" spans="2:52" ht="15" x14ac:dyDescent="0.2">
      <c r="B184" s="89" t="s">
        <v>204</v>
      </c>
      <c r="C184" s="7" t="s">
        <v>223</v>
      </c>
      <c r="D184" s="70" t="s">
        <v>377</v>
      </c>
      <c r="E184" s="70" t="s">
        <v>368</v>
      </c>
      <c r="F184" s="70" t="s">
        <v>370</v>
      </c>
      <c r="G184" s="70" t="s">
        <v>376</v>
      </c>
      <c r="H184" s="13">
        <v>3</v>
      </c>
      <c r="I184" s="13">
        <v>2</v>
      </c>
      <c r="J184" s="18">
        <v>16</v>
      </c>
      <c r="K184" s="13">
        <v>43</v>
      </c>
      <c r="L184" s="13">
        <v>1.58</v>
      </c>
      <c r="M184" s="10">
        <f t="shared" si="19"/>
        <v>17.224803717352987</v>
      </c>
      <c r="N184" s="13">
        <v>84</v>
      </c>
      <c r="O184" s="13">
        <v>128</v>
      </c>
      <c r="P184" s="13">
        <v>100</v>
      </c>
      <c r="Q184" s="18">
        <v>1</v>
      </c>
      <c r="R184" s="18">
        <v>0</v>
      </c>
      <c r="S184" s="18">
        <v>32</v>
      </c>
      <c r="T184" s="18">
        <v>0</v>
      </c>
      <c r="AE184" s="21" t="s">
        <v>443</v>
      </c>
      <c r="AF184" s="18" t="s">
        <v>276</v>
      </c>
      <c r="AG184" s="64">
        <v>2.7749999999999999</v>
      </c>
      <c r="AH184" s="28">
        <f t="shared" si="20"/>
        <v>50.736024999999998</v>
      </c>
      <c r="AI184" s="28">
        <f t="shared" si="25"/>
        <v>14.496007142857142</v>
      </c>
      <c r="AJ184">
        <v>1100</v>
      </c>
      <c r="AK184" s="16">
        <f t="shared" si="21"/>
        <v>11</v>
      </c>
      <c r="AL184" s="16">
        <f t="shared" si="22"/>
        <v>38.5</v>
      </c>
      <c r="AN184" s="16">
        <f t="shared" si="23"/>
        <v>14.49</v>
      </c>
      <c r="AQ184">
        <v>750</v>
      </c>
      <c r="AR184" s="16">
        <f t="shared" si="24"/>
        <v>12.857142857142858</v>
      </c>
      <c r="AT184" s="28">
        <f t="shared" si="27"/>
        <v>9</v>
      </c>
      <c r="AZ184" s="18">
        <v>1.48</v>
      </c>
    </row>
    <row r="185" spans="2:52" ht="15" x14ac:dyDescent="0.2">
      <c r="B185" s="89" t="s">
        <v>300</v>
      </c>
      <c r="C185" s="7" t="s">
        <v>223</v>
      </c>
      <c r="D185" s="7" t="s">
        <v>377</v>
      </c>
      <c r="E185" s="7" t="s">
        <v>391</v>
      </c>
      <c r="F185" s="7" t="s">
        <v>375</v>
      </c>
      <c r="G185" s="7" t="s">
        <v>369</v>
      </c>
      <c r="H185" s="13">
        <v>4</v>
      </c>
      <c r="I185" s="13">
        <v>2</v>
      </c>
      <c r="J185" s="18">
        <v>16</v>
      </c>
      <c r="K185" s="13">
        <v>58</v>
      </c>
      <c r="L185" s="13">
        <v>1.65</v>
      </c>
      <c r="M185" s="10">
        <f t="shared" si="19"/>
        <v>21.30394857667585</v>
      </c>
      <c r="N185" s="13">
        <v>84</v>
      </c>
      <c r="O185" s="13">
        <v>148</v>
      </c>
      <c r="P185" s="13">
        <v>108</v>
      </c>
      <c r="Q185" s="18">
        <v>1</v>
      </c>
      <c r="R185" s="18">
        <v>0</v>
      </c>
      <c r="S185" s="18">
        <v>33</v>
      </c>
      <c r="T185" s="18">
        <v>0</v>
      </c>
      <c r="AE185" s="21" t="s">
        <v>521</v>
      </c>
      <c r="AF185" s="18" t="s">
        <v>405</v>
      </c>
      <c r="AG185" s="64">
        <v>2.1749999999999998</v>
      </c>
      <c r="AH185" s="28">
        <f t="shared" si="20"/>
        <v>37.325424999999996</v>
      </c>
      <c r="AI185" s="28">
        <f t="shared" si="25"/>
        <v>10.664407142857142</v>
      </c>
      <c r="AJ185">
        <v>825</v>
      </c>
      <c r="AK185" s="16">
        <f t="shared" si="21"/>
        <v>8.25</v>
      </c>
      <c r="AL185" s="16">
        <f t="shared" si="22"/>
        <v>28.875</v>
      </c>
      <c r="AN185" s="16">
        <f t="shared" si="23"/>
        <v>14.49</v>
      </c>
      <c r="AQ185">
        <v>625</v>
      </c>
      <c r="AR185" s="16">
        <f t="shared" si="24"/>
        <v>10.714285714285715</v>
      </c>
      <c r="AT185" s="28">
        <f t="shared" si="27"/>
        <v>12.6</v>
      </c>
      <c r="AZ185" s="18">
        <v>1.34</v>
      </c>
    </row>
    <row r="186" spans="2:52" ht="15" x14ac:dyDescent="0.2">
      <c r="B186" s="89" t="s">
        <v>205</v>
      </c>
      <c r="C186" s="7" t="s">
        <v>222</v>
      </c>
      <c r="D186" s="70" t="s">
        <v>373</v>
      </c>
      <c r="E186" s="70" t="s">
        <v>368</v>
      </c>
      <c r="F186" s="70" t="s">
        <v>369</v>
      </c>
      <c r="G186" s="7"/>
      <c r="H186" s="13">
        <v>3</v>
      </c>
      <c r="I186" s="13">
        <v>2</v>
      </c>
      <c r="J186" s="18">
        <v>16</v>
      </c>
      <c r="K186" s="13">
        <v>50</v>
      </c>
      <c r="L186" s="13">
        <v>1.68</v>
      </c>
      <c r="M186" s="10">
        <f t="shared" ref="M186:M223" si="28">K186/(L186*L186)</f>
        <v>17.715419501133791</v>
      </c>
      <c r="N186" s="13">
        <v>88</v>
      </c>
      <c r="O186" s="13">
        <v>152</v>
      </c>
      <c r="P186" s="13">
        <v>104</v>
      </c>
      <c r="Q186" s="18">
        <v>1</v>
      </c>
      <c r="R186" s="18">
        <v>0</v>
      </c>
      <c r="S186" s="18">
        <v>40</v>
      </c>
      <c r="T186" s="18">
        <v>1</v>
      </c>
      <c r="AE186" s="21" t="s">
        <v>445</v>
      </c>
      <c r="AF186" s="18" t="s">
        <v>330</v>
      </c>
      <c r="AG186" s="64">
        <v>3.4750000000000001</v>
      </c>
      <c r="AH186" s="28">
        <f t="shared" ref="AH186:AH223" si="29">(AG186*22.351)-11.288</f>
        <v>66.381725000000003</v>
      </c>
      <c r="AI186" s="28">
        <f t="shared" si="25"/>
        <v>18.966207142857144</v>
      </c>
      <c r="AJ186">
        <v>1975</v>
      </c>
      <c r="AK186" s="16">
        <f t="shared" ref="AK186:AK223" si="30">AJ186/100</f>
        <v>19.75</v>
      </c>
      <c r="AL186" s="16">
        <f t="shared" ref="AL186:AL223" si="31">AK186*3.5</f>
        <v>69.125</v>
      </c>
      <c r="AN186" s="16">
        <f t="shared" ref="AN186:AN223" si="32">((14.49-(2.143*AM186))+(0.00324*(AM186*AM186)))</f>
        <v>14.49</v>
      </c>
      <c r="AQ186">
        <v>825</v>
      </c>
      <c r="AR186" s="16">
        <f t="shared" ref="AR186:AR223" si="33">(AQ186/210)*3.6</f>
        <v>14.142857142857142</v>
      </c>
      <c r="AT186" s="28">
        <f t="shared" si="27"/>
        <v>11.4</v>
      </c>
      <c r="AZ186" s="18">
        <v>1.96</v>
      </c>
    </row>
    <row r="187" spans="2:52" ht="15" x14ac:dyDescent="0.2">
      <c r="B187" s="89" t="s">
        <v>206</v>
      </c>
      <c r="C187" s="7" t="s">
        <v>223</v>
      </c>
      <c r="D187" s="70" t="s">
        <v>382</v>
      </c>
      <c r="E187" s="70" t="s">
        <v>368</v>
      </c>
      <c r="F187" s="70" t="s">
        <v>376</v>
      </c>
      <c r="G187" s="70" t="s">
        <v>370</v>
      </c>
      <c r="H187" s="13">
        <v>2</v>
      </c>
      <c r="I187" s="13">
        <v>2</v>
      </c>
      <c r="J187" s="18">
        <v>15</v>
      </c>
      <c r="K187" s="13">
        <v>68</v>
      </c>
      <c r="L187" s="13">
        <v>1.71</v>
      </c>
      <c r="M187" s="10">
        <f t="shared" si="28"/>
        <v>23.255018638213471</v>
      </c>
      <c r="N187" s="21">
        <v>80</v>
      </c>
      <c r="O187" s="21">
        <v>168</v>
      </c>
      <c r="P187" s="18">
        <v>124</v>
      </c>
      <c r="Q187" s="18">
        <v>1</v>
      </c>
      <c r="R187" s="18">
        <v>0</v>
      </c>
      <c r="S187" s="18">
        <v>31</v>
      </c>
      <c r="T187" s="18">
        <v>1</v>
      </c>
      <c r="AE187" s="18" t="s">
        <v>516</v>
      </c>
      <c r="AF187" s="18" t="s">
        <v>494</v>
      </c>
      <c r="AG187" s="64">
        <v>1.05</v>
      </c>
      <c r="AH187" s="28">
        <f t="shared" si="29"/>
        <v>12.18055</v>
      </c>
      <c r="AI187" s="28">
        <f t="shared" si="25"/>
        <v>3.4801571428571427</v>
      </c>
      <c r="AJ187">
        <v>600</v>
      </c>
      <c r="AK187" s="16">
        <f t="shared" si="30"/>
        <v>6</v>
      </c>
      <c r="AL187" s="16">
        <f t="shared" si="31"/>
        <v>21</v>
      </c>
      <c r="AN187" s="16">
        <f t="shared" si="32"/>
        <v>14.49</v>
      </c>
      <c r="AQ187">
        <v>425</v>
      </c>
      <c r="AR187" s="16">
        <f t="shared" si="33"/>
        <v>7.2857142857142856</v>
      </c>
      <c r="AT187" s="28">
        <f t="shared" si="27"/>
        <v>18.600000000000001</v>
      </c>
      <c r="AZ187" s="18">
        <v>1.28</v>
      </c>
    </row>
    <row r="188" spans="2:52" ht="15" x14ac:dyDescent="0.2">
      <c r="B188" s="89" t="s">
        <v>301</v>
      </c>
      <c r="C188" s="7" t="s">
        <v>222</v>
      </c>
      <c r="D188" s="70" t="s">
        <v>386</v>
      </c>
      <c r="E188" s="70" t="s">
        <v>368</v>
      </c>
      <c r="F188" s="70" t="s">
        <v>369</v>
      </c>
      <c r="G188" s="70" t="s">
        <v>369</v>
      </c>
      <c r="H188" s="13">
        <v>3</v>
      </c>
      <c r="I188" s="13">
        <v>1</v>
      </c>
      <c r="J188" s="18">
        <v>16</v>
      </c>
      <c r="K188" s="18">
        <v>72</v>
      </c>
      <c r="L188" s="18">
        <v>1.64</v>
      </c>
      <c r="M188" s="10">
        <f t="shared" si="28"/>
        <v>26.769779892920884</v>
      </c>
      <c r="N188" s="18">
        <v>64</v>
      </c>
      <c r="O188" s="18">
        <v>80</v>
      </c>
      <c r="P188" s="18">
        <v>68</v>
      </c>
      <c r="Q188" s="18">
        <v>0</v>
      </c>
      <c r="R188" s="18">
        <v>0</v>
      </c>
      <c r="S188" s="18">
        <v>29</v>
      </c>
      <c r="T188" s="21">
        <v>0</v>
      </c>
      <c r="AE188" s="21" t="s">
        <v>475</v>
      </c>
      <c r="AF188" s="18" t="s">
        <v>430</v>
      </c>
      <c r="AG188" s="64">
        <v>2</v>
      </c>
      <c r="AH188" s="28">
        <f t="shared" si="29"/>
        <v>33.414000000000001</v>
      </c>
      <c r="AI188" s="28">
        <f t="shared" ref="AI188:AI223" si="34">AH188/3.5</f>
        <v>9.546857142857144</v>
      </c>
      <c r="AJ188">
        <v>1025</v>
      </c>
      <c r="AK188" s="16">
        <f t="shared" si="30"/>
        <v>10.25</v>
      </c>
      <c r="AL188" s="16">
        <f t="shared" si="31"/>
        <v>35.875</v>
      </c>
      <c r="AN188" s="16">
        <f t="shared" si="32"/>
        <v>14.49</v>
      </c>
      <c r="AQ188">
        <v>450</v>
      </c>
      <c r="AR188" s="16">
        <f t="shared" si="33"/>
        <v>7.7142857142857144</v>
      </c>
      <c r="AT188" s="28">
        <f t="shared" si="27"/>
        <v>1.8</v>
      </c>
      <c r="AZ188" s="18">
        <v>1.37</v>
      </c>
    </row>
    <row r="189" spans="2:52" ht="15" x14ac:dyDescent="0.2">
      <c r="B189" s="89" t="s">
        <v>302</v>
      </c>
      <c r="C189" s="7" t="s">
        <v>222</v>
      </c>
      <c r="D189" s="70" t="s">
        <v>382</v>
      </c>
      <c r="E189" s="70" t="s">
        <v>378</v>
      </c>
      <c r="F189" s="70" t="s">
        <v>375</v>
      </c>
      <c r="G189" s="70" t="s">
        <v>369</v>
      </c>
      <c r="H189" s="13">
        <v>5</v>
      </c>
      <c r="I189" s="13">
        <v>4</v>
      </c>
      <c r="J189" s="18">
        <v>16</v>
      </c>
      <c r="K189" s="18">
        <v>50</v>
      </c>
      <c r="L189" s="13">
        <v>1.73</v>
      </c>
      <c r="M189" s="10">
        <f t="shared" si="28"/>
        <v>16.706204684419792</v>
      </c>
      <c r="N189" s="13">
        <v>76</v>
      </c>
      <c r="O189" s="13">
        <v>160</v>
      </c>
      <c r="P189" s="13">
        <v>120</v>
      </c>
      <c r="Q189" s="18">
        <v>0</v>
      </c>
      <c r="R189" s="18">
        <v>0</v>
      </c>
      <c r="S189" s="18">
        <v>31</v>
      </c>
      <c r="T189" s="21">
        <v>1</v>
      </c>
      <c r="AE189" s="18" t="s">
        <v>406</v>
      </c>
      <c r="AF189" s="21" t="s">
        <v>411</v>
      </c>
      <c r="AG189" s="64">
        <v>2.9249999999999998</v>
      </c>
      <c r="AH189" s="28">
        <f t="shared" si="29"/>
        <v>54.088674999999995</v>
      </c>
      <c r="AI189" s="28">
        <f t="shared" si="34"/>
        <v>15.453907142857142</v>
      </c>
      <c r="AJ189">
        <v>1850</v>
      </c>
      <c r="AK189" s="16">
        <f t="shared" si="30"/>
        <v>18.5</v>
      </c>
      <c r="AL189" s="16">
        <f t="shared" si="31"/>
        <v>64.75</v>
      </c>
      <c r="AN189" s="16">
        <f t="shared" si="32"/>
        <v>14.49</v>
      </c>
      <c r="AQ189">
        <v>625</v>
      </c>
      <c r="AR189" s="16">
        <f t="shared" si="33"/>
        <v>10.714285714285715</v>
      </c>
      <c r="AT189" s="28">
        <f t="shared" si="27"/>
        <v>17.8</v>
      </c>
      <c r="AZ189" s="18">
        <v>1.8</v>
      </c>
    </row>
    <row r="190" spans="2:52" ht="15" x14ac:dyDescent="0.2">
      <c r="B190" s="89" t="s">
        <v>207</v>
      </c>
      <c r="C190" s="7" t="s">
        <v>222</v>
      </c>
      <c r="D190" s="70" t="s">
        <v>382</v>
      </c>
      <c r="E190" s="70" t="s">
        <v>368</v>
      </c>
      <c r="F190" s="70" t="s">
        <v>375</v>
      </c>
      <c r="G190" s="70" t="s">
        <v>369</v>
      </c>
      <c r="H190" s="13">
        <v>1</v>
      </c>
      <c r="I190" s="13">
        <v>1</v>
      </c>
      <c r="J190" s="18">
        <v>17</v>
      </c>
      <c r="K190" s="13">
        <v>71.5</v>
      </c>
      <c r="L190" s="13">
        <v>1.81</v>
      </c>
      <c r="M190" s="10">
        <f t="shared" si="28"/>
        <v>21.824730624828302</v>
      </c>
      <c r="N190" s="18">
        <v>80</v>
      </c>
      <c r="O190" s="18">
        <v>128</v>
      </c>
      <c r="Q190" s="18">
        <v>0</v>
      </c>
      <c r="R190" s="18">
        <v>1</v>
      </c>
      <c r="S190" s="18">
        <v>30</v>
      </c>
      <c r="T190" s="21">
        <v>0</v>
      </c>
      <c r="AE190" s="18" t="s">
        <v>507</v>
      </c>
      <c r="AF190" s="21" t="s">
        <v>341</v>
      </c>
      <c r="AG190" s="64">
        <v>3.1</v>
      </c>
      <c r="AH190" s="28">
        <f t="shared" si="29"/>
        <v>58.000100000000003</v>
      </c>
      <c r="AI190" s="28">
        <f t="shared" si="34"/>
        <v>16.571457142857145</v>
      </c>
      <c r="AJ190">
        <v>1625</v>
      </c>
      <c r="AK190" s="16">
        <f t="shared" si="30"/>
        <v>16.25</v>
      </c>
      <c r="AL190" s="16">
        <f t="shared" si="31"/>
        <v>56.875</v>
      </c>
      <c r="AN190" s="16">
        <f t="shared" si="32"/>
        <v>14.49</v>
      </c>
      <c r="AQ190">
        <v>825</v>
      </c>
      <c r="AR190" s="16">
        <f t="shared" si="33"/>
        <v>14.142857142857142</v>
      </c>
      <c r="AT190" s="28">
        <f t="shared" si="27"/>
        <v>-10.199999999999999</v>
      </c>
      <c r="AZ190" s="18">
        <v>1.92</v>
      </c>
    </row>
    <row r="191" spans="2:52" ht="15" x14ac:dyDescent="0.2">
      <c r="B191" s="89" t="s">
        <v>208</v>
      </c>
      <c r="C191" s="7" t="s">
        <v>223</v>
      </c>
      <c r="D191" s="70" t="s">
        <v>386</v>
      </c>
      <c r="E191" s="70" t="s">
        <v>368</v>
      </c>
      <c r="F191" s="70" t="s">
        <v>369</v>
      </c>
      <c r="G191" s="70" t="s">
        <v>383</v>
      </c>
      <c r="H191" s="13">
        <v>4</v>
      </c>
      <c r="I191" s="13">
        <v>2</v>
      </c>
      <c r="J191" s="18">
        <v>16</v>
      </c>
      <c r="K191" s="13">
        <v>52</v>
      </c>
      <c r="L191" s="13">
        <v>1.62</v>
      </c>
      <c r="M191" s="10">
        <f t="shared" si="28"/>
        <v>19.814052735863431</v>
      </c>
      <c r="N191" s="18">
        <v>80</v>
      </c>
      <c r="O191" s="18">
        <v>156</v>
      </c>
      <c r="P191" s="18">
        <v>80</v>
      </c>
      <c r="Q191" s="18">
        <v>1</v>
      </c>
      <c r="R191" s="18">
        <v>0</v>
      </c>
      <c r="S191" s="18">
        <v>35</v>
      </c>
      <c r="T191" s="21">
        <v>1</v>
      </c>
      <c r="AE191" s="21" t="s">
        <v>522</v>
      </c>
      <c r="AF191" s="18" t="s">
        <v>398</v>
      </c>
      <c r="AG191" s="64">
        <v>2.4500000000000002</v>
      </c>
      <c r="AH191" s="28">
        <f t="shared" si="29"/>
        <v>43.471950000000007</v>
      </c>
      <c r="AI191" s="28">
        <f t="shared" si="34"/>
        <v>12.420557142857145</v>
      </c>
      <c r="AJ191">
        <v>1100</v>
      </c>
      <c r="AK191" s="16">
        <f t="shared" si="30"/>
        <v>11</v>
      </c>
      <c r="AL191" s="16">
        <f t="shared" si="31"/>
        <v>38.5</v>
      </c>
      <c r="AN191" s="16">
        <f t="shared" si="32"/>
        <v>14.49</v>
      </c>
      <c r="AQ191">
        <v>625</v>
      </c>
      <c r="AR191" s="16">
        <f t="shared" si="33"/>
        <v>10.714285714285715</v>
      </c>
      <c r="AT191" s="28">
        <f t="shared" si="27"/>
        <v>8.6</v>
      </c>
      <c r="AZ191" s="18">
        <v>1.35</v>
      </c>
    </row>
    <row r="192" spans="2:52" ht="15" x14ac:dyDescent="0.2">
      <c r="B192" s="89" t="s">
        <v>209</v>
      </c>
      <c r="C192" s="7" t="s">
        <v>223</v>
      </c>
      <c r="D192" s="70" t="s">
        <v>381</v>
      </c>
      <c r="E192" s="70" t="s">
        <v>368</v>
      </c>
      <c r="F192" s="70" t="s">
        <v>369</v>
      </c>
      <c r="G192" s="70" t="s">
        <v>369</v>
      </c>
      <c r="H192" s="13">
        <v>3</v>
      </c>
      <c r="I192" s="13">
        <v>3</v>
      </c>
      <c r="J192" s="18">
        <v>17</v>
      </c>
      <c r="K192" s="13">
        <v>66</v>
      </c>
      <c r="L192" s="13">
        <v>1.62</v>
      </c>
      <c r="M192" s="10">
        <f t="shared" si="28"/>
        <v>25.14860539551897</v>
      </c>
      <c r="N192" s="13">
        <v>80</v>
      </c>
      <c r="O192" s="13">
        <v>144</v>
      </c>
      <c r="P192" s="13">
        <v>136</v>
      </c>
      <c r="Q192" s="18">
        <v>1</v>
      </c>
      <c r="R192" s="18">
        <v>0</v>
      </c>
      <c r="S192" s="18">
        <v>27</v>
      </c>
      <c r="T192" s="21">
        <v>0</v>
      </c>
      <c r="AE192" s="21" t="s">
        <v>523</v>
      </c>
      <c r="AF192" s="18" t="s">
        <v>434</v>
      </c>
      <c r="AG192" s="64">
        <v>2.1749999999999998</v>
      </c>
      <c r="AH192" s="28">
        <f t="shared" si="29"/>
        <v>37.325424999999996</v>
      </c>
      <c r="AI192" s="28">
        <f t="shared" si="34"/>
        <v>10.664407142857142</v>
      </c>
      <c r="AJ192">
        <v>825</v>
      </c>
      <c r="AK192" s="16">
        <f t="shared" si="30"/>
        <v>8.25</v>
      </c>
      <c r="AL192" s="16">
        <f t="shared" si="31"/>
        <v>28.875</v>
      </c>
      <c r="AN192" s="16">
        <f t="shared" si="32"/>
        <v>14.49</v>
      </c>
      <c r="AQ192">
        <v>450</v>
      </c>
      <c r="AR192" s="16">
        <f t="shared" si="33"/>
        <v>7.7142857142857144</v>
      </c>
      <c r="AT192" s="28">
        <f t="shared" si="27"/>
        <v>18.600000000000001</v>
      </c>
      <c r="AZ192" s="18">
        <v>1.1200000000000001</v>
      </c>
    </row>
    <row r="193" spans="1:52" ht="15" x14ac:dyDescent="0.2">
      <c r="B193" s="89" t="s">
        <v>210</v>
      </c>
      <c r="C193" s="7" t="s">
        <v>223</v>
      </c>
      <c r="D193" s="70" t="s">
        <v>373</v>
      </c>
      <c r="E193" s="70" t="s">
        <v>368</v>
      </c>
      <c r="F193" s="70" t="s">
        <v>383</v>
      </c>
      <c r="G193" s="70" t="s">
        <v>369</v>
      </c>
      <c r="H193" s="13">
        <v>3</v>
      </c>
      <c r="I193" s="13">
        <v>2</v>
      </c>
      <c r="J193" s="18">
        <v>15</v>
      </c>
      <c r="K193" s="13">
        <v>47</v>
      </c>
      <c r="L193" s="13">
        <v>1.61</v>
      </c>
      <c r="M193" s="10">
        <f t="shared" si="28"/>
        <v>18.132016511708652</v>
      </c>
      <c r="N193" s="21">
        <v>80</v>
      </c>
      <c r="O193" s="21">
        <v>120</v>
      </c>
      <c r="P193" s="18">
        <v>100</v>
      </c>
      <c r="Q193" s="18">
        <v>1</v>
      </c>
      <c r="R193" s="18">
        <v>0</v>
      </c>
      <c r="S193" s="18">
        <v>33</v>
      </c>
      <c r="T193" s="21">
        <v>1</v>
      </c>
      <c r="AE193" s="18" t="s">
        <v>517</v>
      </c>
      <c r="AF193" s="21" t="s">
        <v>349</v>
      </c>
      <c r="AG193" s="64">
        <v>1.8</v>
      </c>
      <c r="AH193" s="28">
        <f t="shared" si="29"/>
        <v>28.9438</v>
      </c>
      <c r="AI193" s="28">
        <f t="shared" si="34"/>
        <v>8.2696571428571435</v>
      </c>
      <c r="AJ193">
        <v>1000</v>
      </c>
      <c r="AK193" s="16">
        <f t="shared" si="30"/>
        <v>10</v>
      </c>
      <c r="AL193" s="16">
        <f t="shared" si="31"/>
        <v>35</v>
      </c>
      <c r="AN193" s="16">
        <f t="shared" si="32"/>
        <v>14.49</v>
      </c>
      <c r="AQ193">
        <v>725</v>
      </c>
      <c r="AR193" s="16">
        <f t="shared" si="33"/>
        <v>12.428571428571429</v>
      </c>
      <c r="AT193" s="28">
        <f t="shared" si="27"/>
        <v>9</v>
      </c>
      <c r="AZ193" s="18">
        <v>1.17</v>
      </c>
    </row>
    <row r="194" spans="1:52" ht="15" x14ac:dyDescent="0.2">
      <c r="B194" s="89" t="s">
        <v>211</v>
      </c>
      <c r="C194" s="7" t="s">
        <v>222</v>
      </c>
      <c r="D194" s="7" t="s">
        <v>377</v>
      </c>
      <c r="E194" s="7" t="s">
        <v>378</v>
      </c>
      <c r="F194" s="7" t="s">
        <v>370</v>
      </c>
      <c r="G194" s="7" t="s">
        <v>369</v>
      </c>
      <c r="H194" s="13">
        <v>2</v>
      </c>
      <c r="I194" s="13">
        <v>2</v>
      </c>
      <c r="J194" s="18">
        <v>16</v>
      </c>
      <c r="K194" s="13">
        <v>60</v>
      </c>
      <c r="L194" s="13">
        <v>1.75</v>
      </c>
      <c r="M194" s="10">
        <f t="shared" si="28"/>
        <v>19.591836734693878</v>
      </c>
      <c r="N194" s="21">
        <v>68</v>
      </c>
      <c r="O194" s="21">
        <v>120</v>
      </c>
      <c r="P194" s="18">
        <v>76</v>
      </c>
      <c r="T194" s="21"/>
      <c r="AE194" s="21" t="s">
        <v>405</v>
      </c>
      <c r="AF194" s="18" t="s">
        <v>340</v>
      </c>
      <c r="AG194" s="64">
        <v>3.8</v>
      </c>
      <c r="AH194" s="28">
        <f t="shared" si="29"/>
        <v>73.645799999999994</v>
      </c>
      <c r="AI194" s="28">
        <f t="shared" si="34"/>
        <v>21.04165714285714</v>
      </c>
      <c r="AJ194">
        <v>3000</v>
      </c>
      <c r="AK194" s="16">
        <f t="shared" si="30"/>
        <v>30</v>
      </c>
      <c r="AL194" s="16">
        <f t="shared" si="31"/>
        <v>105</v>
      </c>
      <c r="AN194" s="16">
        <f t="shared" si="32"/>
        <v>14.49</v>
      </c>
      <c r="AQ194">
        <v>925</v>
      </c>
      <c r="AR194" s="16">
        <f t="shared" si="33"/>
        <v>15.857142857142859</v>
      </c>
      <c r="AT194" s="28">
        <f t="shared" si="27"/>
        <v>6.6</v>
      </c>
    </row>
    <row r="195" spans="1:52" ht="15" x14ac:dyDescent="0.2">
      <c r="B195" s="89" t="s">
        <v>212</v>
      </c>
      <c r="C195" s="7" t="s">
        <v>223</v>
      </c>
      <c r="D195" s="70" t="s">
        <v>386</v>
      </c>
      <c r="E195" s="70" t="s">
        <v>368</v>
      </c>
      <c r="F195" s="70" t="s">
        <v>376</v>
      </c>
      <c r="G195" s="70" t="s">
        <v>369</v>
      </c>
      <c r="H195" s="13">
        <v>3</v>
      </c>
      <c r="I195" s="13">
        <v>1</v>
      </c>
      <c r="J195" s="18">
        <v>16</v>
      </c>
      <c r="K195" s="13">
        <v>42</v>
      </c>
      <c r="L195" s="18">
        <v>1.61</v>
      </c>
      <c r="M195" s="10">
        <f t="shared" si="28"/>
        <v>16.203078584931134</v>
      </c>
      <c r="N195" s="18">
        <v>72</v>
      </c>
      <c r="O195" s="18">
        <v>160</v>
      </c>
      <c r="P195" s="18">
        <v>100</v>
      </c>
      <c r="T195" s="21"/>
      <c r="AE195" s="21" t="s">
        <v>512</v>
      </c>
      <c r="AF195" s="18" t="s">
        <v>493</v>
      </c>
      <c r="AG195" s="64">
        <v>2.5</v>
      </c>
      <c r="AH195" s="28">
        <f t="shared" si="29"/>
        <v>44.589500000000001</v>
      </c>
      <c r="AI195" s="28">
        <f t="shared" si="34"/>
        <v>12.739857142857144</v>
      </c>
      <c r="AJ195">
        <v>1200</v>
      </c>
      <c r="AK195" s="16">
        <f t="shared" si="30"/>
        <v>12</v>
      </c>
      <c r="AL195" s="16">
        <f t="shared" si="31"/>
        <v>42</v>
      </c>
      <c r="AN195" s="16">
        <f t="shared" si="32"/>
        <v>14.49</v>
      </c>
      <c r="AQ195">
        <v>650</v>
      </c>
      <c r="AR195" s="16">
        <f t="shared" si="33"/>
        <v>11.142857142857144</v>
      </c>
      <c r="AT195" s="28">
        <f t="shared" si="27"/>
        <v>14.6</v>
      </c>
    </row>
    <row r="196" spans="1:52" ht="15" x14ac:dyDescent="0.2">
      <c r="B196" s="89" t="s">
        <v>213</v>
      </c>
      <c r="C196" s="7" t="s">
        <v>222</v>
      </c>
      <c r="D196" s="70" t="s">
        <v>382</v>
      </c>
      <c r="E196" s="70" t="s">
        <v>368</v>
      </c>
      <c r="F196" s="70" t="s">
        <v>369</v>
      </c>
      <c r="G196" s="70" t="s">
        <v>376</v>
      </c>
      <c r="H196" s="13">
        <v>2</v>
      </c>
      <c r="I196" s="13">
        <v>1</v>
      </c>
      <c r="J196" s="18">
        <v>15</v>
      </c>
      <c r="K196" s="18">
        <v>44</v>
      </c>
      <c r="L196" s="18">
        <v>1.64</v>
      </c>
      <c r="M196" s="10">
        <f t="shared" si="28"/>
        <v>16.359309934562763</v>
      </c>
      <c r="N196" s="18">
        <v>64</v>
      </c>
      <c r="O196" s="18">
        <v>144</v>
      </c>
      <c r="P196" s="18">
        <v>88</v>
      </c>
      <c r="Q196" s="18">
        <v>1</v>
      </c>
      <c r="R196" s="18">
        <v>0</v>
      </c>
      <c r="S196" s="18">
        <v>37</v>
      </c>
      <c r="T196" s="21">
        <v>1</v>
      </c>
      <c r="AE196" s="21" t="s">
        <v>454</v>
      </c>
      <c r="AF196" s="18" t="s">
        <v>424</v>
      </c>
      <c r="AG196" s="64">
        <v>2</v>
      </c>
      <c r="AH196" s="28">
        <f t="shared" si="29"/>
        <v>33.414000000000001</v>
      </c>
      <c r="AI196" s="28">
        <f t="shared" si="34"/>
        <v>9.546857142857144</v>
      </c>
      <c r="AJ196">
        <v>1750</v>
      </c>
      <c r="AK196" s="16">
        <f t="shared" si="30"/>
        <v>17.5</v>
      </c>
      <c r="AL196" s="16">
        <f t="shared" si="31"/>
        <v>61.25</v>
      </c>
      <c r="AN196" s="16">
        <f t="shared" si="32"/>
        <v>14.49</v>
      </c>
      <c r="AQ196">
        <v>800</v>
      </c>
      <c r="AR196" s="16">
        <f t="shared" si="33"/>
        <v>13.714285714285714</v>
      </c>
      <c r="AT196" s="28">
        <f t="shared" si="27"/>
        <v>12.2</v>
      </c>
      <c r="AZ196" s="18">
        <v>1.64</v>
      </c>
    </row>
    <row r="197" spans="1:52" ht="15" x14ac:dyDescent="0.2">
      <c r="B197" s="89" t="s">
        <v>214</v>
      </c>
      <c r="C197" s="7" t="s">
        <v>223</v>
      </c>
      <c r="D197" s="70" t="s">
        <v>382</v>
      </c>
      <c r="E197" s="70" t="s">
        <v>368</v>
      </c>
      <c r="F197" s="70" t="s">
        <v>375</v>
      </c>
      <c r="G197" s="70" t="s">
        <v>376</v>
      </c>
      <c r="H197" s="13">
        <v>2</v>
      </c>
      <c r="I197" s="13">
        <v>1</v>
      </c>
      <c r="J197" s="18">
        <v>16</v>
      </c>
      <c r="K197" s="18">
        <v>67</v>
      </c>
      <c r="L197" s="18">
        <v>1.78</v>
      </c>
      <c r="M197" s="10">
        <f t="shared" si="28"/>
        <v>21.146319909102385</v>
      </c>
      <c r="N197" s="18">
        <v>88</v>
      </c>
      <c r="O197" s="18">
        <v>110</v>
      </c>
      <c r="P197" s="18">
        <v>88</v>
      </c>
      <c r="Q197" s="18">
        <v>1</v>
      </c>
      <c r="R197" s="18">
        <v>0</v>
      </c>
      <c r="S197" s="18">
        <v>30</v>
      </c>
      <c r="T197" s="21">
        <v>0</v>
      </c>
      <c r="AE197" s="18" t="s">
        <v>528</v>
      </c>
      <c r="AF197" s="21" t="s">
        <v>404</v>
      </c>
      <c r="AG197" s="64">
        <v>1.95</v>
      </c>
      <c r="AH197" s="28">
        <f t="shared" si="29"/>
        <v>32.296449999999993</v>
      </c>
      <c r="AI197" s="28">
        <f t="shared" si="34"/>
        <v>9.2275571428571403</v>
      </c>
      <c r="AJ197">
        <v>900</v>
      </c>
      <c r="AK197" s="16">
        <f t="shared" si="30"/>
        <v>9</v>
      </c>
      <c r="AL197" s="16">
        <f t="shared" si="31"/>
        <v>31.5</v>
      </c>
      <c r="AN197" s="16">
        <f t="shared" si="32"/>
        <v>14.49</v>
      </c>
      <c r="AQ197">
        <v>500</v>
      </c>
      <c r="AR197" s="16">
        <f t="shared" si="33"/>
        <v>8.5714285714285712</v>
      </c>
      <c r="AT197" s="28">
        <f t="shared" si="27"/>
        <v>4</v>
      </c>
      <c r="AZ197" s="18">
        <v>1.5</v>
      </c>
    </row>
    <row r="198" spans="1:52" ht="15" x14ac:dyDescent="0.2">
      <c r="B198" s="89" t="s">
        <v>215</v>
      </c>
      <c r="C198" s="7" t="s">
        <v>222</v>
      </c>
      <c r="D198" s="70" t="s">
        <v>381</v>
      </c>
      <c r="E198" s="70" t="s">
        <v>368</v>
      </c>
      <c r="F198" s="70" t="s">
        <v>369</v>
      </c>
      <c r="G198" s="70" t="s">
        <v>369</v>
      </c>
      <c r="H198" s="13">
        <v>3</v>
      </c>
      <c r="I198" s="13">
        <v>2</v>
      </c>
      <c r="J198" s="18">
        <v>16</v>
      </c>
      <c r="K198" s="13">
        <v>48</v>
      </c>
      <c r="L198" s="13">
        <v>1.72</v>
      </c>
      <c r="M198" s="10">
        <f t="shared" si="28"/>
        <v>16.224986479177936</v>
      </c>
      <c r="N198" s="18">
        <v>68</v>
      </c>
      <c r="O198" s="18">
        <v>156</v>
      </c>
      <c r="P198" s="18">
        <v>128</v>
      </c>
      <c r="Q198" s="18">
        <v>0</v>
      </c>
      <c r="R198" s="18">
        <v>0</v>
      </c>
      <c r="S198" s="18">
        <v>37</v>
      </c>
      <c r="T198" s="21">
        <v>1</v>
      </c>
      <c r="AE198" s="18" t="s">
        <v>508</v>
      </c>
      <c r="AF198" s="21" t="s">
        <v>342</v>
      </c>
      <c r="AG198" s="64">
        <v>2.1749999999999998</v>
      </c>
      <c r="AH198" s="28">
        <f t="shared" si="29"/>
        <v>37.325424999999996</v>
      </c>
      <c r="AI198" s="28">
        <f t="shared" si="34"/>
        <v>10.664407142857142</v>
      </c>
      <c r="AJ198">
        <v>1575</v>
      </c>
      <c r="AK198" s="16">
        <f t="shared" si="30"/>
        <v>15.75</v>
      </c>
      <c r="AL198" s="16">
        <f t="shared" si="31"/>
        <v>55.125</v>
      </c>
      <c r="AN198" s="16">
        <f t="shared" si="32"/>
        <v>14.49</v>
      </c>
      <c r="AQ198">
        <v>700</v>
      </c>
      <c r="AR198" s="16">
        <f t="shared" si="33"/>
        <v>12</v>
      </c>
      <c r="AT198" s="28">
        <f t="shared" ref="AT198:AT204" si="35">((O198-70)+2*(P198-N198))/10</f>
        <v>20.6</v>
      </c>
      <c r="AZ198" s="18">
        <v>2.2200000000000002</v>
      </c>
    </row>
    <row r="199" spans="1:52" ht="15" x14ac:dyDescent="0.2">
      <c r="B199" s="89" t="s">
        <v>216</v>
      </c>
      <c r="C199" s="7" t="s">
        <v>222</v>
      </c>
      <c r="D199" s="70" t="s">
        <v>377</v>
      </c>
      <c r="E199" s="70" t="s">
        <v>368</v>
      </c>
      <c r="F199" s="70" t="s">
        <v>375</v>
      </c>
      <c r="G199" s="70" t="s">
        <v>369</v>
      </c>
      <c r="H199" s="13">
        <v>4</v>
      </c>
      <c r="I199" s="13">
        <v>2</v>
      </c>
      <c r="J199" s="18">
        <v>16</v>
      </c>
      <c r="K199" s="13">
        <v>56</v>
      </c>
      <c r="L199" s="13">
        <v>1.73</v>
      </c>
      <c r="M199" s="10">
        <f t="shared" si="28"/>
        <v>18.710949246550168</v>
      </c>
      <c r="N199" s="18">
        <v>88</v>
      </c>
      <c r="O199" s="18">
        <v>180</v>
      </c>
      <c r="P199" s="18">
        <v>140</v>
      </c>
      <c r="Q199" s="18">
        <v>1</v>
      </c>
      <c r="R199" s="18">
        <v>0</v>
      </c>
      <c r="S199" s="18">
        <v>30</v>
      </c>
      <c r="T199" s="21">
        <v>1</v>
      </c>
      <c r="AE199" s="18" t="s">
        <v>472</v>
      </c>
      <c r="AF199" s="21" t="s">
        <v>331</v>
      </c>
      <c r="AG199" s="64">
        <v>3</v>
      </c>
      <c r="AH199" s="28">
        <f t="shared" si="29"/>
        <v>55.765000000000001</v>
      </c>
      <c r="AI199" s="28">
        <f t="shared" si="34"/>
        <v>15.932857142857143</v>
      </c>
      <c r="AJ199">
        <v>1675</v>
      </c>
      <c r="AK199" s="16">
        <f t="shared" si="30"/>
        <v>16.75</v>
      </c>
      <c r="AL199" s="16">
        <f t="shared" si="31"/>
        <v>58.625</v>
      </c>
      <c r="AN199" s="16">
        <f t="shared" si="32"/>
        <v>14.49</v>
      </c>
      <c r="AQ199">
        <v>850</v>
      </c>
      <c r="AR199" s="16">
        <f t="shared" si="33"/>
        <v>14.571428571428571</v>
      </c>
      <c r="AT199" s="28">
        <f t="shared" si="35"/>
        <v>21.4</v>
      </c>
      <c r="AZ199" s="18">
        <v>1.85</v>
      </c>
    </row>
    <row r="200" spans="1:52" ht="15" x14ac:dyDescent="0.2">
      <c r="B200" s="89" t="s">
        <v>217</v>
      </c>
      <c r="C200" s="7" t="s">
        <v>223</v>
      </c>
      <c r="D200" s="7"/>
      <c r="E200" s="70" t="s">
        <v>368</v>
      </c>
      <c r="F200" s="70"/>
      <c r="G200" s="70" t="s">
        <v>369</v>
      </c>
      <c r="H200" s="13">
        <v>4</v>
      </c>
      <c r="I200" s="13">
        <v>2</v>
      </c>
      <c r="J200" s="18">
        <v>15</v>
      </c>
      <c r="K200" s="13">
        <v>62</v>
      </c>
      <c r="L200" s="13">
        <v>1.6</v>
      </c>
      <c r="M200" s="10">
        <f t="shared" si="28"/>
        <v>24.218749999999996</v>
      </c>
      <c r="N200" s="18">
        <v>64</v>
      </c>
      <c r="O200" s="18">
        <v>100</v>
      </c>
      <c r="P200" s="18">
        <v>72</v>
      </c>
      <c r="Q200" s="18">
        <v>1</v>
      </c>
      <c r="R200" s="18">
        <v>0</v>
      </c>
      <c r="S200" s="18">
        <v>30</v>
      </c>
      <c r="T200" s="21">
        <v>0</v>
      </c>
      <c r="AE200" s="21" t="s">
        <v>514</v>
      </c>
      <c r="AF200" s="18" t="s">
        <v>264</v>
      </c>
      <c r="AG200" s="64">
        <v>1.825</v>
      </c>
      <c r="AH200" s="28">
        <f t="shared" si="29"/>
        <v>29.502574999999997</v>
      </c>
      <c r="AI200" s="28">
        <f t="shared" si="34"/>
        <v>8.4293071428571427</v>
      </c>
      <c r="AJ200">
        <v>1150</v>
      </c>
      <c r="AK200" s="16">
        <f t="shared" si="30"/>
        <v>11.5</v>
      </c>
      <c r="AL200" s="16">
        <f t="shared" si="31"/>
        <v>40.25</v>
      </c>
      <c r="AN200" s="16">
        <f t="shared" si="32"/>
        <v>14.49</v>
      </c>
      <c r="AQ200">
        <v>500</v>
      </c>
      <c r="AR200" s="16">
        <f t="shared" si="33"/>
        <v>8.5714285714285712</v>
      </c>
      <c r="AT200" s="28">
        <f t="shared" si="35"/>
        <v>4.5999999999999996</v>
      </c>
      <c r="AZ200" s="18">
        <v>1.07</v>
      </c>
    </row>
    <row r="201" spans="1:52" ht="15" x14ac:dyDescent="0.2">
      <c r="B201" s="89" t="s">
        <v>218</v>
      </c>
      <c r="C201" s="7" t="s">
        <v>223</v>
      </c>
      <c r="D201" s="7"/>
      <c r="E201" s="70" t="s">
        <v>368</v>
      </c>
      <c r="F201" s="70" t="s">
        <v>369</v>
      </c>
      <c r="G201" s="70" t="s">
        <v>376</v>
      </c>
      <c r="H201" s="13">
        <v>3</v>
      </c>
      <c r="I201" s="13">
        <v>1</v>
      </c>
      <c r="J201" s="18">
        <v>16</v>
      </c>
      <c r="K201" s="13">
        <v>54</v>
      </c>
      <c r="L201" s="13">
        <v>1.6</v>
      </c>
      <c r="M201" s="10">
        <f t="shared" si="28"/>
        <v>21.093749999999996</v>
      </c>
      <c r="N201" s="18">
        <v>88</v>
      </c>
      <c r="O201" s="18">
        <v>128</v>
      </c>
      <c r="P201" s="18">
        <v>108</v>
      </c>
      <c r="Q201" s="18">
        <v>1</v>
      </c>
      <c r="R201" s="18">
        <v>1</v>
      </c>
      <c r="S201" s="18">
        <v>31</v>
      </c>
      <c r="T201" s="18">
        <v>1</v>
      </c>
      <c r="AE201" s="18" t="s">
        <v>324</v>
      </c>
      <c r="AF201" s="21" t="s">
        <v>333</v>
      </c>
      <c r="AG201" s="64">
        <v>2.2999999999999998</v>
      </c>
      <c r="AH201" s="28">
        <f t="shared" si="29"/>
        <v>40.119299999999996</v>
      </c>
      <c r="AI201" s="28">
        <f t="shared" si="34"/>
        <v>11.462657142857141</v>
      </c>
      <c r="AJ201">
        <v>1100</v>
      </c>
      <c r="AK201" s="16">
        <f t="shared" si="30"/>
        <v>11</v>
      </c>
      <c r="AL201" s="16">
        <f t="shared" si="31"/>
        <v>38.5</v>
      </c>
      <c r="AN201" s="16">
        <f t="shared" si="32"/>
        <v>14.49</v>
      </c>
      <c r="AQ201">
        <v>800</v>
      </c>
      <c r="AR201" s="16">
        <f t="shared" si="33"/>
        <v>13.714285714285714</v>
      </c>
      <c r="AT201" s="28">
        <f t="shared" si="35"/>
        <v>9.8000000000000007</v>
      </c>
      <c r="AZ201" s="18">
        <v>1.32</v>
      </c>
    </row>
    <row r="202" spans="1:52" ht="15" x14ac:dyDescent="0.2">
      <c r="B202" s="89" t="s">
        <v>306</v>
      </c>
      <c r="C202" s="7" t="s">
        <v>222</v>
      </c>
      <c r="D202" s="70" t="s">
        <v>386</v>
      </c>
      <c r="E202" s="70" t="s">
        <v>368</v>
      </c>
      <c r="F202" s="7"/>
      <c r="G202" s="7"/>
      <c r="H202" s="13">
        <v>3</v>
      </c>
      <c r="I202" s="13">
        <v>1</v>
      </c>
      <c r="J202" s="18">
        <v>16</v>
      </c>
      <c r="K202" s="13">
        <v>81</v>
      </c>
      <c r="L202" s="13">
        <v>1.75</v>
      </c>
      <c r="M202" s="10">
        <f t="shared" si="28"/>
        <v>26.448979591836736</v>
      </c>
      <c r="N202" s="18">
        <v>64</v>
      </c>
      <c r="O202" s="18">
        <v>144</v>
      </c>
      <c r="P202" s="18">
        <v>124</v>
      </c>
      <c r="AE202" s="18" t="s">
        <v>474</v>
      </c>
      <c r="AF202" s="18" t="s">
        <v>414</v>
      </c>
      <c r="AG202" s="64">
        <v>2.2999999999999998</v>
      </c>
      <c r="AH202" s="28">
        <f t="shared" si="29"/>
        <v>40.119299999999996</v>
      </c>
      <c r="AI202" s="28">
        <f t="shared" si="34"/>
        <v>11.462657142857141</v>
      </c>
      <c r="AJ202">
        <v>1500</v>
      </c>
      <c r="AK202" s="16">
        <f t="shared" si="30"/>
        <v>15</v>
      </c>
      <c r="AL202" s="16">
        <f t="shared" si="31"/>
        <v>52.5</v>
      </c>
      <c r="AN202" s="16">
        <f t="shared" si="32"/>
        <v>14.49</v>
      </c>
      <c r="AQ202">
        <v>700</v>
      </c>
      <c r="AR202" s="16">
        <f t="shared" si="33"/>
        <v>12</v>
      </c>
      <c r="AT202" s="28">
        <f t="shared" si="35"/>
        <v>19.399999999999999</v>
      </c>
    </row>
    <row r="203" spans="1:52" ht="15" x14ac:dyDescent="0.2">
      <c r="B203" s="89" t="s">
        <v>219</v>
      </c>
      <c r="C203" s="7" t="s">
        <v>222</v>
      </c>
      <c r="D203" s="70" t="s">
        <v>380</v>
      </c>
      <c r="E203" s="70" t="s">
        <v>387</v>
      </c>
      <c r="F203" s="7"/>
      <c r="G203" s="7"/>
      <c r="H203" s="13">
        <v>2</v>
      </c>
      <c r="I203" s="13">
        <v>1</v>
      </c>
      <c r="J203" s="18">
        <v>16</v>
      </c>
      <c r="K203" s="13">
        <v>51</v>
      </c>
      <c r="L203" s="13">
        <v>1.67</v>
      </c>
      <c r="M203" s="10">
        <f t="shared" si="28"/>
        <v>18.286779733945284</v>
      </c>
      <c r="N203" s="18">
        <v>84</v>
      </c>
      <c r="O203" s="18">
        <v>156</v>
      </c>
      <c r="P203" s="18">
        <v>84</v>
      </c>
      <c r="Q203" s="18">
        <v>1</v>
      </c>
      <c r="R203" s="18">
        <v>0</v>
      </c>
      <c r="S203" s="18">
        <v>42</v>
      </c>
      <c r="T203" s="18">
        <v>0</v>
      </c>
      <c r="AE203" s="18" t="s">
        <v>509</v>
      </c>
      <c r="AF203" s="21" t="s">
        <v>397</v>
      </c>
      <c r="AG203" s="64">
        <v>3.3</v>
      </c>
      <c r="AH203" s="28">
        <f t="shared" si="29"/>
        <v>62.470299999999995</v>
      </c>
      <c r="AI203" s="28">
        <f t="shared" si="34"/>
        <v>17.848657142857142</v>
      </c>
      <c r="AJ203">
        <v>1825</v>
      </c>
      <c r="AK203" s="16">
        <f t="shared" si="30"/>
        <v>18.25</v>
      </c>
      <c r="AL203" s="16">
        <f t="shared" si="31"/>
        <v>63.875</v>
      </c>
      <c r="AN203" s="16">
        <f t="shared" si="32"/>
        <v>14.49</v>
      </c>
      <c r="AQ203">
        <v>825</v>
      </c>
      <c r="AR203" s="16">
        <f t="shared" si="33"/>
        <v>14.142857142857142</v>
      </c>
      <c r="AT203" s="28">
        <f t="shared" si="35"/>
        <v>8.6</v>
      </c>
      <c r="AZ203" s="18">
        <v>1.75</v>
      </c>
    </row>
    <row r="204" spans="1:52" ht="15" x14ac:dyDescent="0.2">
      <c r="B204" s="89" t="s">
        <v>303</v>
      </c>
      <c r="C204" s="7" t="s">
        <v>222</v>
      </c>
      <c r="D204" s="7"/>
      <c r="E204" s="70" t="s">
        <v>368</v>
      </c>
      <c r="F204" s="70" t="s">
        <v>370</v>
      </c>
      <c r="G204" s="70" t="s">
        <v>369</v>
      </c>
      <c r="H204" s="13">
        <v>4</v>
      </c>
      <c r="I204" s="13"/>
      <c r="J204" s="18">
        <v>17</v>
      </c>
      <c r="K204" s="18">
        <v>77</v>
      </c>
      <c r="L204" s="13">
        <v>1.81</v>
      </c>
      <c r="M204" s="10">
        <f t="shared" si="28"/>
        <v>23.503556057507403</v>
      </c>
      <c r="Q204" s="18">
        <v>1</v>
      </c>
      <c r="R204" s="18">
        <v>0</v>
      </c>
      <c r="S204" s="18">
        <v>30</v>
      </c>
      <c r="T204" s="18">
        <v>0</v>
      </c>
      <c r="AE204" s="18" t="s">
        <v>455</v>
      </c>
      <c r="AF204" s="21" t="s">
        <v>343</v>
      </c>
      <c r="AG204" s="64">
        <v>3</v>
      </c>
      <c r="AH204" s="28">
        <f t="shared" si="29"/>
        <v>55.765000000000001</v>
      </c>
      <c r="AI204" s="28">
        <f t="shared" si="34"/>
        <v>15.932857142857143</v>
      </c>
      <c r="AJ204">
        <v>1400</v>
      </c>
      <c r="AK204" s="16">
        <f t="shared" si="30"/>
        <v>14</v>
      </c>
      <c r="AL204" s="16">
        <f t="shared" si="31"/>
        <v>49</v>
      </c>
      <c r="AN204" s="16">
        <f t="shared" si="32"/>
        <v>14.49</v>
      </c>
      <c r="AQ204">
        <v>800</v>
      </c>
      <c r="AR204" s="16">
        <f t="shared" si="33"/>
        <v>13.714285714285714</v>
      </c>
      <c r="AT204" s="28">
        <f t="shared" si="35"/>
        <v>-7</v>
      </c>
      <c r="AZ204" s="18">
        <v>2.2400000000000002</v>
      </c>
    </row>
    <row r="205" spans="1:52" s="52" customFormat="1" ht="15" x14ac:dyDescent="0.2">
      <c r="B205" s="89" t="s">
        <v>241</v>
      </c>
      <c r="C205" s="8" t="s">
        <v>222</v>
      </c>
      <c r="D205" s="8"/>
      <c r="E205" s="8"/>
      <c r="F205" s="8"/>
      <c r="G205" s="8"/>
      <c r="H205" s="13"/>
      <c r="I205" s="13"/>
      <c r="J205" s="18">
        <v>16</v>
      </c>
      <c r="K205" s="18">
        <v>63</v>
      </c>
      <c r="L205" s="13">
        <v>1.66</v>
      </c>
      <c r="M205" s="10">
        <f t="shared" si="28"/>
        <v>22.862534475250399</v>
      </c>
      <c r="N205" s="18">
        <v>60</v>
      </c>
      <c r="O205" s="18">
        <v>136</v>
      </c>
      <c r="P205" s="18">
        <v>84</v>
      </c>
      <c r="Q205" s="18">
        <v>1</v>
      </c>
      <c r="R205" s="18">
        <v>0</v>
      </c>
      <c r="S205" s="18">
        <v>35</v>
      </c>
      <c r="T205" s="18">
        <v>1</v>
      </c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 t="s">
        <v>510</v>
      </c>
      <c r="AF205" s="21" t="s">
        <v>491</v>
      </c>
      <c r="AG205" s="64">
        <v>2.2250000000000001</v>
      </c>
      <c r="AH205" s="28">
        <f t="shared" si="29"/>
        <v>38.442975000000004</v>
      </c>
      <c r="AI205" s="28">
        <f t="shared" si="34"/>
        <v>10.983707142857144</v>
      </c>
      <c r="AJ205" s="52">
        <v>1375</v>
      </c>
      <c r="AK205" s="16">
        <f t="shared" si="30"/>
        <v>13.75</v>
      </c>
      <c r="AL205" s="16">
        <f t="shared" si="31"/>
        <v>48.125</v>
      </c>
      <c r="AN205" s="16">
        <f t="shared" si="32"/>
        <v>14.49</v>
      </c>
      <c r="AP205" s="16"/>
      <c r="AQ205" s="52">
        <v>625</v>
      </c>
      <c r="AR205" s="16">
        <f t="shared" si="33"/>
        <v>10.714285714285715</v>
      </c>
      <c r="AS205" s="16"/>
      <c r="AT205" s="28"/>
      <c r="AZ205" s="18">
        <v>1.94</v>
      </c>
    </row>
    <row r="206" spans="1:52" ht="15" x14ac:dyDescent="0.2">
      <c r="B206" s="89" t="s">
        <v>220</v>
      </c>
      <c r="C206" s="7" t="s">
        <v>223</v>
      </c>
      <c r="D206" s="7"/>
      <c r="E206" s="70" t="s">
        <v>368</v>
      </c>
      <c r="F206" s="70" t="s">
        <v>369</v>
      </c>
      <c r="G206" s="70" t="s">
        <v>369</v>
      </c>
      <c r="H206" s="13">
        <v>2</v>
      </c>
      <c r="I206" s="13">
        <v>2</v>
      </c>
      <c r="J206" s="18">
        <v>15</v>
      </c>
      <c r="K206" s="13">
        <v>61</v>
      </c>
      <c r="L206" s="13">
        <v>1.64</v>
      </c>
      <c r="M206" s="10">
        <f t="shared" si="28"/>
        <v>22.679952409280194</v>
      </c>
      <c r="N206" s="18">
        <v>68</v>
      </c>
      <c r="O206" s="18">
        <v>128</v>
      </c>
      <c r="P206" s="18">
        <v>108</v>
      </c>
      <c r="Q206" s="18">
        <v>1</v>
      </c>
      <c r="R206" s="18">
        <v>0</v>
      </c>
      <c r="S206" s="18">
        <v>37</v>
      </c>
      <c r="T206" s="18">
        <v>1</v>
      </c>
      <c r="AE206" s="21" t="s">
        <v>513</v>
      </c>
      <c r="AF206" s="18" t="s">
        <v>416</v>
      </c>
      <c r="AG206" s="64">
        <v>2.625</v>
      </c>
      <c r="AH206" s="28">
        <f t="shared" si="29"/>
        <v>47.383375000000001</v>
      </c>
      <c r="AI206" s="28">
        <f t="shared" si="34"/>
        <v>13.538107142857143</v>
      </c>
      <c r="AJ206" s="61">
        <v>1125</v>
      </c>
      <c r="AK206" s="16">
        <f t="shared" si="30"/>
        <v>11.25</v>
      </c>
      <c r="AL206" s="16">
        <f t="shared" si="31"/>
        <v>39.375</v>
      </c>
      <c r="AN206" s="16">
        <f t="shared" si="32"/>
        <v>14.49</v>
      </c>
      <c r="AQ206">
        <v>625</v>
      </c>
      <c r="AR206" s="16">
        <f t="shared" si="33"/>
        <v>10.714285714285715</v>
      </c>
      <c r="AT206" s="28">
        <f>((O206-70)+2*(P206-N206))/10</f>
        <v>13.8</v>
      </c>
      <c r="AZ206" s="18">
        <v>1.5</v>
      </c>
    </row>
    <row r="207" spans="1:52" s="69" customFormat="1" ht="15" x14ac:dyDescent="0.2">
      <c r="B207" s="89" t="s">
        <v>304</v>
      </c>
      <c r="C207" s="8" t="s">
        <v>223</v>
      </c>
      <c r="D207" s="8"/>
      <c r="E207" s="8"/>
      <c r="F207" s="8"/>
      <c r="G207" s="8"/>
      <c r="H207" s="13"/>
      <c r="I207" s="13"/>
      <c r="J207" s="18"/>
      <c r="K207" s="13"/>
      <c r="L207" s="13"/>
      <c r="M207" s="10" t="e">
        <f t="shared" si="28"/>
        <v>#DIV/0!</v>
      </c>
      <c r="N207" s="18"/>
      <c r="O207" s="18"/>
      <c r="P207" s="18"/>
      <c r="Q207" s="18">
        <v>1</v>
      </c>
      <c r="R207" s="18">
        <v>0</v>
      </c>
      <c r="S207" s="18">
        <v>27</v>
      </c>
      <c r="T207" s="18">
        <v>1</v>
      </c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21" t="s">
        <v>516</v>
      </c>
      <c r="AF207" s="18" t="s">
        <v>268</v>
      </c>
      <c r="AG207" s="64">
        <v>2</v>
      </c>
      <c r="AH207" s="28">
        <f t="shared" si="29"/>
        <v>33.414000000000001</v>
      </c>
      <c r="AI207" s="28">
        <f t="shared" si="34"/>
        <v>9.546857142857144</v>
      </c>
      <c r="AJ207" s="71">
        <v>1400</v>
      </c>
      <c r="AK207" s="16">
        <f t="shared" si="30"/>
        <v>14</v>
      </c>
      <c r="AL207" s="16">
        <f t="shared" si="31"/>
        <v>49</v>
      </c>
      <c r="AN207" s="16">
        <f t="shared" si="32"/>
        <v>14.49</v>
      </c>
      <c r="AP207" s="16"/>
      <c r="AQ207" s="69">
        <v>600</v>
      </c>
      <c r="AR207" s="16">
        <f t="shared" si="33"/>
        <v>10.285714285714286</v>
      </c>
      <c r="AS207" s="16"/>
      <c r="AT207" s="28"/>
      <c r="AZ207" s="18">
        <v>1.35</v>
      </c>
    </row>
    <row r="208" spans="1:52" ht="15" x14ac:dyDescent="0.2">
      <c r="A208" t="s">
        <v>224</v>
      </c>
      <c r="B208" s="89" t="s">
        <v>225</v>
      </c>
      <c r="C208" s="7" t="s">
        <v>222</v>
      </c>
      <c r="D208" s="7"/>
      <c r="E208" s="7"/>
      <c r="F208" s="7"/>
      <c r="G208" s="7"/>
      <c r="H208" s="13"/>
      <c r="I208" s="13"/>
      <c r="J208" s="18">
        <v>15</v>
      </c>
      <c r="K208" s="18">
        <v>50</v>
      </c>
      <c r="L208" s="13">
        <v>1.66</v>
      </c>
      <c r="M208" s="10">
        <f t="shared" si="28"/>
        <v>18.144868631151112</v>
      </c>
      <c r="N208" s="18">
        <v>92</v>
      </c>
      <c r="O208" s="18">
        <v>116</v>
      </c>
      <c r="P208" s="18">
        <v>96</v>
      </c>
      <c r="AF208" s="21"/>
      <c r="AH208" s="28">
        <f t="shared" si="29"/>
        <v>-11.288</v>
      </c>
      <c r="AI208" s="28">
        <f t="shared" si="34"/>
        <v>-3.2251428571428571</v>
      </c>
      <c r="AK208" s="16">
        <f t="shared" si="30"/>
        <v>0</v>
      </c>
      <c r="AL208" s="16">
        <f t="shared" si="31"/>
        <v>0</v>
      </c>
      <c r="AN208" s="16">
        <f t="shared" si="32"/>
        <v>14.49</v>
      </c>
      <c r="AQ208">
        <v>650</v>
      </c>
      <c r="AR208" s="16">
        <f t="shared" si="33"/>
        <v>11.142857142857144</v>
      </c>
      <c r="AT208" s="28">
        <f t="shared" ref="AT208:AT223" si="36">((O208-70)+2*(P208-N208))/10</f>
        <v>5.4</v>
      </c>
    </row>
    <row r="209" spans="2:46" ht="15" x14ac:dyDescent="0.2">
      <c r="B209" s="89" t="s">
        <v>226</v>
      </c>
      <c r="C209" s="7" t="s">
        <v>222</v>
      </c>
      <c r="D209" s="7"/>
      <c r="E209" s="7"/>
      <c r="F209" s="7"/>
      <c r="G209" s="7"/>
      <c r="H209" s="13"/>
      <c r="I209" s="13"/>
      <c r="M209" s="10" t="e">
        <f t="shared" si="28"/>
        <v>#DIV/0!</v>
      </c>
      <c r="AF209" s="21"/>
      <c r="AH209" s="28">
        <f t="shared" si="29"/>
        <v>-11.288</v>
      </c>
      <c r="AI209" s="28">
        <f t="shared" si="34"/>
        <v>-3.2251428571428571</v>
      </c>
      <c r="AK209" s="16">
        <f t="shared" si="30"/>
        <v>0</v>
      </c>
      <c r="AL209" s="16">
        <f t="shared" si="31"/>
        <v>0</v>
      </c>
      <c r="AN209" s="16">
        <f t="shared" si="32"/>
        <v>14.49</v>
      </c>
      <c r="AR209" s="16">
        <f t="shared" si="33"/>
        <v>0</v>
      </c>
      <c r="AT209" s="28">
        <f t="shared" si="36"/>
        <v>-7</v>
      </c>
    </row>
    <row r="210" spans="2:46" ht="15" x14ac:dyDescent="0.2">
      <c r="B210" s="89" t="s">
        <v>227</v>
      </c>
      <c r="C210" s="7" t="s">
        <v>223</v>
      </c>
      <c r="D210" s="7"/>
      <c r="E210" s="7"/>
      <c r="F210" s="7"/>
      <c r="G210" s="7"/>
      <c r="H210" s="13"/>
      <c r="I210" s="13"/>
      <c r="J210" s="18">
        <v>15</v>
      </c>
      <c r="K210" s="18">
        <v>54</v>
      </c>
      <c r="L210" s="18">
        <v>1.68</v>
      </c>
      <c r="M210" s="10">
        <f t="shared" si="28"/>
        <v>19.132653061224492</v>
      </c>
      <c r="N210" s="18">
        <v>84</v>
      </c>
      <c r="O210" s="18">
        <v>176</v>
      </c>
      <c r="P210" s="18">
        <v>92</v>
      </c>
      <c r="AF210" s="21"/>
      <c r="AH210" s="28">
        <f t="shared" si="29"/>
        <v>-11.288</v>
      </c>
      <c r="AI210" s="28">
        <f t="shared" si="34"/>
        <v>-3.2251428571428571</v>
      </c>
      <c r="AK210" s="16">
        <f t="shared" si="30"/>
        <v>0</v>
      </c>
      <c r="AL210" s="16">
        <f t="shared" si="31"/>
        <v>0</v>
      </c>
      <c r="AN210" s="16">
        <f t="shared" si="32"/>
        <v>14.49</v>
      </c>
      <c r="AQ210">
        <v>625</v>
      </c>
      <c r="AR210" s="16">
        <f t="shared" si="33"/>
        <v>10.714285714285715</v>
      </c>
      <c r="AT210" s="28">
        <f t="shared" si="36"/>
        <v>12.2</v>
      </c>
    </row>
    <row r="211" spans="2:46" ht="15" x14ac:dyDescent="0.2">
      <c r="B211" s="89" t="s">
        <v>228</v>
      </c>
      <c r="C211" s="7" t="s">
        <v>223</v>
      </c>
      <c r="D211" s="7"/>
      <c r="E211" s="7"/>
      <c r="F211" s="7"/>
      <c r="G211" s="7"/>
      <c r="H211" s="13"/>
      <c r="I211" s="13"/>
      <c r="J211" s="18">
        <v>15</v>
      </c>
      <c r="L211" s="18">
        <v>1.61</v>
      </c>
      <c r="M211" s="10">
        <f t="shared" si="28"/>
        <v>0</v>
      </c>
      <c r="N211" s="18">
        <v>80</v>
      </c>
      <c r="O211" s="18">
        <v>172</v>
      </c>
      <c r="P211" s="18">
        <v>128</v>
      </c>
      <c r="AF211" s="21"/>
      <c r="AH211" s="28">
        <f t="shared" si="29"/>
        <v>-11.288</v>
      </c>
      <c r="AI211" s="28">
        <f t="shared" si="34"/>
        <v>-3.2251428571428571</v>
      </c>
      <c r="AK211" s="16">
        <f t="shared" si="30"/>
        <v>0</v>
      </c>
      <c r="AL211" s="16">
        <f t="shared" si="31"/>
        <v>0</v>
      </c>
      <c r="AN211" s="16">
        <f t="shared" si="32"/>
        <v>14.49</v>
      </c>
      <c r="AQ211">
        <v>700</v>
      </c>
      <c r="AR211" s="16">
        <f t="shared" si="33"/>
        <v>12</v>
      </c>
      <c r="AT211" s="28">
        <f t="shared" si="36"/>
        <v>19.8</v>
      </c>
    </row>
    <row r="212" spans="2:46" ht="15" x14ac:dyDescent="0.2">
      <c r="B212" s="89" t="s">
        <v>229</v>
      </c>
      <c r="C212" s="7" t="s">
        <v>222</v>
      </c>
      <c r="D212" s="7"/>
      <c r="E212" s="7"/>
      <c r="F212" s="7"/>
      <c r="G212" s="7"/>
      <c r="H212" s="13"/>
      <c r="I212" s="13"/>
      <c r="J212" s="18">
        <v>16</v>
      </c>
      <c r="K212" s="13">
        <v>54</v>
      </c>
      <c r="L212" s="18">
        <v>1.67</v>
      </c>
      <c r="M212" s="10">
        <f t="shared" si="28"/>
        <v>19.362472659471475</v>
      </c>
      <c r="N212" s="18">
        <v>76</v>
      </c>
      <c r="O212" s="18">
        <v>140</v>
      </c>
      <c r="P212" s="18">
        <v>112</v>
      </c>
      <c r="AF212" s="21"/>
      <c r="AH212" s="28">
        <f t="shared" si="29"/>
        <v>-11.288</v>
      </c>
      <c r="AI212" s="28">
        <f t="shared" si="34"/>
        <v>-3.2251428571428571</v>
      </c>
      <c r="AK212" s="16">
        <f t="shared" si="30"/>
        <v>0</v>
      </c>
      <c r="AL212" s="16">
        <f t="shared" si="31"/>
        <v>0</v>
      </c>
      <c r="AN212" s="16">
        <f t="shared" si="32"/>
        <v>14.49</v>
      </c>
      <c r="AQ212">
        <v>800</v>
      </c>
      <c r="AR212" s="16">
        <f t="shared" si="33"/>
        <v>13.714285714285714</v>
      </c>
      <c r="AT212" s="28">
        <f t="shared" si="36"/>
        <v>14.2</v>
      </c>
    </row>
    <row r="213" spans="2:46" ht="15" x14ac:dyDescent="0.2">
      <c r="B213" s="89" t="s">
        <v>230</v>
      </c>
      <c r="C213" s="7" t="s">
        <v>223</v>
      </c>
      <c r="D213" s="7"/>
      <c r="E213" s="7"/>
      <c r="F213" s="7"/>
      <c r="G213" s="7"/>
      <c r="H213" s="13"/>
      <c r="I213" s="13"/>
      <c r="J213" s="18">
        <v>15</v>
      </c>
      <c r="K213" s="13">
        <v>48</v>
      </c>
      <c r="L213" s="13">
        <v>1.58</v>
      </c>
      <c r="M213" s="10">
        <f t="shared" si="28"/>
        <v>19.227687870533565</v>
      </c>
      <c r="O213" s="18">
        <v>120</v>
      </c>
      <c r="P213" s="18">
        <v>92</v>
      </c>
      <c r="AF213" s="21"/>
      <c r="AH213" s="28">
        <f t="shared" si="29"/>
        <v>-11.288</v>
      </c>
      <c r="AI213" s="28">
        <f t="shared" si="34"/>
        <v>-3.2251428571428571</v>
      </c>
      <c r="AK213" s="16">
        <f t="shared" si="30"/>
        <v>0</v>
      </c>
      <c r="AL213" s="16">
        <f t="shared" si="31"/>
        <v>0</v>
      </c>
      <c r="AN213" s="16">
        <f t="shared" si="32"/>
        <v>14.49</v>
      </c>
      <c r="AQ213">
        <v>500</v>
      </c>
      <c r="AR213" s="16">
        <f t="shared" si="33"/>
        <v>8.5714285714285712</v>
      </c>
      <c r="AT213" s="28">
        <f t="shared" si="36"/>
        <v>23.4</v>
      </c>
    </row>
    <row r="214" spans="2:46" ht="15" x14ac:dyDescent="0.2">
      <c r="B214" s="89" t="s">
        <v>231</v>
      </c>
      <c r="C214" s="7" t="s">
        <v>222</v>
      </c>
      <c r="D214" s="7"/>
      <c r="E214" s="7"/>
      <c r="F214" s="7"/>
      <c r="G214" s="7"/>
      <c r="H214" s="13"/>
      <c r="I214" s="13"/>
      <c r="J214" s="18">
        <v>16</v>
      </c>
      <c r="K214" s="13">
        <v>50</v>
      </c>
      <c r="L214" s="18">
        <v>1.82</v>
      </c>
      <c r="M214" s="10">
        <f t="shared" si="28"/>
        <v>15.094795314575533</v>
      </c>
      <c r="O214" s="18">
        <v>128</v>
      </c>
      <c r="P214" s="18">
        <v>112</v>
      </c>
      <c r="AF214" s="21"/>
      <c r="AH214" s="28">
        <f t="shared" si="29"/>
        <v>-11.288</v>
      </c>
      <c r="AI214" s="28">
        <f t="shared" si="34"/>
        <v>-3.2251428571428571</v>
      </c>
      <c r="AK214" s="16">
        <f t="shared" si="30"/>
        <v>0</v>
      </c>
      <c r="AL214" s="16">
        <f t="shared" si="31"/>
        <v>0</v>
      </c>
      <c r="AN214" s="16">
        <f t="shared" si="32"/>
        <v>14.49</v>
      </c>
      <c r="AR214" s="16">
        <f t="shared" si="33"/>
        <v>0</v>
      </c>
      <c r="AT214" s="28">
        <f t="shared" si="36"/>
        <v>28.2</v>
      </c>
    </row>
    <row r="215" spans="2:46" ht="15" x14ac:dyDescent="0.2">
      <c r="B215" s="89" t="s">
        <v>232</v>
      </c>
      <c r="C215" s="7" t="s">
        <v>222</v>
      </c>
      <c r="D215" s="8"/>
      <c r="E215" s="8"/>
      <c r="F215" s="8"/>
      <c r="G215" s="8"/>
      <c r="H215" s="13"/>
      <c r="I215" s="13"/>
      <c r="J215" s="18">
        <v>16</v>
      </c>
      <c r="K215" s="13">
        <v>59</v>
      </c>
      <c r="L215" s="13">
        <v>1.78</v>
      </c>
      <c r="M215" s="10">
        <f t="shared" si="28"/>
        <v>18.621386188612547</v>
      </c>
      <c r="N215" s="18">
        <v>96</v>
      </c>
      <c r="O215" s="18">
        <v>136</v>
      </c>
      <c r="P215" s="18">
        <v>92</v>
      </c>
      <c r="AH215" s="28">
        <f t="shared" si="29"/>
        <v>-11.288</v>
      </c>
      <c r="AI215" s="28">
        <f t="shared" si="34"/>
        <v>-3.2251428571428571</v>
      </c>
      <c r="AK215" s="16">
        <f t="shared" si="30"/>
        <v>0</v>
      </c>
      <c r="AL215" s="16">
        <f t="shared" si="31"/>
        <v>0</v>
      </c>
      <c r="AN215" s="16">
        <f t="shared" si="32"/>
        <v>14.49</v>
      </c>
      <c r="AQ215">
        <v>675</v>
      </c>
      <c r="AR215" s="16">
        <f t="shared" si="33"/>
        <v>11.571428571428573</v>
      </c>
      <c r="AT215" s="28">
        <f t="shared" si="36"/>
        <v>5.8</v>
      </c>
    </row>
    <row r="216" spans="2:46" ht="15" x14ac:dyDescent="0.2">
      <c r="B216" s="89" t="s">
        <v>233</v>
      </c>
      <c r="C216" s="7" t="s">
        <v>222</v>
      </c>
      <c r="D216" s="7"/>
      <c r="E216" s="7"/>
      <c r="F216" s="7"/>
      <c r="G216" s="7"/>
      <c r="H216" s="13"/>
      <c r="I216" s="13"/>
      <c r="J216" s="18">
        <v>15</v>
      </c>
      <c r="K216" s="13"/>
      <c r="M216" s="10" t="e">
        <f t="shared" si="28"/>
        <v>#DIV/0!</v>
      </c>
      <c r="AE216" s="21"/>
      <c r="AH216" s="28">
        <f t="shared" si="29"/>
        <v>-11.288</v>
      </c>
      <c r="AI216" s="28">
        <f t="shared" si="34"/>
        <v>-3.2251428571428571</v>
      </c>
      <c r="AK216" s="16">
        <f t="shared" si="30"/>
        <v>0</v>
      </c>
      <c r="AL216" s="16">
        <f t="shared" si="31"/>
        <v>0</v>
      </c>
      <c r="AN216" s="16">
        <f t="shared" si="32"/>
        <v>14.49</v>
      </c>
      <c r="AR216" s="16">
        <f t="shared" si="33"/>
        <v>0</v>
      </c>
      <c r="AT216" s="28">
        <f t="shared" si="36"/>
        <v>-7</v>
      </c>
    </row>
    <row r="217" spans="2:46" ht="15" x14ac:dyDescent="0.2">
      <c r="B217" s="89" t="s">
        <v>234</v>
      </c>
      <c r="C217" s="7" t="s">
        <v>222</v>
      </c>
      <c r="D217" s="7"/>
      <c r="E217" s="7"/>
      <c r="F217" s="7"/>
      <c r="G217" s="7"/>
      <c r="H217" s="13"/>
      <c r="I217" s="13"/>
      <c r="J217" s="18">
        <v>15</v>
      </c>
      <c r="K217" s="18">
        <v>54</v>
      </c>
      <c r="L217" s="18">
        <v>1.67</v>
      </c>
      <c r="M217" s="10">
        <f t="shared" si="28"/>
        <v>19.362472659471475</v>
      </c>
      <c r="N217" s="18">
        <f>19*4</f>
        <v>76</v>
      </c>
      <c r="O217" s="18">
        <f>4*35</f>
        <v>140</v>
      </c>
      <c r="P217" s="18">
        <f>4*28</f>
        <v>112</v>
      </c>
      <c r="AF217" s="21"/>
      <c r="AH217" s="28">
        <f t="shared" si="29"/>
        <v>-11.288</v>
      </c>
      <c r="AI217" s="28">
        <f t="shared" si="34"/>
        <v>-3.2251428571428571</v>
      </c>
      <c r="AK217" s="16">
        <f t="shared" si="30"/>
        <v>0</v>
      </c>
      <c r="AL217" s="16">
        <f t="shared" si="31"/>
        <v>0</v>
      </c>
      <c r="AN217" s="16">
        <f t="shared" si="32"/>
        <v>14.49</v>
      </c>
      <c r="AQ217">
        <v>825</v>
      </c>
      <c r="AR217" s="16">
        <f t="shared" si="33"/>
        <v>14.142857142857142</v>
      </c>
      <c r="AT217" s="28">
        <f t="shared" si="36"/>
        <v>14.2</v>
      </c>
    </row>
    <row r="218" spans="2:46" ht="15" x14ac:dyDescent="0.2">
      <c r="B218" s="89" t="s">
        <v>235</v>
      </c>
      <c r="C218" s="7" t="s">
        <v>222</v>
      </c>
      <c r="D218" s="7"/>
      <c r="E218" s="7"/>
      <c r="F218" s="7"/>
      <c r="G218" s="7"/>
      <c r="H218" s="13"/>
      <c r="I218" s="13"/>
      <c r="J218" s="18">
        <v>16</v>
      </c>
      <c r="K218" s="13">
        <v>59.5</v>
      </c>
      <c r="L218" s="13">
        <v>1.7749999999999999</v>
      </c>
      <c r="M218" s="10">
        <f t="shared" si="28"/>
        <v>18.885141836937116</v>
      </c>
      <c r="N218" s="18">
        <f>4*20</f>
        <v>80</v>
      </c>
      <c r="O218" s="18">
        <f>4*33</f>
        <v>132</v>
      </c>
      <c r="P218" s="18">
        <f>4*24</f>
        <v>96</v>
      </c>
      <c r="AE218" s="21"/>
      <c r="AH218" s="28">
        <f t="shared" si="29"/>
        <v>-11.288</v>
      </c>
      <c r="AI218" s="28">
        <f t="shared" si="34"/>
        <v>-3.2251428571428571</v>
      </c>
      <c r="AK218" s="16">
        <f t="shared" si="30"/>
        <v>0</v>
      </c>
      <c r="AL218" s="16">
        <f t="shared" si="31"/>
        <v>0</v>
      </c>
      <c r="AN218" s="16">
        <f t="shared" si="32"/>
        <v>14.49</v>
      </c>
      <c r="AQ218">
        <v>775</v>
      </c>
      <c r="AR218" s="16">
        <f t="shared" si="33"/>
        <v>13.285714285714286</v>
      </c>
      <c r="AT218" s="28">
        <f t="shared" si="36"/>
        <v>9.4</v>
      </c>
    </row>
    <row r="219" spans="2:46" ht="15" x14ac:dyDescent="0.2">
      <c r="B219" s="89" t="s">
        <v>236</v>
      </c>
      <c r="C219" s="7" t="s">
        <v>223</v>
      </c>
      <c r="D219" s="7"/>
      <c r="E219" s="7"/>
      <c r="F219" s="7"/>
      <c r="G219" s="7"/>
      <c r="H219" s="13"/>
      <c r="I219" s="13"/>
      <c r="J219" s="18">
        <v>16</v>
      </c>
      <c r="K219" s="14">
        <v>56.5</v>
      </c>
      <c r="L219" s="13">
        <v>1.72</v>
      </c>
      <c r="M219" s="10">
        <f t="shared" si="28"/>
        <v>19.098161168199027</v>
      </c>
      <c r="N219" s="18">
        <f>4*20</f>
        <v>80</v>
      </c>
      <c r="O219" s="18">
        <f>4*37</f>
        <v>148</v>
      </c>
      <c r="P219" s="18">
        <f>4*26</f>
        <v>104</v>
      </c>
      <c r="AE219" s="21"/>
      <c r="AH219" s="28">
        <f t="shared" si="29"/>
        <v>-11.288</v>
      </c>
      <c r="AI219" s="28">
        <f t="shared" si="34"/>
        <v>-3.2251428571428571</v>
      </c>
      <c r="AK219" s="16">
        <f t="shared" si="30"/>
        <v>0</v>
      </c>
      <c r="AL219" s="16">
        <f t="shared" si="31"/>
        <v>0</v>
      </c>
      <c r="AN219" s="16">
        <f t="shared" si="32"/>
        <v>14.49</v>
      </c>
      <c r="AQ219">
        <v>575</v>
      </c>
      <c r="AR219" s="16">
        <f t="shared" si="33"/>
        <v>9.8571428571428577</v>
      </c>
      <c r="AT219" s="28">
        <f t="shared" si="36"/>
        <v>12.6</v>
      </c>
    </row>
    <row r="220" spans="2:46" ht="15" x14ac:dyDescent="0.2">
      <c r="B220" s="89" t="s">
        <v>237</v>
      </c>
      <c r="C220" s="7" t="s">
        <v>222</v>
      </c>
      <c r="D220" s="7"/>
      <c r="E220" s="7"/>
      <c r="F220" s="7"/>
      <c r="G220" s="7"/>
      <c r="H220" s="13"/>
      <c r="I220" s="13"/>
      <c r="J220" s="18">
        <v>15</v>
      </c>
      <c r="K220" s="13">
        <v>57</v>
      </c>
      <c r="L220" s="13">
        <v>1.75</v>
      </c>
      <c r="M220" s="10">
        <f t="shared" si="28"/>
        <v>18.612244897959183</v>
      </c>
      <c r="N220" s="18">
        <f>4*22</f>
        <v>88</v>
      </c>
      <c r="O220" s="18">
        <f>4*34</f>
        <v>136</v>
      </c>
      <c r="P220" s="18">
        <f>4*29</f>
        <v>116</v>
      </c>
      <c r="AF220" s="21"/>
      <c r="AH220" s="28">
        <f t="shared" si="29"/>
        <v>-11.288</v>
      </c>
      <c r="AI220" s="28">
        <f t="shared" si="34"/>
        <v>-3.2251428571428571</v>
      </c>
      <c r="AK220" s="16">
        <f t="shared" si="30"/>
        <v>0</v>
      </c>
      <c r="AL220" s="16">
        <f t="shared" si="31"/>
        <v>0</v>
      </c>
      <c r="AN220" s="16">
        <f t="shared" si="32"/>
        <v>14.49</v>
      </c>
      <c r="AQ220">
        <v>800</v>
      </c>
      <c r="AR220" s="16">
        <f t="shared" si="33"/>
        <v>13.714285714285714</v>
      </c>
      <c r="AT220" s="28">
        <f t="shared" si="36"/>
        <v>12.2</v>
      </c>
    </row>
    <row r="221" spans="2:46" ht="15" x14ac:dyDescent="0.2">
      <c r="B221" s="89" t="s">
        <v>238</v>
      </c>
      <c r="C221" s="7" t="s">
        <v>223</v>
      </c>
      <c r="D221" s="7"/>
      <c r="E221" s="7"/>
      <c r="F221" s="7"/>
      <c r="G221" s="7"/>
      <c r="H221" s="13"/>
      <c r="I221" s="13"/>
      <c r="J221" s="18">
        <v>15</v>
      </c>
      <c r="K221" s="13">
        <v>55</v>
      </c>
      <c r="L221" s="13">
        <v>1.64</v>
      </c>
      <c r="M221" s="10">
        <f t="shared" si="28"/>
        <v>20.449137418203453</v>
      </c>
      <c r="N221" s="18">
        <f>4*14</f>
        <v>56</v>
      </c>
      <c r="P221" s="18">
        <f>4*30</f>
        <v>120</v>
      </c>
      <c r="AE221" s="21"/>
      <c r="AH221" s="28">
        <f t="shared" si="29"/>
        <v>-11.288</v>
      </c>
      <c r="AI221" s="28">
        <f t="shared" si="34"/>
        <v>-3.2251428571428571</v>
      </c>
      <c r="AK221" s="16">
        <f t="shared" si="30"/>
        <v>0</v>
      </c>
      <c r="AL221" s="16">
        <f t="shared" si="31"/>
        <v>0</v>
      </c>
      <c r="AN221" s="16">
        <f t="shared" si="32"/>
        <v>14.49</v>
      </c>
      <c r="AQ221">
        <v>625</v>
      </c>
      <c r="AR221" s="16">
        <f t="shared" si="33"/>
        <v>10.714285714285715</v>
      </c>
      <c r="AT221" s="28">
        <f t="shared" si="36"/>
        <v>5.8</v>
      </c>
    </row>
    <row r="222" spans="2:46" ht="15" x14ac:dyDescent="0.2">
      <c r="B222" s="89" t="s">
        <v>239</v>
      </c>
      <c r="C222" s="7" t="s">
        <v>223</v>
      </c>
      <c r="D222" s="7"/>
      <c r="E222" s="7"/>
      <c r="F222" s="7"/>
      <c r="G222" s="7"/>
      <c r="H222" s="13"/>
      <c r="I222" s="13"/>
      <c r="J222" s="18">
        <v>15</v>
      </c>
      <c r="K222" s="18">
        <v>54</v>
      </c>
      <c r="L222" s="18">
        <v>1.58</v>
      </c>
      <c r="M222" s="10">
        <f t="shared" si="28"/>
        <v>21.631148854350261</v>
      </c>
      <c r="N222" s="18">
        <f>4*22</f>
        <v>88</v>
      </c>
      <c r="O222" s="18">
        <f>4*34</f>
        <v>136</v>
      </c>
      <c r="P222" s="18">
        <f>4*26</f>
        <v>104</v>
      </c>
      <c r="AF222" s="21"/>
      <c r="AH222" s="28">
        <f t="shared" si="29"/>
        <v>-11.288</v>
      </c>
      <c r="AI222" s="28">
        <f t="shared" si="34"/>
        <v>-3.2251428571428571</v>
      </c>
      <c r="AK222" s="16">
        <f t="shared" si="30"/>
        <v>0</v>
      </c>
      <c r="AL222" s="16">
        <f t="shared" si="31"/>
        <v>0</v>
      </c>
      <c r="AN222" s="16">
        <f t="shared" si="32"/>
        <v>14.49</v>
      </c>
      <c r="AQ222">
        <v>600</v>
      </c>
      <c r="AR222" s="16">
        <f t="shared" si="33"/>
        <v>10.285714285714286</v>
      </c>
      <c r="AT222" s="28">
        <f t="shared" si="36"/>
        <v>9.8000000000000007</v>
      </c>
    </row>
    <row r="223" spans="2:46" ht="15" x14ac:dyDescent="0.2">
      <c r="B223" s="89" t="s">
        <v>240</v>
      </c>
      <c r="C223" s="7" t="s">
        <v>223</v>
      </c>
      <c r="D223" s="7"/>
      <c r="E223" s="7"/>
      <c r="F223" s="7"/>
      <c r="G223" s="7"/>
      <c r="H223" s="13"/>
      <c r="I223" s="13"/>
      <c r="J223" s="18">
        <v>15</v>
      </c>
      <c r="M223" s="10" t="e">
        <f t="shared" si="28"/>
        <v>#DIV/0!</v>
      </c>
      <c r="N223" s="18">
        <f>4*17</f>
        <v>68</v>
      </c>
      <c r="O223" s="18">
        <f>4*35</f>
        <v>140</v>
      </c>
      <c r="P223" s="18">
        <f>4*28</f>
        <v>112</v>
      </c>
      <c r="AF223" s="21"/>
      <c r="AH223" s="28">
        <f t="shared" si="29"/>
        <v>-11.288</v>
      </c>
      <c r="AI223" s="28">
        <f t="shared" si="34"/>
        <v>-3.2251428571428571</v>
      </c>
      <c r="AK223" s="16">
        <f t="shared" si="30"/>
        <v>0</v>
      </c>
      <c r="AL223" s="16">
        <f t="shared" si="31"/>
        <v>0</v>
      </c>
      <c r="AN223" s="16">
        <f t="shared" si="32"/>
        <v>14.49</v>
      </c>
      <c r="AQ223">
        <v>600</v>
      </c>
      <c r="AR223" s="16">
        <f t="shared" si="33"/>
        <v>10.285714285714286</v>
      </c>
      <c r="AT223" s="28">
        <f t="shared" si="36"/>
        <v>15.8</v>
      </c>
    </row>
    <row r="224" spans="2:46" ht="15" x14ac:dyDescent="0.2">
      <c r="B224" s="8" t="s">
        <v>529</v>
      </c>
      <c r="C224" s="8" t="s">
        <v>222</v>
      </c>
      <c r="D224" s="8" t="s">
        <v>918</v>
      </c>
      <c r="E224" s="8" t="s">
        <v>919</v>
      </c>
      <c r="F224" s="8" t="s">
        <v>376</v>
      </c>
      <c r="G224" s="8" t="s">
        <v>383</v>
      </c>
      <c r="H224" s="13">
        <v>4</v>
      </c>
      <c r="I224" s="13">
        <v>2</v>
      </c>
      <c r="J224" s="13">
        <v>18</v>
      </c>
      <c r="K224" s="21">
        <v>58</v>
      </c>
      <c r="L224" s="21">
        <v>1.64</v>
      </c>
      <c r="M224" s="10">
        <f t="shared" ref="M224:M246" si="37">K224/(L224*L224)</f>
        <v>21.564544913741823</v>
      </c>
      <c r="N224" s="91">
        <v>64</v>
      </c>
      <c r="O224" s="91">
        <v>88</v>
      </c>
      <c r="P224" s="91">
        <v>92</v>
      </c>
      <c r="Q224" s="91" t="s">
        <v>981</v>
      </c>
      <c r="R224" s="91">
        <v>4</v>
      </c>
      <c r="S224" s="91">
        <v>26</v>
      </c>
      <c r="T224" s="91">
        <v>4</v>
      </c>
      <c r="U224" s="91">
        <v>3</v>
      </c>
      <c r="AE224" s="21">
        <v>3.42</v>
      </c>
      <c r="AF224" s="91"/>
      <c r="AG224" s="93">
        <v>3</v>
      </c>
    </row>
    <row r="225" spans="1:33" ht="15" x14ac:dyDescent="0.2">
      <c r="B225" s="8" t="s">
        <v>530</v>
      </c>
      <c r="C225" s="8" t="s">
        <v>223</v>
      </c>
      <c r="D225" s="8" t="s">
        <v>920</v>
      </c>
      <c r="E225" s="8" t="s">
        <v>378</v>
      </c>
      <c r="F225" s="8" t="s">
        <v>370</v>
      </c>
      <c r="G225" s="8" t="s">
        <v>376</v>
      </c>
      <c r="H225" s="13">
        <v>3</v>
      </c>
      <c r="I225" s="13">
        <v>2</v>
      </c>
      <c r="J225" s="13">
        <v>17</v>
      </c>
      <c r="K225" s="13">
        <v>58</v>
      </c>
      <c r="L225" s="13">
        <v>1.51</v>
      </c>
      <c r="M225" s="10">
        <f t="shared" si="37"/>
        <v>25.437480812245077</v>
      </c>
      <c r="N225" s="21">
        <v>60</v>
      </c>
      <c r="O225" s="21">
        <v>124</v>
      </c>
      <c r="P225" s="21">
        <v>60</v>
      </c>
      <c r="Q225" s="91" t="s">
        <v>981</v>
      </c>
      <c r="R225" s="21">
        <v>4</v>
      </c>
      <c r="S225" s="21">
        <v>28</v>
      </c>
      <c r="T225" s="21">
        <v>3</v>
      </c>
      <c r="U225" s="91">
        <v>3</v>
      </c>
      <c r="AE225" s="91"/>
      <c r="AF225" s="21">
        <v>2.17</v>
      </c>
      <c r="AG225" s="93">
        <v>2.1749999999999998</v>
      </c>
    </row>
    <row r="226" spans="1:33" ht="15" x14ac:dyDescent="0.2">
      <c r="B226" s="8" t="s">
        <v>531</v>
      </c>
      <c r="C226" s="8" t="s">
        <v>222</v>
      </c>
      <c r="D226" s="8" t="s">
        <v>921</v>
      </c>
      <c r="E226" s="8" t="s">
        <v>919</v>
      </c>
      <c r="F226" s="8" t="s">
        <v>369</v>
      </c>
      <c r="G226" s="8" t="s">
        <v>383</v>
      </c>
      <c r="H226" s="13">
        <v>3</v>
      </c>
      <c r="I226" s="13">
        <v>3</v>
      </c>
      <c r="J226" s="14">
        <v>16</v>
      </c>
      <c r="K226" s="13">
        <v>51</v>
      </c>
      <c r="L226" s="13">
        <v>1.68</v>
      </c>
      <c r="M226" s="10">
        <f t="shared" si="37"/>
        <v>18.069727891156464</v>
      </c>
      <c r="N226" s="21">
        <v>84</v>
      </c>
      <c r="O226" s="21">
        <v>168</v>
      </c>
      <c r="P226" s="21">
        <v>108</v>
      </c>
      <c r="Q226" s="91" t="s">
        <v>981</v>
      </c>
      <c r="R226" s="21">
        <v>3</v>
      </c>
      <c r="S226" s="21">
        <v>29</v>
      </c>
      <c r="T226" s="21">
        <v>4</v>
      </c>
      <c r="U226" s="91">
        <v>5</v>
      </c>
      <c r="AE226" s="21">
        <v>5.35</v>
      </c>
      <c r="AF226" s="91"/>
      <c r="AG226" s="93">
        <v>2.2200000000000002</v>
      </c>
    </row>
    <row r="227" spans="1:33" ht="15" x14ac:dyDescent="0.2">
      <c r="B227" s="8" t="s">
        <v>532</v>
      </c>
      <c r="C227" s="8" t="s">
        <v>222</v>
      </c>
      <c r="D227" s="8" t="s">
        <v>373</v>
      </c>
      <c r="E227" s="8" t="s">
        <v>922</v>
      </c>
      <c r="F227" s="8" t="s">
        <v>370</v>
      </c>
      <c r="G227" s="8" t="s">
        <v>375</v>
      </c>
      <c r="H227" s="13">
        <v>4</v>
      </c>
      <c r="I227" s="13">
        <v>2</v>
      </c>
      <c r="J227" s="14">
        <v>16</v>
      </c>
      <c r="K227" s="13">
        <v>50</v>
      </c>
      <c r="L227" s="13">
        <v>1.69</v>
      </c>
      <c r="M227" s="10">
        <f t="shared" si="37"/>
        <v>17.506389832288786</v>
      </c>
      <c r="N227" s="21">
        <v>80</v>
      </c>
      <c r="O227" s="21">
        <v>136</v>
      </c>
      <c r="P227" s="21">
        <v>104</v>
      </c>
      <c r="Q227" s="91" t="s">
        <v>981</v>
      </c>
      <c r="R227" s="21">
        <v>2</v>
      </c>
      <c r="S227" s="21">
        <v>32</v>
      </c>
      <c r="T227" s="21">
        <v>4</v>
      </c>
      <c r="U227" s="91">
        <v>4</v>
      </c>
      <c r="AE227" s="21">
        <v>4.2300000000000004</v>
      </c>
      <c r="AF227" s="91"/>
      <c r="AG227" s="93">
        <v>2.8</v>
      </c>
    </row>
    <row r="228" spans="1:33" ht="15" x14ac:dyDescent="0.2">
      <c r="B228" s="8" t="s">
        <v>533</v>
      </c>
      <c r="C228" s="8" t="s">
        <v>223</v>
      </c>
      <c r="D228" s="8" t="s">
        <v>382</v>
      </c>
      <c r="E228" s="8" t="s">
        <v>919</v>
      </c>
      <c r="F228" s="8" t="s">
        <v>375</v>
      </c>
      <c r="G228" s="8" t="s">
        <v>376</v>
      </c>
      <c r="H228" s="13">
        <v>3</v>
      </c>
      <c r="I228" s="13">
        <v>2</v>
      </c>
      <c r="J228" s="14">
        <v>16</v>
      </c>
      <c r="K228" s="13">
        <v>54</v>
      </c>
      <c r="L228" s="13">
        <v>1.65</v>
      </c>
      <c r="M228" s="10">
        <f t="shared" si="37"/>
        <v>19.834710743801654</v>
      </c>
      <c r="N228" s="21">
        <v>84</v>
      </c>
      <c r="O228" s="21">
        <v>128</v>
      </c>
      <c r="P228" s="21">
        <v>80</v>
      </c>
      <c r="Q228" s="21" t="s">
        <v>982</v>
      </c>
      <c r="R228" s="21">
        <v>4</v>
      </c>
      <c r="S228" s="21">
        <v>23</v>
      </c>
      <c r="T228" s="21">
        <v>4</v>
      </c>
      <c r="U228" s="91">
        <v>4</v>
      </c>
      <c r="AE228" s="91"/>
      <c r="AF228" s="21">
        <v>2.13</v>
      </c>
      <c r="AG228" s="93">
        <v>2.4500000000000002</v>
      </c>
    </row>
    <row r="229" spans="1:33" ht="15" x14ac:dyDescent="0.2">
      <c r="B229" s="8" t="s">
        <v>534</v>
      </c>
      <c r="C229" s="8" t="s">
        <v>223</v>
      </c>
      <c r="D229" s="8" t="s">
        <v>377</v>
      </c>
      <c r="E229" s="8" t="s">
        <v>919</v>
      </c>
      <c r="F229" s="8" t="s">
        <v>370</v>
      </c>
      <c r="G229" s="8" t="s">
        <v>376</v>
      </c>
      <c r="H229" s="13">
        <v>4</v>
      </c>
      <c r="I229" s="13">
        <v>1</v>
      </c>
      <c r="J229" s="14">
        <v>16</v>
      </c>
      <c r="K229" s="91">
        <v>54</v>
      </c>
      <c r="L229" s="13">
        <v>1.7</v>
      </c>
      <c r="M229" s="10">
        <f t="shared" si="37"/>
        <v>18.68512110726644</v>
      </c>
      <c r="N229" s="21">
        <v>84</v>
      </c>
      <c r="O229" s="21">
        <v>136</v>
      </c>
      <c r="P229" s="21">
        <v>104</v>
      </c>
      <c r="Q229" s="91" t="s">
        <v>981</v>
      </c>
      <c r="R229" s="21">
        <v>2</v>
      </c>
      <c r="S229" s="21">
        <v>22</v>
      </c>
      <c r="T229" s="21">
        <v>3</v>
      </c>
      <c r="U229" s="91">
        <v>4</v>
      </c>
      <c r="AE229" s="91"/>
      <c r="AF229" s="21">
        <v>2.37</v>
      </c>
      <c r="AG229" s="93">
        <v>2.5499999999999998</v>
      </c>
    </row>
    <row r="230" spans="1:33" ht="15" x14ac:dyDescent="0.2">
      <c r="B230" s="8" t="s">
        <v>535</v>
      </c>
      <c r="C230" s="8" t="s">
        <v>222</v>
      </c>
      <c r="D230" s="8" t="s">
        <v>380</v>
      </c>
      <c r="E230" s="8" t="s">
        <v>919</v>
      </c>
      <c r="F230" s="8" t="s">
        <v>375</v>
      </c>
      <c r="G230" s="8" t="s">
        <v>370</v>
      </c>
      <c r="H230" s="13">
        <v>4</v>
      </c>
      <c r="I230" s="13">
        <v>3</v>
      </c>
      <c r="J230" s="14">
        <v>16</v>
      </c>
      <c r="K230" s="13">
        <v>51</v>
      </c>
      <c r="L230" s="13">
        <v>1.65</v>
      </c>
      <c r="M230" s="10">
        <f t="shared" si="37"/>
        <v>18.732782369146008</v>
      </c>
      <c r="N230" s="21">
        <v>100</v>
      </c>
      <c r="O230" s="21">
        <v>184</v>
      </c>
      <c r="P230" s="21">
        <v>104</v>
      </c>
      <c r="Q230" s="91" t="s">
        <v>981</v>
      </c>
      <c r="R230" s="21">
        <v>4</v>
      </c>
      <c r="S230" s="21">
        <v>29</v>
      </c>
      <c r="T230" s="21">
        <v>4</v>
      </c>
      <c r="U230" s="91">
        <v>4</v>
      </c>
      <c r="AE230" s="21">
        <v>3.43</v>
      </c>
      <c r="AF230" s="91"/>
      <c r="AG230" s="93">
        <v>3</v>
      </c>
    </row>
    <row r="231" spans="1:33" ht="15" x14ac:dyDescent="0.2">
      <c r="A231" s="9"/>
      <c r="B231" s="8" t="s">
        <v>536</v>
      </c>
      <c r="C231" s="8" t="s">
        <v>222</v>
      </c>
      <c r="D231" s="8" t="s">
        <v>377</v>
      </c>
      <c r="E231" s="8" t="s">
        <v>923</v>
      </c>
      <c r="F231" s="8" t="s">
        <v>369</v>
      </c>
      <c r="G231" s="8" t="s">
        <v>376</v>
      </c>
      <c r="H231" s="13">
        <v>4</v>
      </c>
      <c r="I231" s="13">
        <v>4</v>
      </c>
      <c r="J231" s="14">
        <v>16</v>
      </c>
      <c r="K231" s="13">
        <v>52</v>
      </c>
      <c r="L231" s="13">
        <v>1.79</v>
      </c>
      <c r="M231" s="10">
        <f t="shared" si="37"/>
        <v>16.229206329390468</v>
      </c>
      <c r="N231" s="21">
        <v>64</v>
      </c>
      <c r="O231" s="21">
        <v>104</v>
      </c>
      <c r="P231" s="21">
        <v>64</v>
      </c>
      <c r="Q231" s="91" t="s">
        <v>981</v>
      </c>
      <c r="R231" s="21">
        <v>4</v>
      </c>
      <c r="S231" s="21">
        <v>31</v>
      </c>
      <c r="T231" s="21">
        <v>4</v>
      </c>
      <c r="U231" s="91">
        <v>4</v>
      </c>
      <c r="AE231" s="21">
        <v>4.4000000000000004</v>
      </c>
      <c r="AF231" s="91"/>
      <c r="AG231" s="93">
        <v>2.7749999999999999</v>
      </c>
    </row>
    <row r="232" spans="1:33" ht="15" x14ac:dyDescent="0.2">
      <c r="B232" s="8" t="s">
        <v>537</v>
      </c>
      <c r="C232" s="8" t="s">
        <v>222</v>
      </c>
      <c r="D232" s="8" t="s">
        <v>382</v>
      </c>
      <c r="E232" s="8" t="s">
        <v>919</v>
      </c>
      <c r="F232" s="8" t="s">
        <v>376</v>
      </c>
      <c r="G232" s="8" t="s">
        <v>369</v>
      </c>
      <c r="H232" s="13">
        <v>2</v>
      </c>
      <c r="I232" s="13">
        <v>2</v>
      </c>
      <c r="J232" s="14">
        <v>16</v>
      </c>
      <c r="K232" s="13">
        <v>63</v>
      </c>
      <c r="L232" s="13">
        <v>1.83</v>
      </c>
      <c r="M232" s="10">
        <f t="shared" si="37"/>
        <v>18.812147272238644</v>
      </c>
      <c r="N232" s="21">
        <v>68</v>
      </c>
      <c r="O232" s="21">
        <v>104</v>
      </c>
      <c r="P232" s="21">
        <v>96</v>
      </c>
      <c r="Q232" s="91" t="s">
        <v>981</v>
      </c>
      <c r="R232" s="21">
        <v>2</v>
      </c>
      <c r="S232" s="21">
        <v>20</v>
      </c>
      <c r="T232" s="21">
        <v>3</v>
      </c>
      <c r="U232" s="91">
        <v>4</v>
      </c>
      <c r="AE232" s="21">
        <v>3.32</v>
      </c>
      <c r="AF232" s="91"/>
      <c r="AG232" s="93">
        <v>2.8</v>
      </c>
    </row>
    <row r="233" spans="1:33" ht="15" x14ac:dyDescent="0.2">
      <c r="B233" s="8" t="s">
        <v>538</v>
      </c>
      <c r="C233" s="8" t="s">
        <v>222</v>
      </c>
      <c r="D233" s="8" t="s">
        <v>924</v>
      </c>
      <c r="E233" s="8" t="s">
        <v>919</v>
      </c>
      <c r="F233" s="8" t="s">
        <v>369</v>
      </c>
      <c r="G233" s="8" t="s">
        <v>376</v>
      </c>
      <c r="H233" s="13">
        <v>2</v>
      </c>
      <c r="I233" s="13">
        <v>1</v>
      </c>
      <c r="J233" s="14">
        <v>16</v>
      </c>
      <c r="K233" s="13">
        <v>60</v>
      </c>
      <c r="L233" s="13">
        <v>1.65</v>
      </c>
      <c r="M233" s="10">
        <f t="shared" si="37"/>
        <v>22.03856749311295</v>
      </c>
      <c r="N233" s="21">
        <v>64</v>
      </c>
      <c r="O233" s="21">
        <v>184</v>
      </c>
      <c r="P233" s="21">
        <v>76</v>
      </c>
      <c r="Q233" s="91" t="s">
        <v>981</v>
      </c>
      <c r="R233" s="21">
        <v>1</v>
      </c>
      <c r="S233" s="21">
        <v>28</v>
      </c>
      <c r="T233" s="21">
        <v>4</v>
      </c>
      <c r="U233" s="91">
        <v>4</v>
      </c>
      <c r="AE233" s="21">
        <v>4.33</v>
      </c>
      <c r="AF233" s="91"/>
      <c r="AG233" s="93">
        <v>2.7</v>
      </c>
    </row>
    <row r="234" spans="1:33" ht="15" x14ac:dyDescent="0.2">
      <c r="B234" s="8" t="s">
        <v>539</v>
      </c>
      <c r="C234" s="8" t="s">
        <v>223</v>
      </c>
      <c r="D234" s="8" t="s">
        <v>377</v>
      </c>
      <c r="E234" s="8" t="s">
        <v>925</v>
      </c>
      <c r="F234" s="8" t="s">
        <v>376</v>
      </c>
      <c r="G234" s="8" t="s">
        <v>369</v>
      </c>
      <c r="H234" s="13">
        <v>3</v>
      </c>
      <c r="I234" s="13">
        <v>2</v>
      </c>
      <c r="J234" s="14">
        <v>16</v>
      </c>
      <c r="K234" s="13">
        <v>54</v>
      </c>
      <c r="L234" s="13">
        <v>1.7</v>
      </c>
      <c r="M234" s="10">
        <f t="shared" si="37"/>
        <v>18.68512110726644</v>
      </c>
      <c r="N234" s="21">
        <v>88</v>
      </c>
      <c r="O234" s="21">
        <v>148</v>
      </c>
      <c r="P234" s="21">
        <v>92</v>
      </c>
      <c r="Q234" s="91" t="s">
        <v>983</v>
      </c>
      <c r="R234" s="21">
        <v>3</v>
      </c>
      <c r="S234" s="21">
        <v>27</v>
      </c>
      <c r="T234" s="21">
        <v>4</v>
      </c>
      <c r="U234" s="91">
        <v>3</v>
      </c>
      <c r="AE234" s="91"/>
      <c r="AF234" s="21">
        <v>343</v>
      </c>
      <c r="AG234" s="93">
        <v>1.8</v>
      </c>
    </row>
    <row r="235" spans="1:33" ht="15" x14ac:dyDescent="0.2">
      <c r="B235" s="8" t="s">
        <v>540</v>
      </c>
      <c r="C235" s="8" t="s">
        <v>222</v>
      </c>
      <c r="D235" s="8" t="s">
        <v>382</v>
      </c>
      <c r="E235" s="8" t="s">
        <v>919</v>
      </c>
      <c r="F235" s="8" t="s">
        <v>369</v>
      </c>
      <c r="G235" s="8" t="s">
        <v>376</v>
      </c>
      <c r="H235" s="13">
        <v>4</v>
      </c>
      <c r="I235" s="13">
        <v>4</v>
      </c>
      <c r="J235" s="14">
        <v>16</v>
      </c>
      <c r="K235" s="13">
        <v>64</v>
      </c>
      <c r="L235" s="13">
        <v>1.72</v>
      </c>
      <c r="M235" s="10">
        <f t="shared" si="37"/>
        <v>21.63331530557058</v>
      </c>
      <c r="N235" s="21">
        <v>92</v>
      </c>
      <c r="O235" s="21">
        <v>192</v>
      </c>
      <c r="P235" s="21">
        <v>88</v>
      </c>
      <c r="Q235" s="91" t="s">
        <v>981</v>
      </c>
      <c r="R235" s="91">
        <v>3</v>
      </c>
      <c r="S235" s="91">
        <v>29</v>
      </c>
      <c r="T235" s="91">
        <v>4</v>
      </c>
      <c r="U235" s="91">
        <v>4</v>
      </c>
      <c r="AE235" s="21">
        <v>3.27</v>
      </c>
      <c r="AF235" s="91"/>
      <c r="AG235" s="93">
        <v>3.9</v>
      </c>
    </row>
    <row r="236" spans="1:33" ht="15" x14ac:dyDescent="0.2">
      <c r="B236" s="8" t="s">
        <v>541</v>
      </c>
      <c r="C236" s="8" t="s">
        <v>223</v>
      </c>
      <c r="D236" s="8" t="s">
        <v>926</v>
      </c>
      <c r="E236" s="8" t="s">
        <v>919</v>
      </c>
      <c r="F236" s="8" t="s">
        <v>369</v>
      </c>
      <c r="G236" s="8" t="s">
        <v>383</v>
      </c>
      <c r="H236" s="13">
        <v>4</v>
      </c>
      <c r="I236" s="13">
        <v>4</v>
      </c>
      <c r="J236" s="14">
        <v>16</v>
      </c>
      <c r="K236" s="13">
        <v>55</v>
      </c>
      <c r="L236" s="13">
        <v>1.56</v>
      </c>
      <c r="M236" s="10">
        <f t="shared" si="37"/>
        <v>22.600262984878366</v>
      </c>
      <c r="N236" s="21">
        <v>84</v>
      </c>
      <c r="O236" s="21">
        <v>144</v>
      </c>
      <c r="P236" s="21">
        <v>88</v>
      </c>
      <c r="Q236" s="91" t="s">
        <v>981</v>
      </c>
      <c r="R236" s="21">
        <v>4</v>
      </c>
      <c r="S236" s="21">
        <v>26</v>
      </c>
      <c r="T236" s="21">
        <v>3</v>
      </c>
      <c r="U236" s="91">
        <v>5</v>
      </c>
      <c r="AE236" s="91"/>
      <c r="AF236" s="21">
        <v>2.33</v>
      </c>
      <c r="AG236" s="93">
        <v>2.7749999999999999</v>
      </c>
    </row>
    <row r="237" spans="1:33" ht="15" x14ac:dyDescent="0.2">
      <c r="B237" s="8" t="s">
        <v>542</v>
      </c>
      <c r="C237" s="8" t="s">
        <v>223</v>
      </c>
      <c r="D237" s="8" t="s">
        <v>381</v>
      </c>
      <c r="E237" s="8" t="s">
        <v>919</v>
      </c>
      <c r="F237" s="8" t="s">
        <v>370</v>
      </c>
      <c r="G237" s="8" t="s">
        <v>376</v>
      </c>
      <c r="H237" s="13">
        <v>4</v>
      </c>
      <c r="I237" s="13">
        <v>4</v>
      </c>
      <c r="J237" s="14">
        <v>16</v>
      </c>
      <c r="K237" s="13">
        <v>46</v>
      </c>
      <c r="L237" s="13">
        <v>1.67</v>
      </c>
      <c r="M237" s="10">
        <f t="shared" si="37"/>
        <v>16.493958191401628</v>
      </c>
      <c r="N237" s="21">
        <v>80</v>
      </c>
      <c r="O237" s="21">
        <v>160</v>
      </c>
      <c r="P237" s="21">
        <v>120</v>
      </c>
      <c r="Q237" s="91" t="s">
        <v>984</v>
      </c>
      <c r="R237" s="21">
        <v>4</v>
      </c>
      <c r="S237" s="21">
        <v>27</v>
      </c>
      <c r="T237" s="21">
        <v>3</v>
      </c>
      <c r="U237" s="91">
        <v>4</v>
      </c>
      <c r="AE237" s="91"/>
      <c r="AF237" s="21">
        <v>2.2599999999999998</v>
      </c>
      <c r="AG237" s="93">
        <v>1.8</v>
      </c>
    </row>
    <row r="238" spans="1:33" ht="15" x14ac:dyDescent="0.2">
      <c r="B238" s="8" t="s">
        <v>543</v>
      </c>
      <c r="C238" s="8" t="s">
        <v>222</v>
      </c>
      <c r="D238" s="8" t="s">
        <v>377</v>
      </c>
      <c r="E238" s="8" t="s">
        <v>919</v>
      </c>
      <c r="F238" s="8" t="s">
        <v>376</v>
      </c>
      <c r="G238" s="8" t="s">
        <v>383</v>
      </c>
      <c r="H238" s="13">
        <v>2</v>
      </c>
      <c r="I238" s="13">
        <v>2</v>
      </c>
      <c r="J238" s="14">
        <v>16</v>
      </c>
      <c r="K238" s="13">
        <v>48</v>
      </c>
      <c r="L238" s="13">
        <v>1.76</v>
      </c>
      <c r="M238" s="10">
        <f t="shared" si="37"/>
        <v>15.495867768595042</v>
      </c>
      <c r="N238" s="21">
        <v>84</v>
      </c>
      <c r="O238" s="21">
        <v>176</v>
      </c>
      <c r="P238" s="21">
        <v>96</v>
      </c>
      <c r="Q238" s="91" t="s">
        <v>981</v>
      </c>
      <c r="R238" s="21">
        <v>3</v>
      </c>
      <c r="S238" s="21">
        <v>28</v>
      </c>
      <c r="T238" s="21">
        <v>5</v>
      </c>
      <c r="U238" s="91">
        <v>5</v>
      </c>
      <c r="AE238" s="21">
        <v>3.53</v>
      </c>
      <c r="AF238" s="91"/>
      <c r="AG238" s="93">
        <v>3.2749999999999999</v>
      </c>
    </row>
    <row r="239" spans="1:33" ht="15" x14ac:dyDescent="0.2">
      <c r="B239" s="8" t="s">
        <v>544</v>
      </c>
      <c r="C239" s="8" t="s">
        <v>223</v>
      </c>
      <c r="D239" s="8" t="s">
        <v>927</v>
      </c>
      <c r="E239" s="8" t="s">
        <v>919</v>
      </c>
      <c r="F239" s="8" t="s">
        <v>369</v>
      </c>
      <c r="G239" s="8" t="s">
        <v>376</v>
      </c>
      <c r="H239" s="13">
        <v>4</v>
      </c>
      <c r="I239" s="13">
        <v>4</v>
      </c>
      <c r="J239" s="14">
        <v>16</v>
      </c>
      <c r="K239" s="13">
        <v>62</v>
      </c>
      <c r="L239" s="13">
        <v>1.7</v>
      </c>
      <c r="M239" s="10">
        <f t="shared" si="37"/>
        <v>21.453287197231838</v>
      </c>
      <c r="N239" s="21">
        <v>80</v>
      </c>
      <c r="O239" s="21">
        <v>136</v>
      </c>
      <c r="P239" s="21">
        <v>96</v>
      </c>
      <c r="Q239" s="91" t="s">
        <v>985</v>
      </c>
      <c r="R239" s="21">
        <v>4</v>
      </c>
      <c r="S239" s="21">
        <v>28</v>
      </c>
      <c r="T239" s="21">
        <v>5</v>
      </c>
      <c r="U239" s="91">
        <v>2</v>
      </c>
      <c r="AE239" s="91"/>
      <c r="AF239" s="21">
        <v>2.5099999999999998</v>
      </c>
      <c r="AG239" s="93">
        <v>2.6</v>
      </c>
    </row>
    <row r="240" spans="1:33" ht="15" x14ac:dyDescent="0.2">
      <c r="B240" s="8" t="s">
        <v>545</v>
      </c>
      <c r="C240" s="8" t="s">
        <v>223</v>
      </c>
      <c r="D240" s="8" t="s">
        <v>928</v>
      </c>
      <c r="E240" s="8" t="s">
        <v>919</v>
      </c>
      <c r="F240" s="8" t="s">
        <v>369</v>
      </c>
      <c r="G240" s="8" t="s">
        <v>383</v>
      </c>
      <c r="H240" s="13">
        <v>4</v>
      </c>
      <c r="I240" s="13">
        <v>3</v>
      </c>
      <c r="J240" s="14">
        <v>16</v>
      </c>
      <c r="K240" s="13">
        <v>45</v>
      </c>
      <c r="L240" s="13">
        <v>1.56</v>
      </c>
      <c r="M240" s="10">
        <f t="shared" si="37"/>
        <v>18.491124260355029</v>
      </c>
      <c r="N240" s="21">
        <v>88</v>
      </c>
      <c r="O240" s="21">
        <v>164</v>
      </c>
      <c r="P240" s="21">
        <v>92</v>
      </c>
      <c r="Q240" s="91" t="s">
        <v>981</v>
      </c>
      <c r="R240" s="91">
        <v>3</v>
      </c>
      <c r="S240" s="91">
        <v>28</v>
      </c>
      <c r="T240" s="91">
        <v>4</v>
      </c>
      <c r="U240" s="91">
        <v>5</v>
      </c>
      <c r="AE240" s="91"/>
      <c r="AF240" s="21">
        <v>2.54</v>
      </c>
      <c r="AG240" s="93">
        <v>2.7</v>
      </c>
    </row>
    <row r="241" spans="2:33" ht="15" x14ac:dyDescent="0.2">
      <c r="B241" s="8" t="s">
        <v>546</v>
      </c>
      <c r="C241" s="8" t="s">
        <v>222</v>
      </c>
      <c r="D241" s="8" t="s">
        <v>373</v>
      </c>
      <c r="E241" s="8" t="s">
        <v>919</v>
      </c>
      <c r="F241" s="8" t="s">
        <v>369</v>
      </c>
      <c r="G241" s="8" t="s">
        <v>383</v>
      </c>
      <c r="H241" s="13">
        <v>3</v>
      </c>
      <c r="I241" s="13">
        <v>2</v>
      </c>
      <c r="J241" s="14">
        <v>17</v>
      </c>
      <c r="K241" s="13">
        <v>54</v>
      </c>
      <c r="L241" s="13">
        <v>1.75</v>
      </c>
      <c r="M241" s="10">
        <f t="shared" si="37"/>
        <v>17.632653061224488</v>
      </c>
      <c r="N241" s="21">
        <v>64</v>
      </c>
      <c r="O241" s="21">
        <v>132</v>
      </c>
      <c r="P241" s="21">
        <v>92</v>
      </c>
      <c r="Q241" s="91" t="s">
        <v>981</v>
      </c>
      <c r="R241" s="91">
        <v>4</v>
      </c>
      <c r="S241" s="91">
        <v>35</v>
      </c>
      <c r="T241" s="91">
        <v>5</v>
      </c>
      <c r="U241" s="91">
        <v>3</v>
      </c>
      <c r="AE241" s="21">
        <v>3.25</v>
      </c>
      <c r="AF241" s="91"/>
      <c r="AG241" s="93">
        <v>2.5</v>
      </c>
    </row>
    <row r="242" spans="2:33" ht="15" x14ac:dyDescent="0.2">
      <c r="B242" s="8" t="s">
        <v>547</v>
      </c>
      <c r="C242" s="8" t="s">
        <v>223</v>
      </c>
      <c r="D242" s="8" t="s">
        <v>373</v>
      </c>
      <c r="E242" s="8" t="s">
        <v>919</v>
      </c>
      <c r="F242" s="8" t="s">
        <v>369</v>
      </c>
      <c r="G242" s="8" t="s">
        <v>375</v>
      </c>
      <c r="H242" s="13">
        <v>3</v>
      </c>
      <c r="I242" s="13">
        <v>1</v>
      </c>
      <c r="J242" s="14">
        <v>16</v>
      </c>
      <c r="K242" s="13">
        <v>59</v>
      </c>
      <c r="L242" s="13">
        <v>1.7</v>
      </c>
      <c r="M242" s="10">
        <f t="shared" si="37"/>
        <v>20.415224913494811</v>
      </c>
      <c r="N242" s="91">
        <v>80</v>
      </c>
      <c r="O242" s="91">
        <v>162</v>
      </c>
      <c r="P242" s="91">
        <v>104</v>
      </c>
      <c r="Q242" s="91" t="s">
        <v>981</v>
      </c>
      <c r="R242" s="91">
        <v>4</v>
      </c>
      <c r="S242" s="91">
        <v>26</v>
      </c>
      <c r="T242" s="91">
        <v>4</v>
      </c>
      <c r="U242" s="91">
        <v>3</v>
      </c>
      <c r="AE242" s="91"/>
      <c r="AF242" s="91"/>
      <c r="AG242" s="93">
        <v>2.2000000000000002</v>
      </c>
    </row>
    <row r="243" spans="2:33" ht="15" x14ac:dyDescent="0.2">
      <c r="B243" s="8" t="s">
        <v>548</v>
      </c>
      <c r="C243" s="8" t="s">
        <v>223</v>
      </c>
      <c r="D243" s="8" t="s">
        <v>377</v>
      </c>
      <c r="E243" s="8" t="s">
        <v>919</v>
      </c>
      <c r="F243" s="8" t="s">
        <v>370</v>
      </c>
      <c r="G243" s="8" t="s">
        <v>370</v>
      </c>
      <c r="H243" s="13">
        <v>3</v>
      </c>
      <c r="I243" s="13">
        <v>2</v>
      </c>
      <c r="J243" s="14">
        <v>15</v>
      </c>
      <c r="K243" s="13">
        <v>63</v>
      </c>
      <c r="L243" s="13">
        <v>1.6</v>
      </c>
      <c r="M243" s="10">
        <f t="shared" si="37"/>
        <v>24.609374999999996</v>
      </c>
      <c r="N243" s="21">
        <v>92</v>
      </c>
      <c r="O243" s="21">
        <v>160</v>
      </c>
      <c r="P243" s="21">
        <v>100</v>
      </c>
      <c r="Q243" s="91" t="s">
        <v>981</v>
      </c>
      <c r="R243" s="91">
        <v>4</v>
      </c>
      <c r="S243" s="91">
        <v>28</v>
      </c>
      <c r="T243" s="91">
        <v>3</v>
      </c>
      <c r="U243" s="91">
        <v>5</v>
      </c>
      <c r="AE243" s="91"/>
      <c r="AF243" s="21">
        <v>3.06</v>
      </c>
      <c r="AG243" s="93">
        <v>2.5</v>
      </c>
    </row>
    <row r="244" spans="2:33" ht="15" x14ac:dyDescent="0.2">
      <c r="B244" s="8" t="s">
        <v>549</v>
      </c>
      <c r="C244" s="8" t="s">
        <v>223</v>
      </c>
      <c r="D244" s="8" t="s">
        <v>929</v>
      </c>
      <c r="E244" s="8" t="s">
        <v>919</v>
      </c>
      <c r="F244" s="8" t="s">
        <v>369</v>
      </c>
      <c r="G244" s="8" t="s">
        <v>383</v>
      </c>
      <c r="H244" s="13">
        <v>3</v>
      </c>
      <c r="I244" s="13">
        <v>3</v>
      </c>
      <c r="J244" s="14">
        <v>16</v>
      </c>
      <c r="K244" s="13">
        <v>67</v>
      </c>
      <c r="L244" s="13">
        <v>1.63</v>
      </c>
      <c r="M244" s="10">
        <f t="shared" si="37"/>
        <v>25.217358575783809</v>
      </c>
      <c r="N244" s="21">
        <v>64</v>
      </c>
      <c r="O244" s="21">
        <v>100</v>
      </c>
      <c r="P244" s="21">
        <v>100</v>
      </c>
      <c r="Q244" s="91" t="s">
        <v>981</v>
      </c>
      <c r="R244" s="91">
        <v>2</v>
      </c>
      <c r="S244" s="91">
        <v>26</v>
      </c>
      <c r="T244" s="91">
        <v>2</v>
      </c>
      <c r="U244" s="91">
        <v>4</v>
      </c>
      <c r="AE244" s="91"/>
      <c r="AF244" s="21">
        <v>3.36</v>
      </c>
      <c r="AG244" s="93">
        <v>2.2000000000000002</v>
      </c>
    </row>
    <row r="245" spans="2:33" ht="15" x14ac:dyDescent="0.2">
      <c r="B245" s="8" t="s">
        <v>550</v>
      </c>
      <c r="C245" s="8" t="s">
        <v>223</v>
      </c>
      <c r="D245" s="8" t="s">
        <v>930</v>
      </c>
      <c r="E245" s="8" t="s">
        <v>919</v>
      </c>
      <c r="F245" s="8" t="s">
        <v>375</v>
      </c>
      <c r="G245" s="8" t="s">
        <v>369</v>
      </c>
      <c r="H245" s="13">
        <v>3</v>
      </c>
      <c r="I245" s="13">
        <v>2</v>
      </c>
      <c r="J245" s="14">
        <v>16</v>
      </c>
      <c r="K245" s="13">
        <v>47</v>
      </c>
      <c r="L245" s="13">
        <v>1.69</v>
      </c>
      <c r="M245" s="10">
        <f t="shared" si="37"/>
        <v>16.456006442351459</v>
      </c>
      <c r="N245" s="21">
        <v>64</v>
      </c>
      <c r="O245" s="21">
        <v>76</v>
      </c>
      <c r="P245" s="21">
        <v>76</v>
      </c>
      <c r="Q245" s="91" t="s">
        <v>981</v>
      </c>
      <c r="R245" s="91">
        <v>4</v>
      </c>
      <c r="S245" s="91">
        <v>31</v>
      </c>
      <c r="T245" s="91">
        <v>4</v>
      </c>
      <c r="U245" s="91">
        <v>4</v>
      </c>
      <c r="AE245" s="91"/>
      <c r="AF245" s="21">
        <v>2.4500000000000002</v>
      </c>
      <c r="AG245" s="93">
        <v>2.5</v>
      </c>
    </row>
    <row r="246" spans="2:33" ht="15" x14ac:dyDescent="0.2">
      <c r="B246" s="8" t="s">
        <v>551</v>
      </c>
      <c r="C246" s="8" t="s">
        <v>222</v>
      </c>
      <c r="D246" s="8" t="s">
        <v>382</v>
      </c>
      <c r="E246" s="8" t="s">
        <v>919</v>
      </c>
      <c r="F246" s="8" t="s">
        <v>369</v>
      </c>
      <c r="G246" s="8" t="s">
        <v>370</v>
      </c>
      <c r="H246" s="13">
        <v>4</v>
      </c>
      <c r="I246" s="13">
        <v>3</v>
      </c>
      <c r="J246" s="14">
        <v>17</v>
      </c>
      <c r="K246" s="13">
        <v>64</v>
      </c>
      <c r="L246" s="13">
        <v>1.8</v>
      </c>
      <c r="M246" s="10">
        <f t="shared" si="37"/>
        <v>19.753086419753085</v>
      </c>
      <c r="N246" s="21">
        <v>80</v>
      </c>
      <c r="O246" s="21">
        <v>136</v>
      </c>
      <c r="P246" s="21">
        <v>96</v>
      </c>
      <c r="Q246" s="91" t="s">
        <v>981</v>
      </c>
      <c r="R246" s="91">
        <v>4</v>
      </c>
      <c r="S246" s="91">
        <v>34</v>
      </c>
      <c r="T246" s="91">
        <v>4</v>
      </c>
      <c r="U246" s="91">
        <v>4</v>
      </c>
      <c r="AE246" s="21">
        <v>3.06</v>
      </c>
      <c r="AF246" s="91"/>
      <c r="AG246" s="93">
        <v>2.5</v>
      </c>
    </row>
    <row r="247" spans="2:33" ht="15" x14ac:dyDescent="0.2">
      <c r="B247" s="8" t="s">
        <v>552</v>
      </c>
      <c r="C247" s="8" t="s">
        <v>222</v>
      </c>
      <c r="D247" s="8" t="s">
        <v>381</v>
      </c>
      <c r="E247" s="8" t="s">
        <v>919</v>
      </c>
      <c r="F247" s="8" t="s">
        <v>376</v>
      </c>
      <c r="G247" s="8" t="s">
        <v>376</v>
      </c>
      <c r="H247" s="13">
        <v>1</v>
      </c>
      <c r="I247" s="13">
        <v>1</v>
      </c>
      <c r="J247" s="14">
        <v>17</v>
      </c>
      <c r="K247" s="13">
        <v>76</v>
      </c>
      <c r="L247" s="13">
        <v>1.85</v>
      </c>
      <c r="M247" s="10">
        <f t="shared" ref="M247:M310" si="38">K247/(L247*L247)</f>
        <v>22.205989773557338</v>
      </c>
      <c r="N247" s="21">
        <v>84</v>
      </c>
      <c r="O247" s="21">
        <v>148</v>
      </c>
      <c r="P247" s="21">
        <v>96</v>
      </c>
      <c r="Q247" s="91" t="s">
        <v>981</v>
      </c>
      <c r="R247" s="91">
        <v>4</v>
      </c>
      <c r="S247" s="91">
        <v>37</v>
      </c>
      <c r="T247" s="91">
        <v>2</v>
      </c>
      <c r="U247" s="91">
        <v>4</v>
      </c>
      <c r="AE247" s="21">
        <v>2.58</v>
      </c>
      <c r="AF247" s="91"/>
      <c r="AG247" s="93">
        <v>1.7</v>
      </c>
    </row>
    <row r="248" spans="2:33" ht="15" x14ac:dyDescent="0.2">
      <c r="B248" s="8" t="s">
        <v>553</v>
      </c>
      <c r="C248" s="8" t="s">
        <v>223</v>
      </c>
      <c r="D248" s="8" t="s">
        <v>931</v>
      </c>
      <c r="E248" s="8" t="s">
        <v>919</v>
      </c>
      <c r="F248" s="8" t="s">
        <v>376</v>
      </c>
      <c r="G248" s="8" t="s">
        <v>370</v>
      </c>
      <c r="H248" s="13">
        <v>3</v>
      </c>
      <c r="I248" s="13">
        <v>1</v>
      </c>
      <c r="J248" s="14">
        <v>16</v>
      </c>
      <c r="K248" s="13">
        <v>50</v>
      </c>
      <c r="L248" s="13">
        <v>1.6</v>
      </c>
      <c r="M248" s="10">
        <f t="shared" si="38"/>
        <v>19.531249999999996</v>
      </c>
      <c r="N248" s="21">
        <v>100</v>
      </c>
      <c r="O248" s="21">
        <v>164</v>
      </c>
      <c r="P248" s="21">
        <v>100</v>
      </c>
      <c r="Q248" s="91" t="s">
        <v>981</v>
      </c>
      <c r="R248" s="91">
        <v>4</v>
      </c>
      <c r="S248" s="91">
        <v>28</v>
      </c>
      <c r="T248" s="91">
        <v>3</v>
      </c>
      <c r="U248" s="91">
        <v>4</v>
      </c>
      <c r="AE248" s="91"/>
      <c r="AF248" s="21">
        <v>2.16</v>
      </c>
      <c r="AG248" s="93">
        <v>1.85</v>
      </c>
    </row>
    <row r="249" spans="2:33" ht="15" x14ac:dyDescent="0.2">
      <c r="B249" s="8" t="s">
        <v>554</v>
      </c>
      <c r="C249" s="8" t="s">
        <v>223</v>
      </c>
      <c r="D249" s="8" t="s">
        <v>382</v>
      </c>
      <c r="E249" s="8" t="s">
        <v>919</v>
      </c>
      <c r="F249" s="8" t="s">
        <v>369</v>
      </c>
      <c r="G249" s="8" t="s">
        <v>369</v>
      </c>
      <c r="H249" s="13">
        <v>1</v>
      </c>
      <c r="I249" s="13">
        <v>1</v>
      </c>
      <c r="J249" s="14">
        <v>15</v>
      </c>
      <c r="K249" s="13">
        <v>77</v>
      </c>
      <c r="L249" s="13">
        <v>1.6</v>
      </c>
      <c r="M249" s="10">
        <f t="shared" si="38"/>
        <v>30.078124999999993</v>
      </c>
      <c r="N249" s="21">
        <v>100</v>
      </c>
      <c r="O249" s="21">
        <v>160</v>
      </c>
      <c r="P249" s="21">
        <v>124</v>
      </c>
      <c r="Q249" s="91" t="s">
        <v>981</v>
      </c>
      <c r="R249" s="91">
        <v>3</v>
      </c>
      <c r="S249" s="91">
        <v>26</v>
      </c>
      <c r="T249" s="91">
        <v>3</v>
      </c>
      <c r="U249" s="91">
        <v>4</v>
      </c>
      <c r="AE249" s="91"/>
      <c r="AF249" s="21">
        <v>3.46</v>
      </c>
      <c r="AG249" s="93">
        <v>1.7</v>
      </c>
    </row>
    <row r="250" spans="2:33" ht="15" x14ac:dyDescent="0.2">
      <c r="B250" s="8" t="s">
        <v>555</v>
      </c>
      <c r="C250" s="8" t="s">
        <v>222</v>
      </c>
      <c r="D250" s="8" t="s">
        <v>377</v>
      </c>
      <c r="E250" s="8" t="s">
        <v>919</v>
      </c>
      <c r="F250" s="8" t="s">
        <v>370</v>
      </c>
      <c r="G250" s="8" t="s">
        <v>369</v>
      </c>
      <c r="H250" s="13">
        <v>4</v>
      </c>
      <c r="I250" s="13">
        <v>2</v>
      </c>
      <c r="J250" s="14">
        <v>17</v>
      </c>
      <c r="K250" s="13">
        <v>46</v>
      </c>
      <c r="L250" s="13">
        <v>1.7</v>
      </c>
      <c r="M250" s="10">
        <f t="shared" si="38"/>
        <v>15.91695501730104</v>
      </c>
      <c r="N250" s="21">
        <v>96</v>
      </c>
      <c r="O250" s="21">
        <v>132</v>
      </c>
      <c r="P250" s="21">
        <v>96</v>
      </c>
      <c r="Q250" s="91" t="s">
        <v>981</v>
      </c>
      <c r="R250" s="91">
        <v>3</v>
      </c>
      <c r="S250" s="91">
        <v>31</v>
      </c>
      <c r="T250" s="91">
        <v>3</v>
      </c>
      <c r="U250" s="91">
        <v>4</v>
      </c>
      <c r="AE250" s="21">
        <v>4.2300000000000004</v>
      </c>
      <c r="AF250" s="91"/>
      <c r="AG250" s="93">
        <v>1.6</v>
      </c>
    </row>
    <row r="251" spans="2:33" ht="15" x14ac:dyDescent="0.2">
      <c r="B251" s="8" t="s">
        <v>556</v>
      </c>
      <c r="C251" s="8" t="s">
        <v>223</v>
      </c>
      <c r="D251" s="8" t="s">
        <v>932</v>
      </c>
      <c r="E251" s="8" t="s">
        <v>933</v>
      </c>
      <c r="F251" s="8" t="s">
        <v>370</v>
      </c>
      <c r="G251" s="8" t="s">
        <v>370</v>
      </c>
      <c r="H251" s="13">
        <v>2</v>
      </c>
      <c r="I251" s="13">
        <v>2</v>
      </c>
      <c r="J251" s="14">
        <v>15</v>
      </c>
      <c r="K251" s="13">
        <v>70</v>
      </c>
      <c r="L251" s="13">
        <v>1.58</v>
      </c>
      <c r="M251" s="10">
        <f t="shared" si="38"/>
        <v>28.040378144528116</v>
      </c>
      <c r="N251" s="91">
        <v>90</v>
      </c>
      <c r="O251" s="91">
        <v>164</v>
      </c>
      <c r="P251" s="21">
        <v>96</v>
      </c>
      <c r="Q251" s="91" t="s">
        <v>981</v>
      </c>
      <c r="R251" s="91">
        <v>3</v>
      </c>
      <c r="S251" s="91">
        <v>29</v>
      </c>
      <c r="T251" s="91">
        <v>1</v>
      </c>
      <c r="U251" s="91">
        <v>3</v>
      </c>
      <c r="AE251" s="91"/>
      <c r="AF251" s="21">
        <v>3.09</v>
      </c>
      <c r="AG251" s="93">
        <v>2.9</v>
      </c>
    </row>
    <row r="252" spans="2:33" ht="15" x14ac:dyDescent="0.2">
      <c r="B252" s="8" t="s">
        <v>557</v>
      </c>
      <c r="C252" s="8" t="s">
        <v>223</v>
      </c>
      <c r="D252" s="8" t="s">
        <v>388</v>
      </c>
      <c r="E252" s="8" t="s">
        <v>378</v>
      </c>
      <c r="F252" s="8" t="s">
        <v>369</v>
      </c>
      <c r="G252" s="8" t="s">
        <v>376</v>
      </c>
      <c r="H252" s="13">
        <v>2</v>
      </c>
      <c r="I252" s="13">
        <v>1</v>
      </c>
      <c r="J252" s="14">
        <v>17</v>
      </c>
      <c r="K252" s="13">
        <v>74</v>
      </c>
      <c r="L252" s="13">
        <v>1.71</v>
      </c>
      <c r="M252" s="10">
        <f t="shared" si="38"/>
        <v>25.306932047467601</v>
      </c>
      <c r="N252" s="21">
        <v>60</v>
      </c>
      <c r="O252" s="21">
        <v>96</v>
      </c>
      <c r="P252" s="21">
        <v>60</v>
      </c>
      <c r="Q252" s="91" t="s">
        <v>986</v>
      </c>
      <c r="R252" s="91">
        <v>5</v>
      </c>
      <c r="S252" s="91">
        <v>30</v>
      </c>
      <c r="T252" s="91">
        <v>4</v>
      </c>
      <c r="U252" s="91">
        <v>4</v>
      </c>
      <c r="AE252" s="91"/>
      <c r="AF252" s="91"/>
      <c r="AG252" s="93">
        <v>1.65</v>
      </c>
    </row>
    <row r="253" spans="2:33" ht="15" x14ac:dyDescent="0.2">
      <c r="B253" s="8" t="s">
        <v>558</v>
      </c>
      <c r="C253" s="8" t="s">
        <v>223</v>
      </c>
      <c r="D253" s="8" t="s">
        <v>382</v>
      </c>
      <c r="E253" s="8" t="s">
        <v>919</v>
      </c>
      <c r="F253" s="8" t="s">
        <v>375</v>
      </c>
      <c r="G253" s="8" t="s">
        <v>375</v>
      </c>
      <c r="H253" s="13">
        <v>2</v>
      </c>
      <c r="I253" s="13">
        <v>1</v>
      </c>
      <c r="J253" s="14">
        <v>15</v>
      </c>
      <c r="K253" s="13">
        <v>58</v>
      </c>
      <c r="L253" s="13">
        <v>1.61</v>
      </c>
      <c r="M253" s="10">
        <f t="shared" si="38"/>
        <v>22.375679950619187</v>
      </c>
      <c r="N253" s="21">
        <v>72</v>
      </c>
      <c r="O253" s="21">
        <v>92</v>
      </c>
      <c r="P253" s="21">
        <v>92</v>
      </c>
      <c r="Q253" s="91" t="s">
        <v>981</v>
      </c>
      <c r="R253" s="91">
        <v>3</v>
      </c>
      <c r="S253" s="91">
        <v>25</v>
      </c>
      <c r="T253" s="91">
        <v>3</v>
      </c>
      <c r="U253" s="91">
        <v>5</v>
      </c>
      <c r="AE253" s="91"/>
      <c r="AF253" s="21">
        <v>3.17</v>
      </c>
      <c r="AG253" s="93">
        <v>2.2999999999999998</v>
      </c>
    </row>
    <row r="254" spans="2:33" ht="15" x14ac:dyDescent="0.2">
      <c r="B254" s="8" t="s">
        <v>559</v>
      </c>
      <c r="C254" s="8" t="s">
        <v>222</v>
      </c>
      <c r="D254" s="8" t="s">
        <v>932</v>
      </c>
      <c r="E254" s="8" t="s">
        <v>919</v>
      </c>
      <c r="F254" s="8" t="s">
        <v>369</v>
      </c>
      <c r="G254" s="8" t="s">
        <v>376</v>
      </c>
      <c r="H254" s="13">
        <v>2</v>
      </c>
      <c r="I254" s="13">
        <v>2</v>
      </c>
      <c r="J254" s="14">
        <v>16</v>
      </c>
      <c r="K254" s="13">
        <v>62</v>
      </c>
      <c r="L254" s="13">
        <v>1.75</v>
      </c>
      <c r="M254" s="10">
        <f t="shared" si="38"/>
        <v>20.244897959183675</v>
      </c>
      <c r="N254" s="21">
        <v>76</v>
      </c>
      <c r="O254" s="21">
        <v>128</v>
      </c>
      <c r="P254" s="21">
        <v>96</v>
      </c>
      <c r="Q254" s="91" t="s">
        <v>981</v>
      </c>
      <c r="R254" s="91">
        <v>3</v>
      </c>
      <c r="S254" s="91">
        <v>35</v>
      </c>
      <c r="T254" s="91">
        <v>3</v>
      </c>
      <c r="U254" s="91">
        <v>4</v>
      </c>
      <c r="AE254" s="21">
        <v>3.31</v>
      </c>
      <c r="AF254" s="91"/>
      <c r="AG254" s="93">
        <v>2.9</v>
      </c>
    </row>
    <row r="255" spans="2:33" ht="15" x14ac:dyDescent="0.2">
      <c r="B255" s="8" t="s">
        <v>560</v>
      </c>
      <c r="C255" s="8" t="s">
        <v>223</v>
      </c>
      <c r="D255" s="8" t="s">
        <v>377</v>
      </c>
      <c r="E255" s="8" t="s">
        <v>919</v>
      </c>
      <c r="F255" s="8" t="s">
        <v>370</v>
      </c>
      <c r="G255" s="8" t="s">
        <v>370</v>
      </c>
      <c r="H255" s="13">
        <v>2</v>
      </c>
      <c r="I255" s="13">
        <v>1</v>
      </c>
      <c r="J255" s="14">
        <v>16</v>
      </c>
      <c r="K255" s="13">
        <v>55</v>
      </c>
      <c r="L255" s="13">
        <v>1.58</v>
      </c>
      <c r="M255" s="10">
        <f t="shared" si="38"/>
        <v>22.031725684986377</v>
      </c>
      <c r="N255" s="91">
        <v>68</v>
      </c>
      <c r="O255" s="91">
        <v>120</v>
      </c>
      <c r="P255" s="91">
        <v>60</v>
      </c>
      <c r="Q255" s="91" t="s">
        <v>981</v>
      </c>
      <c r="R255" s="91">
        <v>3</v>
      </c>
      <c r="S255" s="91">
        <v>22</v>
      </c>
      <c r="T255" s="91">
        <v>3</v>
      </c>
      <c r="U255" s="91">
        <v>5</v>
      </c>
      <c r="AE255" s="91"/>
      <c r="AF255" s="21">
        <v>3.16</v>
      </c>
      <c r="AG255" s="93">
        <v>2.2999999999999998</v>
      </c>
    </row>
    <row r="256" spans="2:33" ht="15" x14ac:dyDescent="0.2">
      <c r="B256" s="8" t="s">
        <v>561</v>
      </c>
      <c r="C256" s="8" t="s">
        <v>222</v>
      </c>
      <c r="D256" s="8" t="s">
        <v>382</v>
      </c>
      <c r="E256" s="8" t="s">
        <v>919</v>
      </c>
      <c r="F256" s="8" t="s">
        <v>369</v>
      </c>
      <c r="G256" s="8" t="s">
        <v>370</v>
      </c>
      <c r="H256" s="13">
        <v>4</v>
      </c>
      <c r="I256" s="13">
        <v>3</v>
      </c>
      <c r="J256" s="14">
        <v>17</v>
      </c>
      <c r="K256" s="13">
        <v>64</v>
      </c>
      <c r="L256" s="13">
        <v>1.8</v>
      </c>
      <c r="M256" s="10">
        <f t="shared" si="38"/>
        <v>19.753086419753085</v>
      </c>
      <c r="N256" s="91">
        <v>76</v>
      </c>
      <c r="O256" s="91">
        <v>168</v>
      </c>
      <c r="P256" s="91">
        <v>80</v>
      </c>
      <c r="Q256" s="91" t="s">
        <v>987</v>
      </c>
      <c r="R256" s="91">
        <v>3</v>
      </c>
      <c r="S256" s="91">
        <v>24</v>
      </c>
      <c r="T256" s="91">
        <v>4</v>
      </c>
      <c r="U256" s="91">
        <v>2</v>
      </c>
      <c r="AE256" s="21">
        <v>3.33</v>
      </c>
      <c r="AF256" s="91"/>
      <c r="AG256" s="93">
        <v>2</v>
      </c>
    </row>
    <row r="257" spans="1:33" ht="15" x14ac:dyDescent="0.2">
      <c r="B257" s="8" t="s">
        <v>562</v>
      </c>
      <c r="C257" s="8" t="s">
        <v>222</v>
      </c>
      <c r="D257" s="8" t="s">
        <v>934</v>
      </c>
      <c r="E257" s="8" t="s">
        <v>919</v>
      </c>
      <c r="F257" s="8" t="s">
        <v>369</v>
      </c>
      <c r="G257" s="8" t="s">
        <v>383</v>
      </c>
      <c r="H257" s="13">
        <v>3</v>
      </c>
      <c r="I257" s="13">
        <v>3</v>
      </c>
      <c r="J257" s="14">
        <v>18</v>
      </c>
      <c r="K257" s="13">
        <v>56</v>
      </c>
      <c r="L257" s="13">
        <v>1.68</v>
      </c>
      <c r="M257" s="10">
        <f t="shared" si="38"/>
        <v>19.841269841269845</v>
      </c>
      <c r="N257" s="91">
        <v>88</v>
      </c>
      <c r="O257" s="91">
        <v>120</v>
      </c>
      <c r="P257" s="91">
        <v>92</v>
      </c>
      <c r="Q257" s="91" t="s">
        <v>988</v>
      </c>
      <c r="R257" s="91">
        <v>3</v>
      </c>
      <c r="S257" s="91">
        <v>30</v>
      </c>
      <c r="T257" s="91">
        <v>3</v>
      </c>
      <c r="U257" s="91">
        <v>5</v>
      </c>
      <c r="AE257" s="21">
        <v>4.13</v>
      </c>
      <c r="AF257" s="91"/>
      <c r="AG257" s="93">
        <v>1.95</v>
      </c>
    </row>
    <row r="258" spans="1:33" ht="15" x14ac:dyDescent="0.2">
      <c r="B258" s="8" t="s">
        <v>563</v>
      </c>
      <c r="C258" s="8" t="s">
        <v>223</v>
      </c>
      <c r="D258" s="8" t="s">
        <v>382</v>
      </c>
      <c r="E258" s="8" t="s">
        <v>919</v>
      </c>
      <c r="F258" s="8" t="s">
        <v>369</v>
      </c>
      <c r="G258" s="8" t="s">
        <v>369</v>
      </c>
      <c r="H258" s="13">
        <v>1</v>
      </c>
      <c r="I258" s="13">
        <v>1</v>
      </c>
      <c r="J258" s="14">
        <v>15</v>
      </c>
      <c r="K258" s="13">
        <v>77</v>
      </c>
      <c r="L258" s="13">
        <v>1.6</v>
      </c>
      <c r="M258" s="10">
        <f t="shared" si="38"/>
        <v>30.078124999999993</v>
      </c>
      <c r="N258" s="91">
        <v>68</v>
      </c>
      <c r="O258" s="91">
        <v>132</v>
      </c>
      <c r="P258" s="91">
        <v>80</v>
      </c>
      <c r="Q258" s="91" t="s">
        <v>981</v>
      </c>
      <c r="R258" s="91">
        <v>4</v>
      </c>
      <c r="S258" s="91">
        <v>28</v>
      </c>
      <c r="T258" s="91">
        <v>4</v>
      </c>
      <c r="U258" s="91">
        <v>3</v>
      </c>
      <c r="AE258" s="91"/>
      <c r="AF258" s="21">
        <v>3.07</v>
      </c>
      <c r="AG258" s="93">
        <v>2.5499999999999998</v>
      </c>
    </row>
    <row r="259" spans="1:33" ht="15" x14ac:dyDescent="0.2">
      <c r="B259" s="8" t="s">
        <v>564</v>
      </c>
      <c r="C259" s="8" t="s">
        <v>223</v>
      </c>
      <c r="D259" s="8" t="s">
        <v>377</v>
      </c>
      <c r="E259" s="8" t="s">
        <v>919</v>
      </c>
      <c r="F259" s="8" t="s">
        <v>369</v>
      </c>
      <c r="G259" s="8" t="s">
        <v>383</v>
      </c>
      <c r="H259" s="13">
        <v>3</v>
      </c>
      <c r="I259" s="13">
        <v>1</v>
      </c>
      <c r="J259" s="14">
        <v>15</v>
      </c>
      <c r="K259" s="14">
        <v>40</v>
      </c>
      <c r="L259" s="14">
        <v>1.52</v>
      </c>
      <c r="M259" s="10">
        <f t="shared" si="38"/>
        <v>17.313019390581719</v>
      </c>
      <c r="N259" s="91">
        <v>76</v>
      </c>
      <c r="O259" s="91">
        <v>120</v>
      </c>
      <c r="P259" s="91">
        <v>72</v>
      </c>
      <c r="Q259" s="91" t="s">
        <v>981</v>
      </c>
      <c r="R259" s="91">
        <v>5</v>
      </c>
      <c r="S259" s="91">
        <v>30</v>
      </c>
      <c r="T259" s="91">
        <v>3</v>
      </c>
      <c r="U259" s="91">
        <v>3</v>
      </c>
      <c r="AE259" s="91"/>
      <c r="AF259" s="21">
        <v>2.35</v>
      </c>
      <c r="AG259" s="93">
        <v>3</v>
      </c>
    </row>
    <row r="260" spans="1:33" ht="15" x14ac:dyDescent="0.2">
      <c r="B260" s="8" t="s">
        <v>565</v>
      </c>
      <c r="C260" s="8" t="s">
        <v>222</v>
      </c>
      <c r="D260" s="8" t="s">
        <v>380</v>
      </c>
      <c r="E260" s="8" t="s">
        <v>919</v>
      </c>
      <c r="F260" s="8" t="s">
        <v>369</v>
      </c>
      <c r="G260" s="8" t="s">
        <v>370</v>
      </c>
      <c r="H260" s="13">
        <v>3</v>
      </c>
      <c r="I260" s="13">
        <v>3</v>
      </c>
      <c r="J260" s="14">
        <v>15</v>
      </c>
      <c r="K260" s="14">
        <v>56</v>
      </c>
      <c r="L260" s="14">
        <v>1.54</v>
      </c>
      <c r="M260" s="10">
        <f t="shared" si="38"/>
        <v>23.61275088547816</v>
      </c>
      <c r="N260" s="91">
        <v>76</v>
      </c>
      <c r="O260" s="91">
        <v>112</v>
      </c>
      <c r="P260" s="91">
        <v>112</v>
      </c>
      <c r="Q260" s="91" t="s">
        <v>981</v>
      </c>
      <c r="R260" s="91">
        <v>3</v>
      </c>
      <c r="S260" s="91">
        <v>32</v>
      </c>
      <c r="T260" s="91">
        <v>3</v>
      </c>
      <c r="U260" s="91">
        <v>5</v>
      </c>
      <c r="AE260" s="21">
        <v>3.17</v>
      </c>
      <c r="AF260" s="91"/>
      <c r="AG260" s="93">
        <v>2.7749999999999999</v>
      </c>
    </row>
    <row r="261" spans="1:33" ht="15" x14ac:dyDescent="0.2">
      <c r="B261" s="8" t="s">
        <v>566</v>
      </c>
      <c r="C261" s="8" t="s">
        <v>935</v>
      </c>
      <c r="D261" s="8" t="s">
        <v>936</v>
      </c>
      <c r="E261" s="8" t="s">
        <v>919</v>
      </c>
      <c r="F261" s="8" t="s">
        <v>375</v>
      </c>
      <c r="G261" s="8" t="s">
        <v>370</v>
      </c>
      <c r="H261" s="13">
        <v>4</v>
      </c>
      <c r="I261" s="13">
        <v>1</v>
      </c>
      <c r="J261" s="14">
        <v>16</v>
      </c>
      <c r="K261" s="14">
        <v>53</v>
      </c>
      <c r="L261" s="14">
        <v>1.65</v>
      </c>
      <c r="M261" s="10">
        <f t="shared" si="38"/>
        <v>19.467401285583104</v>
      </c>
      <c r="N261" s="91">
        <v>88</v>
      </c>
      <c r="O261" s="91">
        <v>132</v>
      </c>
      <c r="P261" s="91">
        <v>56</v>
      </c>
      <c r="Q261" s="91" t="s">
        <v>981</v>
      </c>
      <c r="R261" s="91">
        <v>3</v>
      </c>
      <c r="S261" s="91">
        <v>33</v>
      </c>
      <c r="T261" s="91">
        <v>4</v>
      </c>
      <c r="U261" s="91">
        <v>4</v>
      </c>
      <c r="AE261" s="21">
        <v>3.29</v>
      </c>
      <c r="AF261" s="91"/>
      <c r="AG261" s="93">
        <v>2.8</v>
      </c>
    </row>
    <row r="262" spans="1:33" ht="15" x14ac:dyDescent="0.2">
      <c r="B262" s="76" t="s">
        <v>567</v>
      </c>
      <c r="C262" s="8" t="s">
        <v>937</v>
      </c>
      <c r="D262" s="8" t="s">
        <v>938</v>
      </c>
      <c r="E262" s="8" t="s">
        <v>939</v>
      </c>
      <c r="F262" s="8" t="s">
        <v>369</v>
      </c>
      <c r="G262" s="8" t="s">
        <v>383</v>
      </c>
      <c r="H262" s="13">
        <v>2</v>
      </c>
      <c r="I262" s="13">
        <v>1</v>
      </c>
      <c r="J262" s="14">
        <v>19</v>
      </c>
      <c r="K262" s="14">
        <v>48</v>
      </c>
      <c r="L262" s="14">
        <v>1.46</v>
      </c>
      <c r="M262" s="10">
        <f t="shared" si="38"/>
        <v>22.518296115593923</v>
      </c>
      <c r="N262" s="91">
        <v>92</v>
      </c>
      <c r="O262" s="91">
        <v>120</v>
      </c>
      <c r="P262" s="91">
        <v>100</v>
      </c>
      <c r="Q262" s="91" t="s">
        <v>981</v>
      </c>
      <c r="R262" s="91">
        <v>4</v>
      </c>
      <c r="S262" s="91">
        <v>30</v>
      </c>
      <c r="T262" s="91">
        <v>3</v>
      </c>
      <c r="U262" s="91">
        <v>4</v>
      </c>
      <c r="AE262" s="91"/>
      <c r="AF262" s="21">
        <v>2.16</v>
      </c>
      <c r="AG262" s="93">
        <v>2.7</v>
      </c>
    </row>
    <row r="263" spans="1:33" ht="15" x14ac:dyDescent="0.2">
      <c r="B263" s="8" t="s">
        <v>568</v>
      </c>
      <c r="C263" s="8" t="s">
        <v>935</v>
      </c>
      <c r="D263" s="8" t="s">
        <v>373</v>
      </c>
      <c r="E263" s="8" t="s">
        <v>919</v>
      </c>
      <c r="F263" s="8" t="s">
        <v>376</v>
      </c>
      <c r="G263" s="8" t="s">
        <v>370</v>
      </c>
      <c r="H263" s="13">
        <v>3</v>
      </c>
      <c r="I263" s="13">
        <v>3</v>
      </c>
      <c r="J263" s="14">
        <v>17</v>
      </c>
      <c r="K263" s="14">
        <v>79</v>
      </c>
      <c r="L263" s="14">
        <v>1.84</v>
      </c>
      <c r="M263" s="10">
        <f t="shared" si="38"/>
        <v>23.334120982986768</v>
      </c>
      <c r="N263" s="91">
        <v>76</v>
      </c>
      <c r="O263" s="91">
        <v>116</v>
      </c>
      <c r="P263" s="91">
        <v>72</v>
      </c>
      <c r="Q263" s="91" t="s">
        <v>981</v>
      </c>
      <c r="R263" s="91">
        <v>3</v>
      </c>
      <c r="S263" s="91">
        <v>27</v>
      </c>
      <c r="T263" s="91">
        <v>3</v>
      </c>
      <c r="U263" s="91">
        <v>4</v>
      </c>
      <c r="AE263" s="21">
        <v>3.43</v>
      </c>
      <c r="AF263" s="91"/>
      <c r="AG263" s="93">
        <v>2.9</v>
      </c>
    </row>
    <row r="264" spans="1:33" ht="15" x14ac:dyDescent="0.2">
      <c r="B264" s="8" t="s">
        <v>569</v>
      </c>
      <c r="C264" s="8" t="s">
        <v>935</v>
      </c>
      <c r="D264" s="8" t="s">
        <v>373</v>
      </c>
      <c r="E264" s="8" t="s">
        <v>919</v>
      </c>
      <c r="F264" s="8" t="s">
        <v>369</v>
      </c>
      <c r="G264" s="8" t="s">
        <v>376</v>
      </c>
      <c r="H264" s="13">
        <v>3</v>
      </c>
      <c r="I264" s="13">
        <v>3</v>
      </c>
      <c r="J264" s="14">
        <v>17</v>
      </c>
      <c r="K264" s="14">
        <v>75</v>
      </c>
      <c r="L264" s="14">
        <v>1.65</v>
      </c>
      <c r="M264" s="10">
        <f t="shared" si="38"/>
        <v>27.548209366391188</v>
      </c>
      <c r="N264" s="91">
        <v>68</v>
      </c>
      <c r="O264" s="91">
        <v>132</v>
      </c>
      <c r="P264" s="91">
        <v>72</v>
      </c>
      <c r="Q264" s="91" t="s">
        <v>981</v>
      </c>
      <c r="R264" s="91">
        <v>3</v>
      </c>
      <c r="S264" s="91">
        <v>34</v>
      </c>
      <c r="T264" s="91">
        <v>2</v>
      </c>
      <c r="U264" s="91">
        <v>4</v>
      </c>
      <c r="AE264" s="21">
        <v>3.08</v>
      </c>
      <c r="AF264" s="91"/>
      <c r="AG264" s="93">
        <v>1.65</v>
      </c>
    </row>
    <row r="265" spans="1:33" ht="15" x14ac:dyDescent="0.2">
      <c r="A265" s="9"/>
      <c r="B265" s="8" t="s">
        <v>570</v>
      </c>
      <c r="C265" s="8" t="s">
        <v>937</v>
      </c>
      <c r="D265" s="8" t="s">
        <v>940</v>
      </c>
      <c r="E265" s="8" t="s">
        <v>919</v>
      </c>
      <c r="F265" s="8" t="s">
        <v>375</v>
      </c>
      <c r="G265" s="8" t="s">
        <v>376</v>
      </c>
      <c r="H265" s="13">
        <v>2</v>
      </c>
      <c r="I265" s="13">
        <v>1</v>
      </c>
      <c r="J265" s="14">
        <v>16</v>
      </c>
      <c r="K265" s="14">
        <v>45</v>
      </c>
      <c r="L265" s="14">
        <v>1.65</v>
      </c>
      <c r="M265" s="10">
        <f t="shared" si="38"/>
        <v>16.528925619834713</v>
      </c>
      <c r="N265" s="91">
        <v>72</v>
      </c>
      <c r="O265" s="91">
        <v>148</v>
      </c>
      <c r="P265" s="91">
        <v>72</v>
      </c>
      <c r="Q265" s="91" t="s">
        <v>981</v>
      </c>
      <c r="R265" s="91">
        <v>3</v>
      </c>
      <c r="S265" s="91">
        <v>24</v>
      </c>
      <c r="T265" s="91">
        <v>4</v>
      </c>
      <c r="U265" s="91">
        <v>4</v>
      </c>
      <c r="AE265" s="91"/>
      <c r="AF265" s="21">
        <v>3.15</v>
      </c>
      <c r="AG265" s="93">
        <v>2.2999999999999998</v>
      </c>
    </row>
    <row r="266" spans="1:33" ht="15" x14ac:dyDescent="0.2">
      <c r="B266" s="8" t="s">
        <v>571</v>
      </c>
      <c r="C266" s="8" t="s">
        <v>935</v>
      </c>
      <c r="D266" s="8" t="s">
        <v>374</v>
      </c>
      <c r="E266" s="8" t="s">
        <v>919</v>
      </c>
      <c r="F266" s="8" t="s">
        <v>369</v>
      </c>
      <c r="G266" s="8" t="s">
        <v>376</v>
      </c>
      <c r="H266" s="13">
        <v>2</v>
      </c>
      <c r="I266" s="13">
        <v>1</v>
      </c>
      <c r="J266" s="14">
        <v>16</v>
      </c>
      <c r="K266" s="14">
        <v>56</v>
      </c>
      <c r="L266" s="14">
        <v>1.72</v>
      </c>
      <c r="M266" s="10">
        <f t="shared" si="38"/>
        <v>18.92915089237426</v>
      </c>
      <c r="N266" s="91">
        <v>92</v>
      </c>
      <c r="O266" s="91">
        <v>128</v>
      </c>
      <c r="P266" s="91">
        <v>100</v>
      </c>
      <c r="Q266" s="91" t="s">
        <v>981</v>
      </c>
      <c r="R266" s="91">
        <v>3</v>
      </c>
      <c r="S266" s="91">
        <v>26</v>
      </c>
      <c r="T266" s="91">
        <v>3</v>
      </c>
      <c r="U266" s="91">
        <v>4</v>
      </c>
      <c r="AE266" s="91"/>
      <c r="AF266" s="91"/>
      <c r="AG266" s="93">
        <v>2.9</v>
      </c>
    </row>
    <row r="267" spans="1:33" ht="15" x14ac:dyDescent="0.2">
      <c r="B267" s="8" t="s">
        <v>572</v>
      </c>
      <c r="C267" s="8" t="s">
        <v>937</v>
      </c>
      <c r="D267" s="8" t="s">
        <v>382</v>
      </c>
      <c r="E267" s="8" t="s">
        <v>919</v>
      </c>
      <c r="F267" s="8" t="s">
        <v>370</v>
      </c>
      <c r="G267" s="8" t="s">
        <v>376</v>
      </c>
      <c r="H267" s="13">
        <v>4</v>
      </c>
      <c r="I267" s="13">
        <v>2</v>
      </c>
      <c r="J267" s="14">
        <v>16</v>
      </c>
      <c r="K267" s="14">
        <v>53</v>
      </c>
      <c r="L267" s="14">
        <v>1.66</v>
      </c>
      <c r="M267" s="10">
        <f t="shared" si="38"/>
        <v>19.233560749020178</v>
      </c>
      <c r="N267" s="91">
        <v>80</v>
      </c>
      <c r="O267" s="91">
        <v>120</v>
      </c>
      <c r="P267" s="91">
        <v>104</v>
      </c>
      <c r="Q267" s="91" t="s">
        <v>981</v>
      </c>
      <c r="R267" s="91">
        <v>3</v>
      </c>
      <c r="S267" s="91">
        <v>25</v>
      </c>
      <c r="T267" s="91">
        <v>4</v>
      </c>
      <c r="U267" s="91">
        <v>4</v>
      </c>
      <c r="AE267" s="91"/>
      <c r="AF267" s="21">
        <v>2.2000000000000002</v>
      </c>
      <c r="AG267" s="93">
        <v>2.2999999999999998</v>
      </c>
    </row>
    <row r="268" spans="1:33" ht="15" x14ac:dyDescent="0.2">
      <c r="B268" s="8" t="s">
        <v>573</v>
      </c>
      <c r="C268" s="8" t="s">
        <v>937</v>
      </c>
      <c r="D268" s="8" t="s">
        <v>381</v>
      </c>
      <c r="E268" s="8" t="s">
        <v>919</v>
      </c>
      <c r="F268" s="8" t="s">
        <v>375</v>
      </c>
      <c r="G268" s="8" t="s">
        <v>941</v>
      </c>
      <c r="H268" s="13">
        <v>7</v>
      </c>
      <c r="I268" s="13">
        <v>5</v>
      </c>
      <c r="J268" s="14">
        <v>17</v>
      </c>
      <c r="K268" s="14">
        <v>63</v>
      </c>
      <c r="L268" s="14">
        <v>1.72</v>
      </c>
      <c r="M268" s="10">
        <f t="shared" si="38"/>
        <v>21.295294753921041</v>
      </c>
      <c r="N268" s="91">
        <v>72</v>
      </c>
      <c r="O268" s="91">
        <v>132</v>
      </c>
      <c r="P268" s="91">
        <v>120</v>
      </c>
      <c r="Q268" s="91" t="s">
        <v>989</v>
      </c>
      <c r="R268" s="91">
        <v>4</v>
      </c>
      <c r="S268" s="91">
        <v>22</v>
      </c>
      <c r="T268" s="91">
        <v>3</v>
      </c>
      <c r="U268" s="91">
        <v>3</v>
      </c>
      <c r="AE268" s="91"/>
      <c r="AF268" s="91"/>
      <c r="AG268" s="93">
        <v>2</v>
      </c>
    </row>
    <row r="269" spans="1:33" ht="15" x14ac:dyDescent="0.2">
      <c r="B269" s="8" t="s">
        <v>574</v>
      </c>
      <c r="C269" s="8" t="s">
        <v>937</v>
      </c>
      <c r="D269" s="8" t="s">
        <v>377</v>
      </c>
      <c r="E269" s="8" t="s">
        <v>378</v>
      </c>
      <c r="F269" s="8" t="s">
        <v>370</v>
      </c>
      <c r="G269" s="8" t="s">
        <v>370</v>
      </c>
      <c r="H269" s="13">
        <v>2</v>
      </c>
      <c r="I269" s="13">
        <v>2</v>
      </c>
      <c r="J269" s="14">
        <v>16</v>
      </c>
      <c r="K269" s="14">
        <v>54.5</v>
      </c>
      <c r="L269" s="14">
        <v>1.66</v>
      </c>
      <c r="M269" s="10">
        <f t="shared" si="38"/>
        <v>19.777906807954711</v>
      </c>
      <c r="N269" s="91">
        <v>72</v>
      </c>
      <c r="O269" s="91">
        <v>108</v>
      </c>
      <c r="P269" s="91">
        <v>64</v>
      </c>
      <c r="Q269" s="91" t="s">
        <v>981</v>
      </c>
      <c r="R269" s="91">
        <v>3</v>
      </c>
      <c r="S269" s="91">
        <v>22</v>
      </c>
      <c r="T269" s="91">
        <v>4</v>
      </c>
      <c r="U269" s="91">
        <v>4</v>
      </c>
      <c r="AE269" s="91"/>
      <c r="AF269" s="21">
        <v>2.33</v>
      </c>
      <c r="AG269" s="93">
        <v>1.95</v>
      </c>
    </row>
    <row r="270" spans="1:33" ht="15" x14ac:dyDescent="0.2">
      <c r="B270" s="8" t="s">
        <v>575</v>
      </c>
      <c r="C270" s="8" t="s">
        <v>935</v>
      </c>
      <c r="D270" s="8" t="s">
        <v>936</v>
      </c>
      <c r="E270" s="8" t="s">
        <v>919</v>
      </c>
      <c r="F270" s="8" t="s">
        <v>370</v>
      </c>
      <c r="G270" s="8" t="s">
        <v>370</v>
      </c>
      <c r="H270" s="13">
        <v>2</v>
      </c>
      <c r="I270" s="13">
        <v>2</v>
      </c>
      <c r="J270" s="14">
        <v>17</v>
      </c>
      <c r="K270" s="14">
        <v>60</v>
      </c>
      <c r="L270" s="14">
        <v>1.7</v>
      </c>
      <c r="M270" s="10">
        <f t="shared" si="38"/>
        <v>20.761245674740486</v>
      </c>
      <c r="N270" s="91">
        <v>92</v>
      </c>
      <c r="O270" s="91">
        <v>128</v>
      </c>
      <c r="P270" s="91">
        <v>96</v>
      </c>
      <c r="Q270" s="91" t="s">
        <v>990</v>
      </c>
      <c r="R270" s="91">
        <v>3</v>
      </c>
      <c r="S270" s="91">
        <v>29</v>
      </c>
      <c r="T270" s="91">
        <v>3</v>
      </c>
      <c r="U270" s="91">
        <v>5</v>
      </c>
      <c r="AE270" s="21">
        <v>3.34</v>
      </c>
      <c r="AF270" s="91"/>
      <c r="AG270" s="93">
        <v>2.5499999999999998</v>
      </c>
    </row>
    <row r="271" spans="1:33" ht="15" x14ac:dyDescent="0.2">
      <c r="B271" s="8" t="s">
        <v>576</v>
      </c>
      <c r="C271" s="8" t="s">
        <v>935</v>
      </c>
      <c r="D271" s="8" t="s">
        <v>382</v>
      </c>
      <c r="E271" s="8" t="s">
        <v>919</v>
      </c>
      <c r="F271" s="8" t="s">
        <v>369</v>
      </c>
      <c r="G271" s="8" t="s">
        <v>383</v>
      </c>
      <c r="H271" s="13">
        <v>4</v>
      </c>
      <c r="I271" s="13">
        <v>1</v>
      </c>
      <c r="J271" s="14">
        <v>16</v>
      </c>
      <c r="K271" s="14">
        <v>65</v>
      </c>
      <c r="L271" s="14">
        <v>1.67</v>
      </c>
      <c r="M271" s="10">
        <f t="shared" si="38"/>
        <v>23.306680053067517</v>
      </c>
      <c r="N271" s="91">
        <v>84</v>
      </c>
      <c r="O271" s="91">
        <v>128</v>
      </c>
      <c r="P271" s="91">
        <v>88</v>
      </c>
      <c r="Q271" s="91" t="s">
        <v>981</v>
      </c>
      <c r="R271" s="91">
        <v>4</v>
      </c>
      <c r="S271" s="91">
        <v>30</v>
      </c>
      <c r="T271" s="91">
        <v>3</v>
      </c>
      <c r="U271" s="91">
        <v>4</v>
      </c>
      <c r="AE271" s="21">
        <v>3.43</v>
      </c>
      <c r="AF271" s="91"/>
      <c r="AG271" s="93">
        <v>3</v>
      </c>
    </row>
    <row r="272" spans="1:33" ht="15" x14ac:dyDescent="0.2">
      <c r="B272" s="8" t="s">
        <v>577</v>
      </c>
      <c r="C272" s="8" t="s">
        <v>935</v>
      </c>
      <c r="D272" s="8" t="s">
        <v>373</v>
      </c>
      <c r="E272" s="8" t="s">
        <v>919</v>
      </c>
      <c r="F272" s="8" t="s">
        <v>376</v>
      </c>
      <c r="G272" s="8" t="s">
        <v>376</v>
      </c>
      <c r="H272" s="13">
        <v>4</v>
      </c>
      <c r="I272" s="13">
        <v>1</v>
      </c>
      <c r="J272" s="14">
        <v>16</v>
      </c>
      <c r="K272" s="14">
        <v>40</v>
      </c>
      <c r="L272" s="14">
        <v>1.3</v>
      </c>
      <c r="M272" s="10">
        <f t="shared" si="38"/>
        <v>23.668639053254434</v>
      </c>
      <c r="N272" s="91">
        <v>68</v>
      </c>
      <c r="O272" s="91">
        <v>144</v>
      </c>
      <c r="P272" s="91">
        <v>104</v>
      </c>
      <c r="Q272" s="91" t="s">
        <v>981</v>
      </c>
      <c r="R272" s="91">
        <v>4</v>
      </c>
      <c r="S272" s="91">
        <v>32</v>
      </c>
      <c r="T272" s="91">
        <v>3</v>
      </c>
      <c r="U272" s="91">
        <v>5</v>
      </c>
      <c r="AE272" s="21">
        <v>3.06</v>
      </c>
      <c r="AF272" s="91"/>
      <c r="AG272" s="93">
        <v>2.7749999999999999</v>
      </c>
    </row>
    <row r="273" spans="2:33" ht="15" x14ac:dyDescent="0.2">
      <c r="B273" s="8" t="s">
        <v>578</v>
      </c>
      <c r="C273" s="8" t="s">
        <v>937</v>
      </c>
      <c r="D273" s="8" t="s">
        <v>373</v>
      </c>
      <c r="E273" s="8" t="s">
        <v>919</v>
      </c>
      <c r="F273" s="8" t="s">
        <v>383</v>
      </c>
      <c r="G273" s="8" t="s">
        <v>369</v>
      </c>
      <c r="H273" s="13">
        <v>4</v>
      </c>
      <c r="I273" s="13">
        <v>1</v>
      </c>
      <c r="J273" s="14">
        <v>16</v>
      </c>
      <c r="K273" s="14">
        <v>54</v>
      </c>
      <c r="L273" s="14">
        <v>1.62</v>
      </c>
      <c r="M273" s="10">
        <f t="shared" si="38"/>
        <v>20.576131687242793</v>
      </c>
      <c r="N273" s="91">
        <v>80</v>
      </c>
      <c r="O273" s="91">
        <v>124</v>
      </c>
      <c r="P273" s="91">
        <v>96</v>
      </c>
      <c r="Q273" s="91" t="s">
        <v>981</v>
      </c>
      <c r="R273" s="91">
        <v>4</v>
      </c>
      <c r="S273" s="91">
        <v>28</v>
      </c>
      <c r="T273" s="91">
        <v>4</v>
      </c>
      <c r="U273" s="91">
        <v>2</v>
      </c>
      <c r="AE273" s="91"/>
      <c r="AF273" s="21">
        <v>2.25</v>
      </c>
      <c r="AG273" s="93">
        <v>2.5499999999999998</v>
      </c>
    </row>
    <row r="274" spans="2:33" ht="15" x14ac:dyDescent="0.2">
      <c r="B274" s="8" t="s">
        <v>579</v>
      </c>
      <c r="C274" s="8" t="s">
        <v>935</v>
      </c>
      <c r="D274" s="8" t="s">
        <v>382</v>
      </c>
      <c r="E274" s="8" t="s">
        <v>919</v>
      </c>
      <c r="F274" s="8" t="s">
        <v>369</v>
      </c>
      <c r="G274" s="8" t="s">
        <v>383</v>
      </c>
      <c r="H274" s="13">
        <v>6</v>
      </c>
      <c r="I274" s="13">
        <v>6</v>
      </c>
      <c r="J274" s="14">
        <v>19</v>
      </c>
      <c r="K274" s="14">
        <v>63</v>
      </c>
      <c r="L274" s="14">
        <v>1.69</v>
      </c>
      <c r="M274" s="10">
        <f t="shared" si="38"/>
        <v>22.058051188683873</v>
      </c>
      <c r="N274" s="91">
        <v>76</v>
      </c>
      <c r="O274" s="91">
        <v>92</v>
      </c>
      <c r="P274" s="91">
        <v>68</v>
      </c>
      <c r="Q274" s="91" t="s">
        <v>981</v>
      </c>
      <c r="R274" s="91">
        <v>5</v>
      </c>
      <c r="S274" s="91">
        <v>34</v>
      </c>
      <c r="T274" s="91">
        <v>1</v>
      </c>
      <c r="U274" s="91">
        <v>5</v>
      </c>
      <c r="AE274" s="21">
        <v>3.14</v>
      </c>
      <c r="AF274" s="91"/>
      <c r="AG274" s="93">
        <v>3</v>
      </c>
    </row>
    <row r="275" spans="2:33" ht="15" x14ac:dyDescent="0.2">
      <c r="B275" s="8" t="s">
        <v>580</v>
      </c>
      <c r="C275" s="8" t="s">
        <v>935</v>
      </c>
      <c r="D275" s="8" t="s">
        <v>382</v>
      </c>
      <c r="E275" s="8" t="s">
        <v>378</v>
      </c>
      <c r="F275" s="8" t="s">
        <v>375</v>
      </c>
      <c r="G275" s="8" t="s">
        <v>375</v>
      </c>
      <c r="H275" s="13">
        <v>3</v>
      </c>
      <c r="I275" s="13">
        <v>1</v>
      </c>
      <c r="J275" s="13">
        <v>15</v>
      </c>
      <c r="K275" s="21">
        <v>50</v>
      </c>
      <c r="L275" s="21">
        <v>1.68</v>
      </c>
      <c r="M275" s="10">
        <f t="shared" si="38"/>
        <v>17.715419501133791</v>
      </c>
      <c r="N275" s="23">
        <v>116</v>
      </c>
      <c r="O275" s="21">
        <v>188</v>
      </c>
      <c r="P275" s="21">
        <v>100</v>
      </c>
      <c r="Q275" s="91" t="s">
        <v>981</v>
      </c>
      <c r="R275" s="21">
        <v>4</v>
      </c>
      <c r="S275" s="21">
        <v>31</v>
      </c>
      <c r="T275" s="21">
        <v>4</v>
      </c>
      <c r="U275" s="91">
        <v>3</v>
      </c>
      <c r="AE275" s="21">
        <v>3.35</v>
      </c>
      <c r="AF275" s="91"/>
      <c r="AG275" s="93">
        <v>2.6</v>
      </c>
    </row>
    <row r="276" spans="2:33" ht="15" x14ac:dyDescent="0.2">
      <c r="B276" s="8" t="s">
        <v>581</v>
      </c>
      <c r="C276" s="8" t="s">
        <v>935</v>
      </c>
      <c r="D276" s="8" t="s">
        <v>942</v>
      </c>
      <c r="E276" s="8" t="s">
        <v>919</v>
      </c>
      <c r="F276" s="8" t="s">
        <v>369</v>
      </c>
      <c r="G276" s="8" t="s">
        <v>369</v>
      </c>
      <c r="H276" s="13">
        <v>3</v>
      </c>
      <c r="I276" s="13">
        <v>2</v>
      </c>
      <c r="J276" s="13">
        <v>17</v>
      </c>
      <c r="K276" s="13">
        <v>68</v>
      </c>
      <c r="L276" s="13">
        <v>1.78</v>
      </c>
      <c r="M276" s="10">
        <f t="shared" si="38"/>
        <v>21.461936624163616</v>
      </c>
      <c r="N276" s="23">
        <v>80</v>
      </c>
      <c r="O276" s="21">
        <v>156</v>
      </c>
      <c r="P276" s="21">
        <v>92</v>
      </c>
      <c r="Q276" s="91" t="s">
        <v>981</v>
      </c>
      <c r="R276" s="21">
        <v>3</v>
      </c>
      <c r="S276" s="21">
        <v>29</v>
      </c>
      <c r="T276" s="21">
        <v>3</v>
      </c>
      <c r="U276" s="91">
        <v>3</v>
      </c>
      <c r="AE276" s="21">
        <v>3.43</v>
      </c>
      <c r="AF276" s="91"/>
      <c r="AG276" s="93">
        <v>2.7</v>
      </c>
    </row>
    <row r="277" spans="2:33" ht="15" x14ac:dyDescent="0.2">
      <c r="B277" s="8" t="s">
        <v>582</v>
      </c>
      <c r="C277" s="8" t="s">
        <v>935</v>
      </c>
      <c r="D277" s="8" t="s">
        <v>373</v>
      </c>
      <c r="E277" s="8" t="s">
        <v>919</v>
      </c>
      <c r="F277" s="8" t="s">
        <v>375</v>
      </c>
      <c r="G277" s="8" t="s">
        <v>369</v>
      </c>
      <c r="H277" s="13">
        <v>4</v>
      </c>
      <c r="I277" s="13">
        <v>4</v>
      </c>
      <c r="J277" s="13">
        <v>17</v>
      </c>
      <c r="K277" s="21">
        <v>59</v>
      </c>
      <c r="L277" s="21">
        <v>1.75</v>
      </c>
      <c r="M277" s="10">
        <f t="shared" si="38"/>
        <v>19.26530612244898</v>
      </c>
      <c r="N277" s="91">
        <v>84</v>
      </c>
      <c r="O277" s="21">
        <v>160</v>
      </c>
      <c r="P277" s="21">
        <v>120</v>
      </c>
      <c r="Q277" s="91" t="s">
        <v>981</v>
      </c>
      <c r="R277" s="91">
        <v>5</v>
      </c>
      <c r="S277" s="91">
        <v>34</v>
      </c>
      <c r="T277" s="91">
        <v>4</v>
      </c>
      <c r="U277" s="91">
        <v>5</v>
      </c>
      <c r="AE277" s="21">
        <v>4.04</v>
      </c>
      <c r="AF277" s="91"/>
      <c r="AG277" s="93">
        <v>2.5</v>
      </c>
    </row>
    <row r="278" spans="2:33" ht="15" x14ac:dyDescent="0.2">
      <c r="B278" s="8" t="s">
        <v>583</v>
      </c>
      <c r="C278" s="8" t="s">
        <v>937</v>
      </c>
      <c r="D278" s="8" t="s">
        <v>382</v>
      </c>
      <c r="E278" s="8" t="s">
        <v>919</v>
      </c>
      <c r="F278" s="8" t="s">
        <v>369</v>
      </c>
      <c r="G278" s="8" t="s">
        <v>370</v>
      </c>
      <c r="H278" s="13">
        <v>4</v>
      </c>
      <c r="I278" s="13">
        <v>4</v>
      </c>
      <c r="J278" s="13">
        <v>18</v>
      </c>
      <c r="K278" s="21">
        <v>55</v>
      </c>
      <c r="L278" s="21">
        <v>1.65</v>
      </c>
      <c r="M278" s="10">
        <f t="shared" si="38"/>
        <v>20.202020202020204</v>
      </c>
      <c r="N278" s="23">
        <v>88</v>
      </c>
      <c r="O278" s="21">
        <v>120</v>
      </c>
      <c r="P278" s="21">
        <v>116</v>
      </c>
      <c r="Q278" s="91" t="s">
        <v>981</v>
      </c>
      <c r="R278" s="21">
        <v>4</v>
      </c>
      <c r="S278" s="21">
        <v>25</v>
      </c>
      <c r="T278" s="21">
        <v>4</v>
      </c>
      <c r="U278" s="91">
        <v>4</v>
      </c>
      <c r="AE278" s="91"/>
      <c r="AF278" s="21">
        <v>2.31</v>
      </c>
      <c r="AG278" s="93">
        <v>2.2000000000000002</v>
      </c>
    </row>
    <row r="279" spans="2:33" ht="15" x14ac:dyDescent="0.2">
      <c r="B279" s="8" t="s">
        <v>584</v>
      </c>
      <c r="C279" s="8" t="s">
        <v>937</v>
      </c>
      <c r="D279" s="8" t="s">
        <v>927</v>
      </c>
      <c r="E279" s="8" t="s">
        <v>919</v>
      </c>
      <c r="F279" s="8" t="s">
        <v>375</v>
      </c>
      <c r="G279" s="8" t="s">
        <v>383</v>
      </c>
      <c r="H279" s="13">
        <v>5</v>
      </c>
      <c r="I279" s="13">
        <v>4</v>
      </c>
      <c r="J279" s="13">
        <v>16</v>
      </c>
      <c r="K279" s="21">
        <v>55</v>
      </c>
      <c r="L279" s="21">
        <v>1.63</v>
      </c>
      <c r="M279" s="10">
        <f t="shared" si="38"/>
        <v>20.700816741315069</v>
      </c>
      <c r="N279" s="23">
        <v>92</v>
      </c>
      <c r="O279" s="21">
        <v>148</v>
      </c>
      <c r="P279" s="21">
        <v>152</v>
      </c>
      <c r="Q279" s="91" t="s">
        <v>981</v>
      </c>
      <c r="R279" s="21">
        <v>4</v>
      </c>
      <c r="S279" s="21">
        <v>27</v>
      </c>
      <c r="T279" s="21">
        <v>4</v>
      </c>
      <c r="U279" s="91">
        <v>4</v>
      </c>
      <c r="AE279" s="91"/>
      <c r="AF279" s="21">
        <v>2.4500000000000002</v>
      </c>
      <c r="AG279" s="93">
        <v>2.2000000000000002</v>
      </c>
    </row>
    <row r="280" spans="2:33" ht="15" x14ac:dyDescent="0.2">
      <c r="B280" s="8" t="s">
        <v>585</v>
      </c>
      <c r="C280" s="8" t="s">
        <v>935</v>
      </c>
      <c r="D280" s="8" t="s">
        <v>927</v>
      </c>
      <c r="E280" s="8" t="s">
        <v>919</v>
      </c>
      <c r="F280" s="8" t="s">
        <v>376</v>
      </c>
      <c r="G280" s="8" t="s">
        <v>383</v>
      </c>
      <c r="H280" s="13">
        <v>3</v>
      </c>
      <c r="I280" s="13">
        <v>3</v>
      </c>
      <c r="J280" s="13">
        <v>16</v>
      </c>
      <c r="K280" s="21">
        <v>54</v>
      </c>
      <c r="L280" s="21">
        <v>1.7</v>
      </c>
      <c r="M280" s="10">
        <f t="shared" si="38"/>
        <v>18.68512110726644</v>
      </c>
      <c r="N280" s="23">
        <v>68</v>
      </c>
      <c r="O280" s="21">
        <v>176</v>
      </c>
      <c r="P280" s="21">
        <v>128</v>
      </c>
      <c r="Q280" s="91" t="s">
        <v>981</v>
      </c>
      <c r="R280" s="91">
        <v>3</v>
      </c>
      <c r="S280" s="91">
        <v>32</v>
      </c>
      <c r="T280" s="91">
        <v>3</v>
      </c>
      <c r="U280" s="91">
        <v>4</v>
      </c>
      <c r="AE280" s="21">
        <v>3.31</v>
      </c>
      <c r="AF280" s="91"/>
      <c r="AG280" s="93">
        <v>3</v>
      </c>
    </row>
    <row r="281" spans="2:33" ht="15" x14ac:dyDescent="0.2">
      <c r="B281" s="8" t="s">
        <v>586</v>
      </c>
      <c r="C281" s="8" t="s">
        <v>937</v>
      </c>
      <c r="D281" s="8" t="s">
        <v>382</v>
      </c>
      <c r="E281" s="8" t="s">
        <v>919</v>
      </c>
      <c r="F281" s="8" t="s">
        <v>376</v>
      </c>
      <c r="G281" s="8" t="s">
        <v>383</v>
      </c>
      <c r="H281" s="13">
        <v>3</v>
      </c>
      <c r="I281" s="13">
        <v>3</v>
      </c>
      <c r="J281" s="13">
        <v>16</v>
      </c>
      <c r="K281" s="21">
        <v>79</v>
      </c>
      <c r="L281" s="21">
        <v>1.63</v>
      </c>
      <c r="M281" s="10">
        <f t="shared" si="38"/>
        <v>29.733900410252552</v>
      </c>
      <c r="N281" s="23">
        <v>88</v>
      </c>
      <c r="O281" s="21">
        <v>152</v>
      </c>
      <c r="P281" s="21">
        <v>112</v>
      </c>
      <c r="Q281" s="91" t="s">
        <v>981</v>
      </c>
      <c r="R281" s="21">
        <v>4</v>
      </c>
      <c r="S281" s="21">
        <v>23</v>
      </c>
      <c r="T281" s="21">
        <v>4</v>
      </c>
      <c r="U281" s="91">
        <v>4</v>
      </c>
      <c r="AE281" s="91"/>
      <c r="AF281" s="21">
        <v>3.22</v>
      </c>
      <c r="AG281" s="93">
        <v>2.1749999999999998</v>
      </c>
    </row>
    <row r="282" spans="2:33" ht="15" x14ac:dyDescent="0.2">
      <c r="B282" s="8" t="s">
        <v>587</v>
      </c>
      <c r="C282" s="8" t="s">
        <v>937</v>
      </c>
      <c r="D282" s="8" t="s">
        <v>382</v>
      </c>
      <c r="E282" s="8" t="s">
        <v>943</v>
      </c>
      <c r="F282" s="8" t="s">
        <v>376</v>
      </c>
      <c r="G282" s="8" t="s">
        <v>370</v>
      </c>
      <c r="H282" s="13">
        <v>2</v>
      </c>
      <c r="I282" s="13">
        <v>1</v>
      </c>
      <c r="J282" s="13">
        <v>15</v>
      </c>
      <c r="K282" s="23">
        <v>57</v>
      </c>
      <c r="L282" s="21">
        <v>1.58</v>
      </c>
      <c r="M282" s="10">
        <f t="shared" si="38"/>
        <v>22.832879346258608</v>
      </c>
      <c r="N282" s="23">
        <v>92</v>
      </c>
      <c r="O282" s="21">
        <v>120</v>
      </c>
      <c r="P282" s="21">
        <v>100</v>
      </c>
      <c r="Q282" s="91" t="s">
        <v>981</v>
      </c>
      <c r="R282" s="21">
        <v>4</v>
      </c>
      <c r="S282" s="21">
        <v>20</v>
      </c>
      <c r="T282" s="21">
        <v>3</v>
      </c>
      <c r="U282" s="91">
        <v>4</v>
      </c>
      <c r="AE282" s="91"/>
      <c r="AF282" s="21">
        <v>2.4900000000000002</v>
      </c>
      <c r="AG282" s="93">
        <v>2.2200000000000002</v>
      </c>
    </row>
    <row r="283" spans="2:33" ht="15" x14ac:dyDescent="0.2">
      <c r="B283" s="8" t="s">
        <v>588</v>
      </c>
      <c r="C283" s="8" t="s">
        <v>937</v>
      </c>
      <c r="D283" s="8" t="s">
        <v>934</v>
      </c>
      <c r="E283" s="8" t="s">
        <v>919</v>
      </c>
      <c r="F283" s="8" t="s">
        <v>375</v>
      </c>
      <c r="G283" s="8" t="s">
        <v>375</v>
      </c>
      <c r="H283" s="13">
        <v>3</v>
      </c>
      <c r="I283" s="13">
        <v>3</v>
      </c>
      <c r="J283" s="13">
        <v>17</v>
      </c>
      <c r="K283" s="91">
        <v>50</v>
      </c>
      <c r="L283" s="91">
        <v>1.65</v>
      </c>
      <c r="M283" s="10">
        <f t="shared" si="38"/>
        <v>18.365472910927458</v>
      </c>
      <c r="N283" s="23">
        <v>92</v>
      </c>
      <c r="O283" s="21">
        <v>156</v>
      </c>
      <c r="P283" s="21">
        <v>108</v>
      </c>
      <c r="Q283" s="91" t="s">
        <v>981</v>
      </c>
      <c r="R283" s="21">
        <v>3</v>
      </c>
      <c r="S283" s="21">
        <v>25</v>
      </c>
      <c r="T283" s="21">
        <v>3</v>
      </c>
      <c r="U283" s="91">
        <v>4</v>
      </c>
      <c r="AE283" s="91"/>
      <c r="AF283" s="91"/>
      <c r="AG283" s="93">
        <v>2.8</v>
      </c>
    </row>
    <row r="284" spans="2:33" ht="15" x14ac:dyDescent="0.2">
      <c r="B284" s="8" t="s">
        <v>589</v>
      </c>
      <c r="C284" s="8" t="s">
        <v>937</v>
      </c>
      <c r="D284" s="8" t="s">
        <v>382</v>
      </c>
      <c r="E284" s="8" t="s">
        <v>919</v>
      </c>
      <c r="F284" s="8" t="s">
        <v>369</v>
      </c>
      <c r="G284" s="8" t="s">
        <v>944</v>
      </c>
      <c r="H284" s="13">
        <v>2</v>
      </c>
      <c r="I284" s="13">
        <v>2</v>
      </c>
      <c r="J284" s="13">
        <v>18</v>
      </c>
      <c r="K284" s="21">
        <v>64</v>
      </c>
      <c r="L284" s="21">
        <v>1.7</v>
      </c>
      <c r="M284" s="10">
        <f t="shared" si="38"/>
        <v>22.145328719723185</v>
      </c>
      <c r="N284" s="23">
        <v>84</v>
      </c>
      <c r="O284" s="21">
        <v>156</v>
      </c>
      <c r="P284" s="21">
        <v>112</v>
      </c>
      <c r="Q284" s="91" t="s">
        <v>981</v>
      </c>
      <c r="R284" s="21">
        <v>3</v>
      </c>
      <c r="S284" s="21">
        <v>25</v>
      </c>
      <c r="T284" s="21">
        <v>3</v>
      </c>
      <c r="U284" s="91">
        <v>4</v>
      </c>
      <c r="AE284" s="91"/>
      <c r="AF284" s="21">
        <v>3.27</v>
      </c>
      <c r="AG284" s="93">
        <v>2.4500000000000002</v>
      </c>
    </row>
    <row r="285" spans="2:33" ht="15" x14ac:dyDescent="0.2">
      <c r="B285" s="8" t="s">
        <v>590</v>
      </c>
      <c r="C285" s="8" t="s">
        <v>935</v>
      </c>
      <c r="D285" s="8" t="s">
        <v>380</v>
      </c>
      <c r="E285" s="8" t="s">
        <v>919</v>
      </c>
      <c r="F285" s="8" t="s">
        <v>375</v>
      </c>
      <c r="G285" s="8" t="s">
        <v>383</v>
      </c>
      <c r="H285" s="13">
        <v>6</v>
      </c>
      <c r="I285" s="13">
        <v>6</v>
      </c>
      <c r="J285" s="13">
        <v>15</v>
      </c>
      <c r="K285" s="21">
        <v>54</v>
      </c>
      <c r="L285" s="21">
        <v>1.6</v>
      </c>
      <c r="M285" s="10">
        <f t="shared" si="38"/>
        <v>21.093749999999996</v>
      </c>
      <c r="N285" s="91">
        <v>80</v>
      </c>
      <c r="O285" s="91">
        <v>156</v>
      </c>
      <c r="P285" s="91">
        <v>96</v>
      </c>
      <c r="Q285" s="91" t="s">
        <v>981</v>
      </c>
      <c r="R285" s="21">
        <v>3</v>
      </c>
      <c r="S285" s="21">
        <v>32</v>
      </c>
      <c r="T285" s="21">
        <v>4</v>
      </c>
      <c r="U285" s="91">
        <v>3</v>
      </c>
      <c r="AE285" s="21">
        <v>3.35</v>
      </c>
      <c r="AF285" s="91"/>
      <c r="AG285" s="93">
        <v>2.5499999999999998</v>
      </c>
    </row>
    <row r="286" spans="2:33" ht="15" x14ac:dyDescent="0.2">
      <c r="B286" s="8" t="s">
        <v>591</v>
      </c>
      <c r="C286" s="8" t="s">
        <v>937</v>
      </c>
      <c r="D286" s="8" t="s">
        <v>381</v>
      </c>
      <c r="E286" s="8" t="s">
        <v>919</v>
      </c>
      <c r="F286" s="8" t="s">
        <v>376</v>
      </c>
      <c r="G286" s="8" t="s">
        <v>376</v>
      </c>
      <c r="H286" s="13">
        <v>2</v>
      </c>
      <c r="I286" s="13">
        <v>2</v>
      </c>
      <c r="J286" s="13">
        <v>15</v>
      </c>
      <c r="K286" s="21">
        <v>60</v>
      </c>
      <c r="L286" s="21">
        <v>1.6</v>
      </c>
      <c r="M286" s="10">
        <f t="shared" si="38"/>
        <v>23.437499999999996</v>
      </c>
      <c r="N286" s="23">
        <v>76</v>
      </c>
      <c r="O286" s="21">
        <v>124</v>
      </c>
      <c r="P286" s="21">
        <v>116</v>
      </c>
      <c r="Q286" s="91" t="s">
        <v>981</v>
      </c>
      <c r="R286" s="21">
        <v>4</v>
      </c>
      <c r="S286" s="21">
        <v>22</v>
      </c>
      <c r="T286" s="21">
        <v>3</v>
      </c>
      <c r="U286" s="91">
        <v>4</v>
      </c>
      <c r="AE286" s="91"/>
      <c r="AF286" s="21">
        <v>3.07</v>
      </c>
      <c r="AG286" s="93">
        <v>3</v>
      </c>
    </row>
    <row r="287" spans="2:33" ht="15" x14ac:dyDescent="0.2">
      <c r="B287" s="8" t="s">
        <v>592</v>
      </c>
      <c r="C287" s="8" t="s">
        <v>935</v>
      </c>
      <c r="D287" s="8" t="s">
        <v>382</v>
      </c>
      <c r="E287" s="8" t="s">
        <v>380</v>
      </c>
      <c r="F287" s="8" t="s">
        <v>945</v>
      </c>
      <c r="G287" s="8" t="s">
        <v>369</v>
      </c>
      <c r="H287" s="13">
        <v>2</v>
      </c>
      <c r="I287" s="13">
        <v>2</v>
      </c>
      <c r="J287" s="13">
        <v>17</v>
      </c>
      <c r="K287" s="21">
        <v>51</v>
      </c>
      <c r="L287" s="21">
        <v>1.68</v>
      </c>
      <c r="M287" s="10">
        <f t="shared" si="38"/>
        <v>18.069727891156464</v>
      </c>
      <c r="N287" s="23">
        <v>88</v>
      </c>
      <c r="O287" s="21">
        <v>148</v>
      </c>
      <c r="P287" s="21">
        <v>80</v>
      </c>
      <c r="Q287" s="91" t="s">
        <v>981</v>
      </c>
      <c r="R287" s="21">
        <v>3</v>
      </c>
      <c r="S287" s="21">
        <v>27</v>
      </c>
      <c r="T287" s="21">
        <v>4</v>
      </c>
      <c r="U287" s="91">
        <v>5</v>
      </c>
      <c r="AE287" s="21">
        <v>4.12</v>
      </c>
      <c r="AF287" s="91"/>
      <c r="AG287" s="93">
        <v>2.7749999999999999</v>
      </c>
    </row>
    <row r="288" spans="2:33" ht="15" x14ac:dyDescent="0.2">
      <c r="B288" s="8" t="s">
        <v>593</v>
      </c>
      <c r="C288" s="8" t="s">
        <v>935</v>
      </c>
      <c r="D288" s="8" t="s">
        <v>381</v>
      </c>
      <c r="E288" s="8" t="s">
        <v>919</v>
      </c>
      <c r="F288" s="8" t="s">
        <v>375</v>
      </c>
      <c r="G288" s="8" t="s">
        <v>376</v>
      </c>
      <c r="H288" s="13">
        <v>3</v>
      </c>
      <c r="I288" s="13">
        <v>2</v>
      </c>
      <c r="J288" s="13">
        <v>16</v>
      </c>
      <c r="K288" s="21">
        <v>60</v>
      </c>
      <c r="L288" s="21">
        <v>1.7</v>
      </c>
      <c r="M288" s="10">
        <f t="shared" si="38"/>
        <v>20.761245674740486</v>
      </c>
      <c r="N288" s="23">
        <v>80</v>
      </c>
      <c r="O288" s="21">
        <v>144</v>
      </c>
      <c r="P288" s="21">
        <v>88</v>
      </c>
      <c r="Q288" s="91" t="s">
        <v>981</v>
      </c>
      <c r="R288" s="21">
        <v>4</v>
      </c>
      <c r="S288" s="21">
        <v>28</v>
      </c>
      <c r="T288" s="21">
        <v>3</v>
      </c>
      <c r="U288" s="91">
        <v>4</v>
      </c>
      <c r="AE288" s="21">
        <v>4.0199999999999996</v>
      </c>
      <c r="AF288" s="91"/>
      <c r="AG288" s="93">
        <v>2.8</v>
      </c>
    </row>
    <row r="289" spans="2:52" ht="15" x14ac:dyDescent="0.2">
      <c r="B289" s="8" t="s">
        <v>594</v>
      </c>
      <c r="C289" s="8" t="s">
        <v>935</v>
      </c>
      <c r="D289" s="8" t="s">
        <v>382</v>
      </c>
      <c r="E289" s="8" t="s">
        <v>378</v>
      </c>
      <c r="F289" s="8" t="s">
        <v>370</v>
      </c>
      <c r="G289" s="8" t="s">
        <v>944</v>
      </c>
      <c r="H289" s="13">
        <v>4</v>
      </c>
      <c r="I289" s="13">
        <v>2</v>
      </c>
      <c r="J289" s="13">
        <v>16</v>
      </c>
      <c r="K289" s="21">
        <v>40</v>
      </c>
      <c r="L289" s="21">
        <v>1.59</v>
      </c>
      <c r="M289" s="10">
        <f t="shared" si="38"/>
        <v>15.822158933586486</v>
      </c>
      <c r="N289" s="91">
        <v>76</v>
      </c>
      <c r="O289" s="21">
        <v>144</v>
      </c>
      <c r="P289" s="21">
        <v>80</v>
      </c>
      <c r="Q289" s="91" t="s">
        <v>991</v>
      </c>
      <c r="R289" s="21">
        <v>4</v>
      </c>
      <c r="S289" s="21">
        <v>32</v>
      </c>
      <c r="T289" s="21">
        <v>4</v>
      </c>
      <c r="U289" s="91">
        <v>5</v>
      </c>
      <c r="AE289" s="21">
        <v>4.32</v>
      </c>
      <c r="AF289" s="91"/>
      <c r="AG289" s="93">
        <v>2.7</v>
      </c>
    </row>
    <row r="290" spans="2:52" ht="15" x14ac:dyDescent="0.2">
      <c r="B290" s="8" t="s">
        <v>595</v>
      </c>
      <c r="C290" s="8" t="s">
        <v>937</v>
      </c>
      <c r="D290" s="8" t="s">
        <v>382</v>
      </c>
      <c r="E290" s="8" t="s">
        <v>919</v>
      </c>
      <c r="F290" s="8" t="s">
        <v>369</v>
      </c>
      <c r="G290" s="8" t="s">
        <v>376</v>
      </c>
      <c r="H290" s="13">
        <v>4</v>
      </c>
      <c r="I290" s="13">
        <v>1</v>
      </c>
      <c r="J290" s="13">
        <v>15</v>
      </c>
      <c r="K290" s="21">
        <v>77</v>
      </c>
      <c r="L290" s="21">
        <v>1.79</v>
      </c>
      <c r="M290" s="10">
        <f t="shared" si="38"/>
        <v>24.031709372366656</v>
      </c>
      <c r="N290" s="23">
        <v>80</v>
      </c>
      <c r="O290" s="21">
        <v>80</v>
      </c>
      <c r="P290" s="21">
        <v>92</v>
      </c>
      <c r="Q290" s="91" t="s">
        <v>992</v>
      </c>
      <c r="R290" s="21">
        <v>5</v>
      </c>
      <c r="S290" s="21">
        <v>24</v>
      </c>
      <c r="T290" s="21">
        <v>4</v>
      </c>
      <c r="U290" s="91">
        <v>2</v>
      </c>
      <c r="AE290" s="91"/>
      <c r="AF290" s="21">
        <v>2.39</v>
      </c>
      <c r="AG290" s="93">
        <v>1.8</v>
      </c>
    </row>
    <row r="291" spans="2:52" ht="15" x14ac:dyDescent="0.2">
      <c r="B291" s="8" t="s">
        <v>596</v>
      </c>
      <c r="C291" s="8" t="s">
        <v>937</v>
      </c>
      <c r="D291" s="8" t="s">
        <v>388</v>
      </c>
      <c r="E291" s="8" t="s">
        <v>919</v>
      </c>
      <c r="F291" s="8" t="s">
        <v>375</v>
      </c>
      <c r="G291" s="8" t="s">
        <v>369</v>
      </c>
      <c r="H291" s="13">
        <v>3</v>
      </c>
      <c r="I291" s="13">
        <v>1</v>
      </c>
      <c r="J291" s="13">
        <v>15</v>
      </c>
      <c r="K291" s="21">
        <v>57</v>
      </c>
      <c r="L291" s="21">
        <v>1.59</v>
      </c>
      <c r="M291" s="10">
        <f t="shared" si="38"/>
        <v>22.546576480360741</v>
      </c>
      <c r="N291" s="23">
        <v>80</v>
      </c>
      <c r="O291" s="21">
        <v>160</v>
      </c>
      <c r="P291" s="21">
        <v>108</v>
      </c>
      <c r="Q291" s="91" t="s">
        <v>981</v>
      </c>
      <c r="R291" s="21">
        <v>5</v>
      </c>
      <c r="S291" s="21">
        <v>33</v>
      </c>
      <c r="T291" s="21">
        <v>3</v>
      </c>
      <c r="U291" s="91">
        <v>5</v>
      </c>
      <c r="AE291" s="91"/>
      <c r="AF291" s="21">
        <v>3.07</v>
      </c>
      <c r="AG291" s="93">
        <v>3.9</v>
      </c>
    </row>
    <row r="292" spans="2:52" ht="15" x14ac:dyDescent="0.2">
      <c r="B292" s="8" t="s">
        <v>597</v>
      </c>
      <c r="C292" s="8" t="s">
        <v>937</v>
      </c>
      <c r="D292" s="8" t="s">
        <v>380</v>
      </c>
      <c r="E292" s="8" t="s">
        <v>919</v>
      </c>
      <c r="F292" s="8" t="s">
        <v>375</v>
      </c>
      <c r="G292" s="8" t="s">
        <v>375</v>
      </c>
      <c r="H292" s="13">
        <v>5</v>
      </c>
      <c r="I292" s="13">
        <v>5</v>
      </c>
      <c r="J292" s="13">
        <v>17</v>
      </c>
      <c r="K292" s="21">
        <v>89</v>
      </c>
      <c r="L292" s="21">
        <v>1.71</v>
      </c>
      <c r="M292" s="10">
        <f t="shared" si="38"/>
        <v>30.436715570602924</v>
      </c>
      <c r="N292" s="23">
        <v>92</v>
      </c>
      <c r="O292" s="21">
        <v>156</v>
      </c>
      <c r="P292" s="21">
        <v>108</v>
      </c>
      <c r="Q292" s="91" t="s">
        <v>981</v>
      </c>
      <c r="R292" s="91">
        <v>4</v>
      </c>
      <c r="S292" s="91">
        <v>18</v>
      </c>
      <c r="T292" s="91">
        <v>2</v>
      </c>
      <c r="U292" s="91">
        <v>3</v>
      </c>
      <c r="AE292" s="91"/>
      <c r="AF292" s="21">
        <v>3.42</v>
      </c>
      <c r="AG292" s="93">
        <v>3</v>
      </c>
    </row>
    <row r="293" spans="2:52" ht="15" x14ac:dyDescent="0.2">
      <c r="B293" s="8" t="s">
        <v>598</v>
      </c>
      <c r="C293" s="8" t="s">
        <v>935</v>
      </c>
      <c r="D293" s="8" t="s">
        <v>940</v>
      </c>
      <c r="E293" s="8" t="s">
        <v>919</v>
      </c>
      <c r="F293" s="8" t="s">
        <v>375</v>
      </c>
      <c r="G293" s="8" t="s">
        <v>370</v>
      </c>
      <c r="H293" s="13">
        <v>2</v>
      </c>
      <c r="I293" s="13">
        <v>2</v>
      </c>
      <c r="J293" s="13">
        <v>17</v>
      </c>
      <c r="K293" s="21">
        <v>71</v>
      </c>
      <c r="L293" s="21">
        <v>1.84</v>
      </c>
      <c r="M293" s="10">
        <f t="shared" si="38"/>
        <v>20.971172022684311</v>
      </c>
      <c r="N293" s="23">
        <v>84</v>
      </c>
      <c r="O293" s="21">
        <v>160</v>
      </c>
      <c r="P293" s="21">
        <v>88</v>
      </c>
      <c r="Q293" s="91" t="s">
        <v>989</v>
      </c>
      <c r="R293" s="91">
        <v>3</v>
      </c>
      <c r="S293" s="91">
        <v>29</v>
      </c>
      <c r="T293" s="91">
        <v>3</v>
      </c>
      <c r="U293" s="91">
        <v>4</v>
      </c>
      <c r="AE293" s="21">
        <v>3.35</v>
      </c>
      <c r="AF293" s="91"/>
      <c r="AG293" s="93">
        <v>2.1749999999999998</v>
      </c>
    </row>
    <row r="294" spans="2:52" ht="15" x14ac:dyDescent="0.2">
      <c r="B294" s="8" t="s">
        <v>599</v>
      </c>
      <c r="C294" s="8" t="s">
        <v>937</v>
      </c>
      <c r="D294" s="8" t="s">
        <v>934</v>
      </c>
      <c r="E294" s="8" t="s">
        <v>919</v>
      </c>
      <c r="F294" s="8" t="s">
        <v>369</v>
      </c>
      <c r="G294" s="8" t="s">
        <v>369</v>
      </c>
      <c r="H294" s="13">
        <v>3</v>
      </c>
      <c r="I294" s="13">
        <v>3</v>
      </c>
      <c r="J294" s="13">
        <v>17</v>
      </c>
      <c r="K294" s="13">
        <v>50</v>
      </c>
      <c r="L294" s="13">
        <v>1.61</v>
      </c>
      <c r="M294" s="10">
        <f t="shared" si="38"/>
        <v>19.289379267775161</v>
      </c>
      <c r="N294" s="23">
        <v>92</v>
      </c>
      <c r="O294" s="21">
        <v>116</v>
      </c>
      <c r="P294" s="21">
        <v>92</v>
      </c>
      <c r="Q294" s="91" t="s">
        <v>987</v>
      </c>
      <c r="R294" s="91">
        <v>2</v>
      </c>
      <c r="S294" s="91">
        <v>23</v>
      </c>
      <c r="T294" s="91">
        <v>3</v>
      </c>
      <c r="U294" s="91">
        <v>3</v>
      </c>
      <c r="AE294" s="91"/>
      <c r="AF294" s="21">
        <v>3.26</v>
      </c>
      <c r="AG294" s="93">
        <v>2.2200000000000002</v>
      </c>
    </row>
    <row r="295" spans="2:52" ht="15" x14ac:dyDescent="0.2">
      <c r="B295" s="8" t="s">
        <v>600</v>
      </c>
      <c r="C295" s="8" t="s">
        <v>935</v>
      </c>
      <c r="D295" s="8" t="s">
        <v>377</v>
      </c>
      <c r="E295" s="8" t="s">
        <v>919</v>
      </c>
      <c r="F295" s="8" t="s">
        <v>369</v>
      </c>
      <c r="G295" s="8" t="s">
        <v>383</v>
      </c>
      <c r="H295" s="13">
        <v>5</v>
      </c>
      <c r="I295" s="13">
        <v>2</v>
      </c>
      <c r="J295" s="13">
        <v>21</v>
      </c>
      <c r="K295" s="13">
        <v>52</v>
      </c>
      <c r="L295" s="13">
        <v>1.78</v>
      </c>
      <c r="M295" s="10">
        <f t="shared" si="38"/>
        <v>16.412069183183942</v>
      </c>
      <c r="N295" s="23">
        <v>84</v>
      </c>
      <c r="O295" s="21">
        <v>156</v>
      </c>
      <c r="P295" s="21">
        <v>116</v>
      </c>
      <c r="Q295" s="91" t="s">
        <v>981</v>
      </c>
      <c r="R295" s="91">
        <v>4</v>
      </c>
      <c r="S295" s="91">
        <v>45</v>
      </c>
      <c r="T295" s="91">
        <v>3</v>
      </c>
      <c r="U295" s="91">
        <v>4</v>
      </c>
      <c r="AE295" s="21">
        <v>3.06</v>
      </c>
      <c r="AF295" s="91"/>
      <c r="AG295" s="93">
        <v>2.8</v>
      </c>
    </row>
    <row r="296" spans="2:52" ht="15" x14ac:dyDescent="0.2">
      <c r="B296" s="8" t="s">
        <v>601</v>
      </c>
      <c r="C296" s="8" t="s">
        <v>935</v>
      </c>
      <c r="D296" s="8" t="s">
        <v>382</v>
      </c>
      <c r="E296" s="8" t="s">
        <v>919</v>
      </c>
      <c r="F296" s="8" t="s">
        <v>370</v>
      </c>
      <c r="G296" s="8" t="s">
        <v>383</v>
      </c>
      <c r="H296" s="13">
        <v>2</v>
      </c>
      <c r="I296" s="13">
        <v>1</v>
      </c>
      <c r="J296" s="13">
        <v>20</v>
      </c>
      <c r="K296" s="91">
        <v>60</v>
      </c>
      <c r="L296" s="91">
        <v>1.72</v>
      </c>
      <c r="M296" s="10">
        <f t="shared" si="38"/>
        <v>20.281233098972418</v>
      </c>
      <c r="N296" s="23">
        <v>84</v>
      </c>
      <c r="O296" s="21">
        <v>156</v>
      </c>
      <c r="P296" s="21">
        <v>112</v>
      </c>
      <c r="Q296" s="91" t="s">
        <v>981</v>
      </c>
      <c r="R296" s="91">
        <v>3</v>
      </c>
      <c r="S296" s="91">
        <v>32</v>
      </c>
      <c r="T296" s="91">
        <v>2</v>
      </c>
      <c r="U296" s="91">
        <v>3</v>
      </c>
      <c r="AE296" s="91"/>
      <c r="AF296" s="91"/>
      <c r="AG296" s="93">
        <v>2.4500000000000002</v>
      </c>
    </row>
    <row r="297" spans="2:52" s="48" customFormat="1" ht="15" x14ac:dyDescent="0.2">
      <c r="B297" s="8" t="s">
        <v>602</v>
      </c>
      <c r="C297" s="8" t="s">
        <v>935</v>
      </c>
      <c r="D297" s="8" t="s">
        <v>382</v>
      </c>
      <c r="E297" s="8" t="s">
        <v>919</v>
      </c>
      <c r="F297" s="8" t="s">
        <v>369</v>
      </c>
      <c r="G297" s="8" t="s">
        <v>369</v>
      </c>
      <c r="H297" s="13">
        <v>3</v>
      </c>
      <c r="I297" s="13">
        <v>1</v>
      </c>
      <c r="J297" s="13">
        <v>20</v>
      </c>
      <c r="K297" s="13">
        <v>90</v>
      </c>
      <c r="L297" s="13">
        <v>1.88</v>
      </c>
      <c r="M297" s="10">
        <f t="shared" si="38"/>
        <v>25.464010864644639</v>
      </c>
      <c r="N297" s="23">
        <v>80</v>
      </c>
      <c r="O297" s="21">
        <v>132</v>
      </c>
      <c r="P297" s="21">
        <v>104</v>
      </c>
      <c r="Q297" s="91" t="s">
        <v>981</v>
      </c>
      <c r="R297" s="91">
        <v>2</v>
      </c>
      <c r="S297" s="91">
        <v>36</v>
      </c>
      <c r="T297" s="91">
        <v>3</v>
      </c>
      <c r="U297" s="91">
        <v>3</v>
      </c>
      <c r="V297" s="18"/>
      <c r="W297" s="18"/>
      <c r="X297" s="18"/>
      <c r="Y297" s="18"/>
      <c r="Z297" s="18"/>
      <c r="AA297" s="18"/>
      <c r="AB297" s="18"/>
      <c r="AC297" s="18"/>
      <c r="AD297" s="18"/>
      <c r="AE297" s="21">
        <v>3.49</v>
      </c>
      <c r="AF297" s="91"/>
      <c r="AG297" s="93">
        <v>2.5499999999999998</v>
      </c>
      <c r="AH297" s="28"/>
      <c r="AI297" s="28"/>
      <c r="AK297" s="51"/>
      <c r="AL297" s="51"/>
      <c r="AN297" s="51"/>
      <c r="AP297" s="51"/>
      <c r="AR297" s="51"/>
      <c r="AS297" s="51"/>
      <c r="AT297" s="50"/>
      <c r="AY297" s="49"/>
      <c r="AZ297" s="49"/>
    </row>
    <row r="298" spans="2:52" ht="15" x14ac:dyDescent="0.2">
      <c r="B298" s="8" t="s">
        <v>603</v>
      </c>
      <c r="C298" s="8" t="s">
        <v>935</v>
      </c>
      <c r="D298" s="8" t="s">
        <v>381</v>
      </c>
      <c r="E298" s="8" t="s">
        <v>919</v>
      </c>
      <c r="F298" s="8" t="s">
        <v>369</v>
      </c>
      <c r="G298" s="8" t="s">
        <v>370</v>
      </c>
      <c r="H298" s="13">
        <v>2</v>
      </c>
      <c r="I298" s="13">
        <v>1</v>
      </c>
      <c r="J298" s="13">
        <v>17</v>
      </c>
      <c r="K298" s="13">
        <v>76</v>
      </c>
      <c r="L298" s="13">
        <v>1.88</v>
      </c>
      <c r="M298" s="10">
        <f t="shared" si="38"/>
        <v>21.502942507922139</v>
      </c>
      <c r="N298" s="23">
        <v>88</v>
      </c>
      <c r="O298" s="21">
        <v>148</v>
      </c>
      <c r="P298" s="21">
        <v>100</v>
      </c>
      <c r="Q298" s="91" t="s">
        <v>981</v>
      </c>
      <c r="R298" s="91">
        <v>4</v>
      </c>
      <c r="S298" s="91">
        <v>42</v>
      </c>
      <c r="T298" s="91">
        <v>3</v>
      </c>
      <c r="U298" s="91">
        <v>2</v>
      </c>
      <c r="AE298" s="21">
        <v>4.13</v>
      </c>
      <c r="AF298" s="91"/>
      <c r="AG298" s="93">
        <v>3</v>
      </c>
    </row>
    <row r="299" spans="2:52" ht="15" x14ac:dyDescent="0.2">
      <c r="B299" s="8" t="s">
        <v>604</v>
      </c>
      <c r="C299" s="8" t="s">
        <v>937</v>
      </c>
      <c r="D299" s="8" t="s">
        <v>946</v>
      </c>
      <c r="E299" s="8" t="s">
        <v>919</v>
      </c>
      <c r="F299" s="8" t="s">
        <v>376</v>
      </c>
      <c r="G299" s="8" t="s">
        <v>383</v>
      </c>
      <c r="H299" s="13">
        <v>4</v>
      </c>
      <c r="I299" s="13">
        <v>2</v>
      </c>
      <c r="J299" s="13">
        <v>18</v>
      </c>
      <c r="K299" s="13">
        <v>52</v>
      </c>
      <c r="L299" s="13">
        <v>1.5</v>
      </c>
      <c r="M299" s="10">
        <f t="shared" si="38"/>
        <v>23.111111111111111</v>
      </c>
      <c r="N299" s="23">
        <v>48</v>
      </c>
      <c r="O299" s="21">
        <v>120</v>
      </c>
      <c r="P299" s="21">
        <v>80</v>
      </c>
      <c r="Q299" s="91" t="s">
        <v>981</v>
      </c>
      <c r="R299" s="91">
        <v>4</v>
      </c>
      <c r="S299" s="91">
        <v>26</v>
      </c>
      <c r="T299" s="91">
        <v>3</v>
      </c>
      <c r="U299" s="91">
        <v>4</v>
      </c>
      <c r="AE299" s="91"/>
      <c r="AF299" s="21">
        <v>3.14</v>
      </c>
      <c r="AG299" s="93">
        <v>2.7749999999999999</v>
      </c>
    </row>
    <row r="300" spans="2:52" ht="15" x14ac:dyDescent="0.2">
      <c r="B300" s="8" t="s">
        <v>605</v>
      </c>
      <c r="C300" s="8" t="s">
        <v>935</v>
      </c>
      <c r="D300" s="8" t="s">
        <v>377</v>
      </c>
      <c r="E300" s="8" t="s">
        <v>919</v>
      </c>
      <c r="F300" s="8" t="s">
        <v>370</v>
      </c>
      <c r="G300" s="8" t="s">
        <v>370</v>
      </c>
      <c r="H300" s="13">
        <v>2</v>
      </c>
      <c r="I300" s="13">
        <v>2</v>
      </c>
      <c r="J300" s="13">
        <v>18</v>
      </c>
      <c r="K300" s="13">
        <v>65</v>
      </c>
      <c r="L300" s="13">
        <v>1.79</v>
      </c>
      <c r="M300" s="10">
        <f t="shared" si="38"/>
        <v>20.286507911738084</v>
      </c>
      <c r="N300" s="23">
        <v>64</v>
      </c>
      <c r="O300" s="21">
        <v>144</v>
      </c>
      <c r="P300" s="21">
        <v>84</v>
      </c>
      <c r="Q300" s="91" t="s">
        <v>981</v>
      </c>
      <c r="R300" s="91">
        <v>3</v>
      </c>
      <c r="S300" s="91">
        <v>28</v>
      </c>
      <c r="T300" s="91">
        <v>3</v>
      </c>
      <c r="U300" s="91">
        <v>2</v>
      </c>
      <c r="AE300" s="21">
        <v>3.15</v>
      </c>
      <c r="AF300" s="91"/>
      <c r="AG300" s="93">
        <v>2.8</v>
      </c>
    </row>
    <row r="301" spans="2:52" ht="15" x14ac:dyDescent="0.2">
      <c r="B301" s="8" t="s">
        <v>606</v>
      </c>
      <c r="C301" s="8" t="s">
        <v>935</v>
      </c>
      <c r="D301" s="8" t="s">
        <v>382</v>
      </c>
      <c r="E301" s="8" t="s">
        <v>919</v>
      </c>
      <c r="F301" s="8" t="s">
        <v>376</v>
      </c>
      <c r="G301" s="8" t="s">
        <v>376</v>
      </c>
      <c r="H301" s="13">
        <v>3</v>
      </c>
      <c r="I301" s="13">
        <v>1</v>
      </c>
      <c r="J301" s="13">
        <v>19</v>
      </c>
      <c r="K301" s="13">
        <v>66</v>
      </c>
      <c r="L301" s="13">
        <v>1.8</v>
      </c>
      <c r="M301" s="10">
        <f t="shared" si="38"/>
        <v>20.37037037037037</v>
      </c>
      <c r="N301" s="23">
        <v>68</v>
      </c>
      <c r="O301" s="21">
        <v>128</v>
      </c>
      <c r="P301" s="21">
        <v>92</v>
      </c>
      <c r="Q301" s="91" t="s">
        <v>981</v>
      </c>
      <c r="R301" s="91">
        <v>4</v>
      </c>
      <c r="S301" s="91">
        <v>45</v>
      </c>
      <c r="T301" s="91">
        <v>3</v>
      </c>
      <c r="U301" s="91">
        <v>4</v>
      </c>
      <c r="AE301" s="21">
        <v>3.13</v>
      </c>
      <c r="AF301" s="91"/>
      <c r="AG301" s="93">
        <v>2.7</v>
      </c>
    </row>
    <row r="302" spans="2:52" ht="15" x14ac:dyDescent="0.2">
      <c r="B302" s="8" t="s">
        <v>607</v>
      </c>
      <c r="C302" s="8" t="s">
        <v>935</v>
      </c>
      <c r="D302" s="8" t="s">
        <v>382</v>
      </c>
      <c r="E302" s="8" t="s">
        <v>919</v>
      </c>
      <c r="F302" s="8" t="s">
        <v>369</v>
      </c>
      <c r="G302" s="8" t="s">
        <v>369</v>
      </c>
      <c r="H302" s="13">
        <v>4</v>
      </c>
      <c r="I302" s="13">
        <v>1</v>
      </c>
      <c r="J302" s="13">
        <v>19</v>
      </c>
      <c r="K302" s="13">
        <v>75</v>
      </c>
      <c r="L302" s="13">
        <v>1.8</v>
      </c>
      <c r="M302" s="10">
        <f t="shared" si="38"/>
        <v>23.148148148148145</v>
      </c>
      <c r="N302" s="23">
        <v>92</v>
      </c>
      <c r="O302" s="21">
        <v>168</v>
      </c>
      <c r="P302" s="21">
        <v>92</v>
      </c>
      <c r="Q302" s="91" t="s">
        <v>981</v>
      </c>
      <c r="R302" s="91">
        <v>5</v>
      </c>
      <c r="S302" s="91">
        <v>27</v>
      </c>
      <c r="T302" s="91">
        <v>3</v>
      </c>
      <c r="U302" s="91">
        <v>4</v>
      </c>
      <c r="AE302" s="21">
        <v>3.15</v>
      </c>
      <c r="AF302" s="91"/>
      <c r="AG302" s="93">
        <v>1.8</v>
      </c>
    </row>
    <row r="303" spans="2:52" ht="15" x14ac:dyDescent="0.2">
      <c r="B303" s="8" t="s">
        <v>608</v>
      </c>
      <c r="C303" s="8" t="s">
        <v>937</v>
      </c>
      <c r="D303" s="8" t="s">
        <v>377</v>
      </c>
      <c r="E303" s="8" t="s">
        <v>919</v>
      </c>
      <c r="F303" s="8" t="s">
        <v>376</v>
      </c>
      <c r="G303" s="8" t="s">
        <v>947</v>
      </c>
      <c r="H303" s="13">
        <v>4</v>
      </c>
      <c r="I303" s="13">
        <v>4</v>
      </c>
      <c r="J303" s="13">
        <v>17</v>
      </c>
      <c r="K303" s="13">
        <v>48</v>
      </c>
      <c r="L303" s="13">
        <v>1.62</v>
      </c>
      <c r="M303" s="10">
        <f t="shared" si="38"/>
        <v>18.289894833104707</v>
      </c>
      <c r="N303" s="23">
        <v>84</v>
      </c>
      <c r="O303" s="21">
        <v>140</v>
      </c>
      <c r="P303" s="21">
        <v>100</v>
      </c>
      <c r="Q303" s="91" t="s">
        <v>993</v>
      </c>
      <c r="R303" s="91">
        <v>4</v>
      </c>
      <c r="S303" s="91">
        <v>29</v>
      </c>
      <c r="T303" s="91">
        <v>4</v>
      </c>
      <c r="U303" s="91">
        <v>3</v>
      </c>
      <c r="AE303" s="91"/>
      <c r="AF303" s="21">
        <v>3</v>
      </c>
      <c r="AG303" s="93">
        <v>3.9</v>
      </c>
    </row>
    <row r="304" spans="2:52" ht="15" x14ac:dyDescent="0.2">
      <c r="B304" s="8" t="s">
        <v>609</v>
      </c>
      <c r="C304" s="8" t="s">
        <v>937</v>
      </c>
      <c r="D304" s="8" t="s">
        <v>948</v>
      </c>
      <c r="E304" s="8" t="s">
        <v>919</v>
      </c>
      <c r="F304" s="8" t="s">
        <v>375</v>
      </c>
      <c r="G304" s="8" t="s">
        <v>376</v>
      </c>
      <c r="H304" s="13">
        <v>3</v>
      </c>
      <c r="I304" s="13">
        <v>2</v>
      </c>
      <c r="J304" s="13">
        <v>19</v>
      </c>
      <c r="K304" s="13">
        <v>50</v>
      </c>
      <c r="L304" s="13">
        <v>1.54</v>
      </c>
      <c r="M304" s="10">
        <f t="shared" si="38"/>
        <v>21.0828132906055</v>
      </c>
      <c r="N304" s="23">
        <v>84</v>
      </c>
      <c r="O304" s="21">
        <v>132</v>
      </c>
      <c r="P304" s="21">
        <v>88</v>
      </c>
      <c r="Q304" s="91" t="s">
        <v>981</v>
      </c>
      <c r="R304" s="91">
        <v>4</v>
      </c>
      <c r="S304" s="91">
        <v>24</v>
      </c>
      <c r="T304" s="91">
        <v>3</v>
      </c>
      <c r="U304" s="91">
        <v>3</v>
      </c>
      <c r="AE304" s="91"/>
      <c r="AF304" s="21">
        <v>2.31</v>
      </c>
      <c r="AG304" s="93">
        <v>2.7749999999999999</v>
      </c>
    </row>
    <row r="305" spans="2:52" ht="15" x14ac:dyDescent="0.2">
      <c r="B305" s="8" t="s">
        <v>610</v>
      </c>
      <c r="C305" s="8" t="s">
        <v>937</v>
      </c>
      <c r="D305" s="8" t="s">
        <v>373</v>
      </c>
      <c r="E305" s="8" t="s">
        <v>923</v>
      </c>
      <c r="F305" s="8" t="s">
        <v>376</v>
      </c>
      <c r="G305" s="8" t="s">
        <v>370</v>
      </c>
      <c r="H305" s="13">
        <v>3</v>
      </c>
      <c r="I305" s="13">
        <v>1</v>
      </c>
      <c r="J305" s="13">
        <v>18</v>
      </c>
      <c r="K305" s="13">
        <v>57</v>
      </c>
      <c r="L305" s="13">
        <v>1.68</v>
      </c>
      <c r="M305" s="10">
        <f t="shared" si="38"/>
        <v>20.195578231292519</v>
      </c>
      <c r="N305" s="23">
        <v>80</v>
      </c>
      <c r="O305" s="21">
        <v>144</v>
      </c>
      <c r="P305" s="21">
        <v>92</v>
      </c>
      <c r="Q305" s="91" t="s">
        <v>981</v>
      </c>
      <c r="R305" s="91">
        <v>5</v>
      </c>
      <c r="S305" s="91">
        <v>28</v>
      </c>
      <c r="T305" s="91">
        <v>4</v>
      </c>
      <c r="U305" s="91">
        <v>4</v>
      </c>
      <c r="AE305" s="91"/>
      <c r="AF305" s="21">
        <v>2.34</v>
      </c>
      <c r="AG305" s="93">
        <v>1.8</v>
      </c>
    </row>
    <row r="306" spans="2:52" ht="15" x14ac:dyDescent="0.2">
      <c r="B306" s="8" t="s">
        <v>611</v>
      </c>
      <c r="C306" s="8" t="s">
        <v>937</v>
      </c>
      <c r="D306" s="8" t="s">
        <v>377</v>
      </c>
      <c r="E306" s="8" t="s">
        <v>919</v>
      </c>
      <c r="F306" s="8" t="s">
        <v>383</v>
      </c>
      <c r="G306" s="8" t="s">
        <v>383</v>
      </c>
      <c r="H306" s="13">
        <v>4</v>
      </c>
      <c r="I306" s="13">
        <v>4</v>
      </c>
      <c r="J306" s="13">
        <v>21</v>
      </c>
      <c r="K306" s="13">
        <v>50</v>
      </c>
      <c r="L306" s="13">
        <v>1.58</v>
      </c>
      <c r="M306" s="10">
        <f t="shared" si="38"/>
        <v>20.028841531805796</v>
      </c>
      <c r="N306" s="23">
        <v>100</v>
      </c>
      <c r="O306" s="21">
        <v>116</v>
      </c>
      <c r="P306" s="21">
        <v>72</v>
      </c>
      <c r="Q306" s="91" t="s">
        <v>989</v>
      </c>
      <c r="R306" s="91">
        <v>3</v>
      </c>
      <c r="S306" s="91">
        <v>24</v>
      </c>
      <c r="T306" s="91">
        <v>3</v>
      </c>
      <c r="U306" s="91">
        <v>2</v>
      </c>
      <c r="AE306" s="91"/>
      <c r="AF306" s="21">
        <v>3.15</v>
      </c>
      <c r="AG306" s="93">
        <v>3.2749999999999999</v>
      </c>
    </row>
    <row r="307" spans="2:52" ht="15" x14ac:dyDescent="0.2">
      <c r="B307" s="8" t="s">
        <v>612</v>
      </c>
      <c r="C307" s="8" t="s">
        <v>935</v>
      </c>
      <c r="D307" s="8" t="s">
        <v>377</v>
      </c>
      <c r="E307" s="8" t="s">
        <v>919</v>
      </c>
      <c r="F307" s="8" t="s">
        <v>369</v>
      </c>
      <c r="G307" s="8" t="s">
        <v>383</v>
      </c>
      <c r="H307" s="13">
        <v>5</v>
      </c>
      <c r="I307" s="13">
        <v>2</v>
      </c>
      <c r="J307" s="13">
        <v>21</v>
      </c>
      <c r="K307" s="13">
        <v>52</v>
      </c>
      <c r="L307" s="13">
        <v>1.78</v>
      </c>
      <c r="M307" s="10">
        <f t="shared" si="38"/>
        <v>16.412069183183942</v>
      </c>
      <c r="N307" s="23">
        <v>80</v>
      </c>
      <c r="O307" s="21">
        <v>132</v>
      </c>
      <c r="P307" s="21">
        <v>104</v>
      </c>
      <c r="Q307" s="91" t="s">
        <v>981</v>
      </c>
      <c r="R307" s="91">
        <v>4</v>
      </c>
      <c r="S307" s="91">
        <v>28</v>
      </c>
      <c r="T307" s="91">
        <v>4</v>
      </c>
      <c r="U307" s="91">
        <v>4</v>
      </c>
      <c r="AE307" s="91"/>
      <c r="AF307" s="91"/>
      <c r="AG307" s="93">
        <v>2.6</v>
      </c>
    </row>
    <row r="308" spans="2:52" ht="15" x14ac:dyDescent="0.2">
      <c r="B308" s="8" t="s">
        <v>613</v>
      </c>
      <c r="C308" s="8" t="s">
        <v>937</v>
      </c>
      <c r="D308" s="8" t="s">
        <v>373</v>
      </c>
      <c r="E308" s="8" t="s">
        <v>919</v>
      </c>
      <c r="F308" s="8" t="s">
        <v>370</v>
      </c>
      <c r="G308" s="8" t="s">
        <v>370</v>
      </c>
      <c r="H308" s="13">
        <v>3</v>
      </c>
      <c r="I308" s="13">
        <v>3</v>
      </c>
      <c r="J308" s="13">
        <v>18</v>
      </c>
      <c r="K308" s="13">
        <v>68</v>
      </c>
      <c r="L308" s="13">
        <v>1.61</v>
      </c>
      <c r="M308" s="10">
        <f t="shared" si="38"/>
        <v>26.23355580417422</v>
      </c>
      <c r="N308" s="23">
        <v>84</v>
      </c>
      <c r="O308" s="21">
        <v>132</v>
      </c>
      <c r="P308" s="21">
        <v>88</v>
      </c>
      <c r="Q308" s="91" t="s">
        <v>981</v>
      </c>
      <c r="R308" s="91">
        <v>3</v>
      </c>
      <c r="S308" s="91">
        <v>26</v>
      </c>
      <c r="T308" s="91">
        <v>3</v>
      </c>
      <c r="U308" s="91">
        <v>3</v>
      </c>
      <c r="AE308" s="91"/>
      <c r="AF308" s="21">
        <v>2.5</v>
      </c>
      <c r="AG308" s="93">
        <v>2.7</v>
      </c>
    </row>
    <row r="309" spans="2:52" ht="15" x14ac:dyDescent="0.2">
      <c r="B309" s="8" t="s">
        <v>614</v>
      </c>
      <c r="C309" s="8" t="s">
        <v>937</v>
      </c>
      <c r="D309" s="8" t="s">
        <v>382</v>
      </c>
      <c r="E309" s="8" t="s">
        <v>919</v>
      </c>
      <c r="F309" s="8" t="s">
        <v>375</v>
      </c>
      <c r="G309" s="8" t="s">
        <v>376</v>
      </c>
      <c r="H309" s="13">
        <v>4</v>
      </c>
      <c r="I309" s="13">
        <v>1</v>
      </c>
      <c r="J309" s="13">
        <v>18</v>
      </c>
      <c r="K309" s="13">
        <v>54</v>
      </c>
      <c r="L309" s="13">
        <v>1.6</v>
      </c>
      <c r="M309" s="10">
        <f t="shared" si="38"/>
        <v>21.093749999999996</v>
      </c>
      <c r="N309" s="23">
        <v>92</v>
      </c>
      <c r="O309" s="21">
        <v>140</v>
      </c>
      <c r="P309" s="21">
        <v>100</v>
      </c>
      <c r="Q309" s="91" t="s">
        <v>993</v>
      </c>
      <c r="R309" s="91">
        <v>4</v>
      </c>
      <c r="S309" s="91">
        <v>26</v>
      </c>
      <c r="T309" s="91">
        <v>3</v>
      </c>
      <c r="U309" s="91">
        <v>2</v>
      </c>
      <c r="AE309" s="91"/>
      <c r="AF309" s="21">
        <v>2.44</v>
      </c>
      <c r="AG309" s="93">
        <v>2.5</v>
      </c>
    </row>
    <row r="310" spans="2:52" ht="15" x14ac:dyDescent="0.2">
      <c r="B310" s="8" t="s">
        <v>615</v>
      </c>
      <c r="C310" s="8" t="s">
        <v>937</v>
      </c>
      <c r="D310" s="8" t="s">
        <v>918</v>
      </c>
      <c r="E310" s="8" t="s">
        <v>919</v>
      </c>
      <c r="F310" s="8" t="s">
        <v>376</v>
      </c>
      <c r="G310" s="8" t="s">
        <v>383</v>
      </c>
      <c r="H310" s="13">
        <v>4</v>
      </c>
      <c r="I310" s="13">
        <v>2</v>
      </c>
      <c r="J310" s="13">
        <v>18</v>
      </c>
      <c r="K310" s="21">
        <v>58</v>
      </c>
      <c r="L310" s="21">
        <v>1.64</v>
      </c>
      <c r="M310" s="10">
        <f t="shared" si="38"/>
        <v>21.564544913741823</v>
      </c>
      <c r="N310" s="23">
        <v>84</v>
      </c>
      <c r="O310" s="21">
        <v>140</v>
      </c>
      <c r="P310" s="21">
        <v>100</v>
      </c>
      <c r="Q310" s="91" t="s">
        <v>981</v>
      </c>
      <c r="R310" s="91">
        <v>2</v>
      </c>
      <c r="S310" s="91">
        <v>32</v>
      </c>
      <c r="T310" s="91">
        <v>2</v>
      </c>
      <c r="U310" s="91">
        <v>2</v>
      </c>
      <c r="AE310" s="91"/>
      <c r="AF310" s="21">
        <v>3.04</v>
      </c>
      <c r="AG310" s="93">
        <v>2.2000000000000002</v>
      </c>
    </row>
    <row r="311" spans="2:52" ht="15" x14ac:dyDescent="0.2">
      <c r="B311" s="8" t="s">
        <v>616</v>
      </c>
      <c r="C311" s="8" t="s">
        <v>937</v>
      </c>
      <c r="D311" s="8" t="s">
        <v>920</v>
      </c>
      <c r="E311" s="8" t="s">
        <v>378</v>
      </c>
      <c r="F311" s="8" t="s">
        <v>370</v>
      </c>
      <c r="G311" s="8" t="s">
        <v>376</v>
      </c>
      <c r="H311" s="13">
        <v>3</v>
      </c>
      <c r="I311" s="13">
        <v>2</v>
      </c>
      <c r="J311" s="13">
        <v>17</v>
      </c>
      <c r="K311" s="13">
        <v>58</v>
      </c>
      <c r="L311" s="13">
        <v>1.51</v>
      </c>
      <c r="M311" s="10">
        <f t="shared" ref="M311:M374" si="39">K311/(L311*L311)</f>
        <v>25.437480812245077</v>
      </c>
      <c r="N311" s="23">
        <v>92</v>
      </c>
      <c r="O311" s="91">
        <v>144</v>
      </c>
      <c r="P311" s="91">
        <v>144</v>
      </c>
      <c r="Q311" s="91" t="s">
        <v>981</v>
      </c>
      <c r="R311" s="91">
        <v>4</v>
      </c>
      <c r="S311" s="91">
        <v>28</v>
      </c>
      <c r="T311" s="91">
        <v>4</v>
      </c>
      <c r="U311" s="91">
        <v>4</v>
      </c>
      <c r="AE311" s="91"/>
      <c r="AF311" s="91"/>
      <c r="AG311" s="93">
        <v>2.5</v>
      </c>
    </row>
    <row r="312" spans="2:52" ht="15" x14ac:dyDescent="0.2">
      <c r="B312" s="8" t="s">
        <v>617</v>
      </c>
      <c r="C312" s="8" t="s">
        <v>937</v>
      </c>
      <c r="D312" s="8" t="s">
        <v>921</v>
      </c>
      <c r="E312" s="8" t="s">
        <v>919</v>
      </c>
      <c r="F312" s="8" t="s">
        <v>369</v>
      </c>
      <c r="G312" s="8" t="s">
        <v>383</v>
      </c>
      <c r="H312" s="13">
        <v>3</v>
      </c>
      <c r="I312" s="13">
        <v>3</v>
      </c>
      <c r="J312" s="14">
        <v>16</v>
      </c>
      <c r="K312" s="13">
        <v>51</v>
      </c>
      <c r="L312" s="13">
        <v>1.68</v>
      </c>
      <c r="M312" s="10">
        <f t="shared" si="39"/>
        <v>18.069727891156464</v>
      </c>
      <c r="N312" s="23">
        <v>84</v>
      </c>
      <c r="O312" s="91">
        <v>128</v>
      </c>
      <c r="P312" s="91">
        <v>108</v>
      </c>
      <c r="Q312" s="91" t="s">
        <v>981</v>
      </c>
      <c r="R312" s="91">
        <v>3</v>
      </c>
      <c r="S312" s="91">
        <v>45</v>
      </c>
      <c r="T312" s="91">
        <v>2</v>
      </c>
      <c r="U312" s="91">
        <v>5</v>
      </c>
      <c r="AE312" s="91"/>
      <c r="AF312" s="21">
        <v>3.08</v>
      </c>
      <c r="AG312" s="93">
        <v>2.2000000000000002</v>
      </c>
    </row>
    <row r="313" spans="2:52" ht="15" x14ac:dyDescent="0.2">
      <c r="B313" s="8" t="s">
        <v>618</v>
      </c>
      <c r="C313" s="8" t="s">
        <v>935</v>
      </c>
      <c r="D313" s="8" t="s">
        <v>373</v>
      </c>
      <c r="E313" s="8" t="s">
        <v>922</v>
      </c>
      <c r="F313" s="8" t="s">
        <v>370</v>
      </c>
      <c r="G313" s="8" t="s">
        <v>375</v>
      </c>
      <c r="H313" s="13">
        <v>4</v>
      </c>
      <c r="I313" s="13">
        <v>2</v>
      </c>
      <c r="J313" s="14">
        <v>16</v>
      </c>
      <c r="K313" s="13">
        <v>50</v>
      </c>
      <c r="L313" s="13">
        <v>1.69</v>
      </c>
      <c r="M313" s="10">
        <f t="shared" si="39"/>
        <v>17.506389832288786</v>
      </c>
      <c r="N313" s="23">
        <v>84</v>
      </c>
      <c r="O313" s="91">
        <v>144</v>
      </c>
      <c r="P313" s="91">
        <v>80</v>
      </c>
      <c r="Q313" s="91" t="s">
        <v>981</v>
      </c>
      <c r="R313" s="91">
        <v>4</v>
      </c>
      <c r="S313" s="91">
        <v>27</v>
      </c>
      <c r="T313" s="91">
        <v>4</v>
      </c>
      <c r="U313" s="91">
        <v>5</v>
      </c>
      <c r="AE313" s="21">
        <v>3.17</v>
      </c>
      <c r="AF313" s="91"/>
      <c r="AG313" s="93">
        <v>2.5</v>
      </c>
    </row>
    <row r="314" spans="2:52" ht="15" x14ac:dyDescent="0.2">
      <c r="B314" s="8" t="s">
        <v>619</v>
      </c>
      <c r="C314" s="8" t="s">
        <v>935</v>
      </c>
      <c r="D314" s="8" t="s">
        <v>382</v>
      </c>
      <c r="E314" s="8" t="s">
        <v>919</v>
      </c>
      <c r="F314" s="8" t="s">
        <v>375</v>
      </c>
      <c r="G314" s="8" t="s">
        <v>376</v>
      </c>
      <c r="H314" s="13">
        <v>3</v>
      </c>
      <c r="I314" s="13">
        <v>2</v>
      </c>
      <c r="J314" s="14">
        <v>16</v>
      </c>
      <c r="K314" s="13">
        <v>54</v>
      </c>
      <c r="L314" s="13">
        <v>1.65</v>
      </c>
      <c r="M314" s="10">
        <f t="shared" si="39"/>
        <v>19.834710743801654</v>
      </c>
      <c r="N314" s="23">
        <v>80</v>
      </c>
      <c r="O314" s="91">
        <v>148</v>
      </c>
      <c r="P314" s="91">
        <v>104</v>
      </c>
      <c r="Q314" s="91" t="s">
        <v>981</v>
      </c>
      <c r="R314" s="91">
        <v>4</v>
      </c>
      <c r="S314" s="91">
        <v>29</v>
      </c>
      <c r="T314" s="91">
        <v>4</v>
      </c>
      <c r="U314" s="91">
        <v>5</v>
      </c>
      <c r="AE314" s="21">
        <v>3.17</v>
      </c>
      <c r="AF314" s="91"/>
      <c r="AG314" s="93">
        <v>2.5</v>
      </c>
      <c r="AZ314" s="21"/>
    </row>
    <row r="315" spans="2:52" ht="15" x14ac:dyDescent="0.2">
      <c r="B315" s="8" t="s">
        <v>620</v>
      </c>
      <c r="C315" s="8" t="s">
        <v>935</v>
      </c>
      <c r="D315" s="8" t="s">
        <v>377</v>
      </c>
      <c r="E315" s="8" t="s">
        <v>919</v>
      </c>
      <c r="F315" s="8" t="s">
        <v>370</v>
      </c>
      <c r="G315" s="8" t="s">
        <v>376</v>
      </c>
      <c r="H315" s="13">
        <v>4</v>
      </c>
      <c r="I315" s="13">
        <v>1</v>
      </c>
      <c r="J315" s="14">
        <v>16</v>
      </c>
      <c r="K315" s="91">
        <v>54</v>
      </c>
      <c r="L315" s="13">
        <v>1.7</v>
      </c>
      <c r="M315" s="10">
        <f t="shared" si="39"/>
        <v>18.68512110726644</v>
      </c>
      <c r="N315" s="23">
        <v>88</v>
      </c>
      <c r="O315" s="92">
        <v>120</v>
      </c>
      <c r="P315" s="91">
        <v>100</v>
      </c>
      <c r="Q315" s="91" t="s">
        <v>981</v>
      </c>
      <c r="R315" s="91">
        <v>4</v>
      </c>
      <c r="S315" s="91">
        <v>24</v>
      </c>
      <c r="T315" s="91">
        <v>3</v>
      </c>
      <c r="U315" s="91">
        <v>5</v>
      </c>
      <c r="AE315" s="21">
        <v>3.39</v>
      </c>
      <c r="AF315" s="91"/>
      <c r="AG315" s="93">
        <v>1.7</v>
      </c>
      <c r="AZ315" s="21"/>
    </row>
    <row r="316" spans="2:52" ht="15" x14ac:dyDescent="0.2">
      <c r="B316" s="8" t="s">
        <v>621</v>
      </c>
      <c r="C316" s="8" t="s">
        <v>937</v>
      </c>
      <c r="D316" s="8" t="s">
        <v>380</v>
      </c>
      <c r="E316" s="8" t="s">
        <v>919</v>
      </c>
      <c r="F316" s="8" t="s">
        <v>375</v>
      </c>
      <c r="G316" s="8" t="s">
        <v>370</v>
      </c>
      <c r="H316" s="13">
        <v>4</v>
      </c>
      <c r="I316" s="13">
        <v>3</v>
      </c>
      <c r="J316" s="14">
        <v>16</v>
      </c>
      <c r="K316" s="13">
        <v>51</v>
      </c>
      <c r="L316" s="13">
        <v>1.65</v>
      </c>
      <c r="M316" s="10">
        <f t="shared" si="39"/>
        <v>18.732782369146008</v>
      </c>
      <c r="N316" s="23">
        <v>48</v>
      </c>
      <c r="O316" s="91">
        <v>136</v>
      </c>
      <c r="P316" s="91">
        <v>112</v>
      </c>
      <c r="Q316" s="91" t="s">
        <v>981</v>
      </c>
      <c r="R316" s="91">
        <v>2</v>
      </c>
      <c r="S316" s="91">
        <v>28</v>
      </c>
      <c r="T316" s="91">
        <v>3</v>
      </c>
      <c r="U316" s="91">
        <v>5</v>
      </c>
      <c r="AE316" s="91"/>
      <c r="AF316" s="21">
        <v>2.48</v>
      </c>
      <c r="AG316" s="93">
        <v>1.85</v>
      </c>
      <c r="AZ316" s="21"/>
    </row>
    <row r="317" spans="2:52" ht="15" x14ac:dyDescent="0.2">
      <c r="B317" s="8" t="s">
        <v>622</v>
      </c>
      <c r="C317" s="8" t="s">
        <v>937</v>
      </c>
      <c r="D317" s="8" t="s">
        <v>377</v>
      </c>
      <c r="E317" s="8" t="s">
        <v>923</v>
      </c>
      <c r="F317" s="8" t="s">
        <v>369</v>
      </c>
      <c r="G317" s="8" t="s">
        <v>376</v>
      </c>
      <c r="H317" s="13">
        <v>4</v>
      </c>
      <c r="I317" s="13">
        <v>4</v>
      </c>
      <c r="J317" s="14">
        <v>16</v>
      </c>
      <c r="K317" s="13">
        <v>52</v>
      </c>
      <c r="L317" s="13">
        <v>1.79</v>
      </c>
      <c r="M317" s="10">
        <f t="shared" si="39"/>
        <v>16.229206329390468</v>
      </c>
      <c r="N317" s="23">
        <v>64</v>
      </c>
      <c r="O317" s="91">
        <v>132</v>
      </c>
      <c r="P317" s="91">
        <v>112</v>
      </c>
      <c r="Q317" s="91" t="s">
        <v>981</v>
      </c>
      <c r="R317" s="91">
        <v>5</v>
      </c>
      <c r="S317" s="91">
        <v>24</v>
      </c>
      <c r="T317" s="91">
        <v>4</v>
      </c>
      <c r="U317" s="91">
        <v>5</v>
      </c>
      <c r="AE317" s="91"/>
      <c r="AF317" s="21">
        <v>2.56</v>
      </c>
      <c r="AG317" s="93">
        <v>1.7</v>
      </c>
      <c r="AZ317" s="21"/>
    </row>
    <row r="318" spans="2:52" ht="15" x14ac:dyDescent="0.2">
      <c r="B318" s="8" t="s">
        <v>623</v>
      </c>
      <c r="C318" s="8" t="s">
        <v>937</v>
      </c>
      <c r="D318" s="8" t="s">
        <v>382</v>
      </c>
      <c r="E318" s="8" t="s">
        <v>919</v>
      </c>
      <c r="F318" s="8" t="s">
        <v>376</v>
      </c>
      <c r="G318" s="8" t="s">
        <v>369</v>
      </c>
      <c r="H318" s="13">
        <v>2</v>
      </c>
      <c r="I318" s="13">
        <v>2</v>
      </c>
      <c r="J318" s="14">
        <v>16</v>
      </c>
      <c r="K318" s="13">
        <v>63</v>
      </c>
      <c r="L318" s="13">
        <v>1.83</v>
      </c>
      <c r="M318" s="10">
        <f t="shared" si="39"/>
        <v>18.812147272238644</v>
      </c>
      <c r="N318" s="23">
        <v>68</v>
      </c>
      <c r="O318" s="91">
        <v>112</v>
      </c>
      <c r="P318" s="91">
        <v>112</v>
      </c>
      <c r="Q318" s="91" t="s">
        <v>981</v>
      </c>
      <c r="R318" s="91">
        <v>4</v>
      </c>
      <c r="S318" s="91">
        <v>28</v>
      </c>
      <c r="T318" s="91">
        <v>2</v>
      </c>
      <c r="U318" s="91">
        <v>5</v>
      </c>
      <c r="AE318" s="91"/>
      <c r="AF318" s="21">
        <v>3.03</v>
      </c>
      <c r="AG318" s="93">
        <v>1.6</v>
      </c>
    </row>
    <row r="319" spans="2:52" ht="15" x14ac:dyDescent="0.2">
      <c r="B319" s="8" t="s">
        <v>624</v>
      </c>
      <c r="C319" s="8" t="s">
        <v>937</v>
      </c>
      <c r="D319" s="8" t="s">
        <v>924</v>
      </c>
      <c r="E319" s="8" t="s">
        <v>919</v>
      </c>
      <c r="F319" s="8" t="s">
        <v>369</v>
      </c>
      <c r="G319" s="8" t="s">
        <v>376</v>
      </c>
      <c r="H319" s="13">
        <v>2</v>
      </c>
      <c r="I319" s="13">
        <v>1</v>
      </c>
      <c r="J319" s="14">
        <v>16</v>
      </c>
      <c r="K319" s="13">
        <v>60</v>
      </c>
      <c r="L319" s="13">
        <v>1.65</v>
      </c>
      <c r="M319" s="10">
        <f t="shared" si="39"/>
        <v>22.03856749311295</v>
      </c>
      <c r="N319" s="23">
        <v>92</v>
      </c>
      <c r="O319" s="91">
        <v>128</v>
      </c>
      <c r="P319" s="91">
        <v>100</v>
      </c>
      <c r="Q319" s="91" t="s">
        <v>981</v>
      </c>
      <c r="R319" s="91">
        <v>3</v>
      </c>
      <c r="S319" s="91">
        <v>26</v>
      </c>
      <c r="T319" s="91">
        <v>3</v>
      </c>
      <c r="U319" s="91">
        <v>4</v>
      </c>
      <c r="AE319" s="91"/>
      <c r="AF319" s="21">
        <v>3.42</v>
      </c>
      <c r="AG319" s="93">
        <v>2.9</v>
      </c>
    </row>
    <row r="320" spans="2:52" ht="15" x14ac:dyDescent="0.2">
      <c r="B320" s="8" t="s">
        <v>625</v>
      </c>
      <c r="C320" s="8" t="s">
        <v>937</v>
      </c>
      <c r="D320" s="8" t="s">
        <v>377</v>
      </c>
      <c r="E320" s="8" t="s">
        <v>925</v>
      </c>
      <c r="F320" s="8" t="s">
        <v>376</v>
      </c>
      <c r="G320" s="8" t="s">
        <v>369</v>
      </c>
      <c r="H320" s="13">
        <v>3</v>
      </c>
      <c r="I320" s="13">
        <v>2</v>
      </c>
      <c r="J320" s="14">
        <v>16</v>
      </c>
      <c r="K320" s="13">
        <v>54</v>
      </c>
      <c r="L320" s="13">
        <v>1.7</v>
      </c>
      <c r="M320" s="10">
        <f t="shared" si="39"/>
        <v>18.68512110726644</v>
      </c>
      <c r="N320" s="23">
        <v>84</v>
      </c>
      <c r="O320" s="91">
        <v>108</v>
      </c>
      <c r="P320" s="91">
        <v>96</v>
      </c>
      <c r="Q320" s="91" t="s">
        <v>981</v>
      </c>
      <c r="R320" s="91">
        <v>4</v>
      </c>
      <c r="S320" s="91">
        <v>26</v>
      </c>
      <c r="T320" s="91">
        <v>3</v>
      </c>
      <c r="U320" s="91">
        <v>3</v>
      </c>
      <c r="AE320" s="91"/>
      <c r="AF320" s="21">
        <v>2.59</v>
      </c>
      <c r="AG320" s="93">
        <v>1.65</v>
      </c>
    </row>
    <row r="321" spans="1:52" ht="15" x14ac:dyDescent="0.2">
      <c r="B321" s="8" t="s">
        <v>626</v>
      </c>
      <c r="C321" s="8" t="s">
        <v>937</v>
      </c>
      <c r="D321" s="8" t="s">
        <v>382</v>
      </c>
      <c r="E321" s="8" t="s">
        <v>919</v>
      </c>
      <c r="F321" s="8" t="s">
        <v>369</v>
      </c>
      <c r="G321" s="8" t="s">
        <v>376</v>
      </c>
      <c r="H321" s="13">
        <v>4</v>
      </c>
      <c r="I321" s="13">
        <v>4</v>
      </c>
      <c r="J321" s="14">
        <v>16</v>
      </c>
      <c r="K321" s="13">
        <v>64</v>
      </c>
      <c r="L321" s="13">
        <v>1.72</v>
      </c>
      <c r="M321" s="10">
        <f t="shared" si="39"/>
        <v>21.63331530557058</v>
      </c>
      <c r="N321" s="23">
        <v>84</v>
      </c>
      <c r="O321" s="91">
        <v>136</v>
      </c>
      <c r="P321" s="91">
        <v>100</v>
      </c>
      <c r="Q321" s="91" t="s">
        <v>981</v>
      </c>
      <c r="R321" s="91">
        <v>4</v>
      </c>
      <c r="S321" s="91">
        <v>32</v>
      </c>
      <c r="T321" s="91">
        <v>3</v>
      </c>
      <c r="U321" s="91">
        <v>4</v>
      </c>
      <c r="AE321" s="91"/>
      <c r="AF321" s="21">
        <v>3.03</v>
      </c>
      <c r="AG321" s="93">
        <v>2.2999999999999998</v>
      </c>
      <c r="AZ321" s="21"/>
    </row>
    <row r="322" spans="1:52" ht="15" x14ac:dyDescent="0.2">
      <c r="B322" s="8" t="s">
        <v>627</v>
      </c>
      <c r="C322" s="8" t="s">
        <v>935</v>
      </c>
      <c r="D322" s="8" t="s">
        <v>926</v>
      </c>
      <c r="E322" s="8" t="s">
        <v>919</v>
      </c>
      <c r="F322" s="8" t="s">
        <v>369</v>
      </c>
      <c r="G322" s="8" t="s">
        <v>383</v>
      </c>
      <c r="H322" s="13">
        <v>4</v>
      </c>
      <c r="I322" s="13">
        <v>4</v>
      </c>
      <c r="J322" s="14">
        <v>16</v>
      </c>
      <c r="K322" s="13">
        <v>55</v>
      </c>
      <c r="L322" s="13">
        <v>1.56</v>
      </c>
      <c r="M322" s="10">
        <f t="shared" si="39"/>
        <v>22.600262984878366</v>
      </c>
      <c r="N322" s="23">
        <v>80</v>
      </c>
      <c r="O322" s="91">
        <v>156</v>
      </c>
      <c r="P322" s="91">
        <v>128</v>
      </c>
      <c r="Q322" s="91" t="s">
        <v>981</v>
      </c>
      <c r="R322" s="91">
        <v>4</v>
      </c>
      <c r="S322" s="91">
        <v>28</v>
      </c>
      <c r="T322" s="91">
        <v>3</v>
      </c>
      <c r="U322" s="91">
        <v>4</v>
      </c>
      <c r="AE322" s="21">
        <v>3.34</v>
      </c>
      <c r="AF322" s="91"/>
      <c r="AG322" s="93">
        <v>2.9</v>
      </c>
      <c r="AZ322" s="21"/>
    </row>
    <row r="323" spans="1:52" ht="15" x14ac:dyDescent="0.2">
      <c r="B323" s="8" t="s">
        <v>628</v>
      </c>
      <c r="C323" s="8" t="s">
        <v>935</v>
      </c>
      <c r="D323" s="8" t="s">
        <v>381</v>
      </c>
      <c r="E323" s="8" t="s">
        <v>919</v>
      </c>
      <c r="F323" s="8" t="s">
        <v>370</v>
      </c>
      <c r="G323" s="8" t="s">
        <v>376</v>
      </c>
      <c r="H323" s="13">
        <v>4</v>
      </c>
      <c r="I323" s="13">
        <v>4</v>
      </c>
      <c r="J323" s="14">
        <v>16</v>
      </c>
      <c r="K323" s="13">
        <v>46</v>
      </c>
      <c r="L323" s="13">
        <v>1.67</v>
      </c>
      <c r="M323" s="10">
        <f t="shared" si="39"/>
        <v>16.493958191401628</v>
      </c>
      <c r="N323" s="23">
        <v>64</v>
      </c>
      <c r="O323" s="91">
        <v>132</v>
      </c>
      <c r="P323" s="91">
        <v>100</v>
      </c>
      <c r="Q323" s="91" t="s">
        <v>981</v>
      </c>
      <c r="R323" s="91">
        <v>2</v>
      </c>
      <c r="S323" s="91">
        <v>45</v>
      </c>
      <c r="T323" s="91">
        <v>2</v>
      </c>
      <c r="U323" s="91">
        <v>5</v>
      </c>
      <c r="AE323" s="21">
        <v>4.26</v>
      </c>
      <c r="AF323" s="91"/>
      <c r="AG323" s="93">
        <v>2.2999999999999998</v>
      </c>
      <c r="AZ323" s="21"/>
    </row>
    <row r="324" spans="1:52" ht="15" x14ac:dyDescent="0.2">
      <c r="B324" s="8" t="s">
        <v>629</v>
      </c>
      <c r="C324" s="8" t="s">
        <v>935</v>
      </c>
      <c r="D324" s="8" t="s">
        <v>377</v>
      </c>
      <c r="E324" s="8" t="s">
        <v>919</v>
      </c>
      <c r="F324" s="8" t="s">
        <v>376</v>
      </c>
      <c r="G324" s="8" t="s">
        <v>383</v>
      </c>
      <c r="H324" s="13">
        <v>2</v>
      </c>
      <c r="I324" s="13">
        <v>2</v>
      </c>
      <c r="J324" s="14">
        <v>16</v>
      </c>
      <c r="K324" s="13">
        <v>48</v>
      </c>
      <c r="L324" s="13">
        <v>1.76</v>
      </c>
      <c r="M324" s="10">
        <f t="shared" si="39"/>
        <v>15.495867768595042</v>
      </c>
      <c r="N324" s="23">
        <v>68</v>
      </c>
      <c r="O324" s="91">
        <v>128</v>
      </c>
      <c r="P324" s="91">
        <v>112</v>
      </c>
      <c r="Q324" s="91" t="s">
        <v>981</v>
      </c>
      <c r="R324" s="91">
        <v>4</v>
      </c>
      <c r="S324" s="91">
        <v>27</v>
      </c>
      <c r="T324" s="91">
        <v>3</v>
      </c>
      <c r="U324" s="91">
        <v>5</v>
      </c>
      <c r="AE324" s="21">
        <v>3.31</v>
      </c>
      <c r="AF324" s="91"/>
      <c r="AG324" s="93">
        <v>2</v>
      </c>
      <c r="AZ324" s="21"/>
    </row>
    <row r="325" spans="1:52" ht="15" x14ac:dyDescent="0.2">
      <c r="B325" s="8" t="s">
        <v>630</v>
      </c>
      <c r="C325" s="8" t="s">
        <v>937</v>
      </c>
      <c r="D325" s="8" t="s">
        <v>932</v>
      </c>
      <c r="E325" s="8" t="s">
        <v>919</v>
      </c>
      <c r="F325" s="8" t="s">
        <v>370</v>
      </c>
      <c r="G325" s="8" t="s">
        <v>369</v>
      </c>
      <c r="H325" s="13">
        <v>2</v>
      </c>
      <c r="I325" s="13">
        <v>1</v>
      </c>
      <c r="J325" s="13">
        <v>20</v>
      </c>
      <c r="K325" s="13">
        <v>63</v>
      </c>
      <c r="L325" s="13">
        <v>1.8</v>
      </c>
      <c r="M325" s="10">
        <f t="shared" si="39"/>
        <v>19.444444444444443</v>
      </c>
      <c r="N325" s="23">
        <v>92</v>
      </c>
      <c r="O325" s="91">
        <v>108</v>
      </c>
      <c r="P325" s="91">
        <v>100</v>
      </c>
      <c r="Q325" s="91" t="s">
        <v>981</v>
      </c>
      <c r="R325" s="91">
        <v>3</v>
      </c>
      <c r="S325" s="91">
        <v>29</v>
      </c>
      <c r="T325" s="91">
        <v>3</v>
      </c>
      <c r="U325" s="91">
        <v>2</v>
      </c>
      <c r="AE325" s="91"/>
      <c r="AF325" s="21">
        <v>2.58</v>
      </c>
      <c r="AG325" s="93">
        <v>1.95</v>
      </c>
      <c r="AZ325" s="21"/>
    </row>
    <row r="326" spans="1:52" ht="15" x14ac:dyDescent="0.2">
      <c r="B326" s="8" t="s">
        <v>631</v>
      </c>
      <c r="C326" s="8" t="s">
        <v>222</v>
      </c>
      <c r="D326" s="8" t="s">
        <v>934</v>
      </c>
      <c r="E326" s="8" t="s">
        <v>919</v>
      </c>
      <c r="F326" s="8" t="s">
        <v>383</v>
      </c>
      <c r="G326" s="8" t="s">
        <v>383</v>
      </c>
      <c r="H326" s="13">
        <v>6</v>
      </c>
      <c r="I326" s="13">
        <v>6</v>
      </c>
      <c r="J326" s="13">
        <v>20</v>
      </c>
      <c r="K326" s="13">
        <v>59</v>
      </c>
      <c r="L326" s="13">
        <v>1.67</v>
      </c>
      <c r="M326" s="10">
        <f t="shared" si="39"/>
        <v>21.155294202015131</v>
      </c>
      <c r="N326" s="23">
        <v>84</v>
      </c>
      <c r="O326" s="91">
        <v>132</v>
      </c>
      <c r="P326" s="91">
        <v>96</v>
      </c>
      <c r="Q326" s="91" t="s">
        <v>981</v>
      </c>
      <c r="R326" s="91">
        <v>2</v>
      </c>
      <c r="S326" s="91">
        <v>24</v>
      </c>
      <c r="T326" s="91">
        <v>3</v>
      </c>
      <c r="U326" s="91">
        <v>5</v>
      </c>
      <c r="AE326" s="91"/>
      <c r="AF326" s="21"/>
      <c r="AG326" s="93">
        <v>2.5499999999999998</v>
      </c>
      <c r="AZ326" s="21"/>
    </row>
    <row r="327" spans="1:52" ht="15" x14ac:dyDescent="0.2">
      <c r="B327" s="8" t="s">
        <v>632</v>
      </c>
      <c r="C327" s="8" t="s">
        <v>935</v>
      </c>
      <c r="D327" s="8" t="s">
        <v>373</v>
      </c>
      <c r="E327" s="8" t="s">
        <v>378</v>
      </c>
      <c r="F327" s="8" t="s">
        <v>370</v>
      </c>
      <c r="G327" s="8" t="s">
        <v>369</v>
      </c>
      <c r="H327" s="13">
        <v>4</v>
      </c>
      <c r="I327" s="13">
        <v>4</v>
      </c>
      <c r="J327" s="13">
        <v>20</v>
      </c>
      <c r="K327" s="13">
        <v>53</v>
      </c>
      <c r="L327" s="13">
        <v>1.62</v>
      </c>
      <c r="M327" s="10">
        <f t="shared" si="39"/>
        <v>20.195092211553114</v>
      </c>
      <c r="N327" s="23">
        <v>84</v>
      </c>
      <c r="O327" s="91">
        <v>120</v>
      </c>
      <c r="P327" s="91">
        <v>96</v>
      </c>
      <c r="Q327" s="91" t="s">
        <v>981</v>
      </c>
      <c r="R327" s="91">
        <v>3</v>
      </c>
      <c r="S327" s="91">
        <v>28</v>
      </c>
      <c r="T327" s="91">
        <v>5</v>
      </c>
      <c r="U327" s="91">
        <v>5</v>
      </c>
      <c r="AE327" s="91"/>
      <c r="AF327" s="91"/>
      <c r="AG327" s="93">
        <v>3</v>
      </c>
      <c r="AZ327" s="21"/>
    </row>
    <row r="328" spans="1:52" ht="15" x14ac:dyDescent="0.2">
      <c r="B328" s="8" t="s">
        <v>633</v>
      </c>
      <c r="C328" s="8" t="s">
        <v>937</v>
      </c>
      <c r="D328" s="8" t="s">
        <v>934</v>
      </c>
      <c r="E328" s="8" t="s">
        <v>919</v>
      </c>
      <c r="F328" s="8" t="s">
        <v>383</v>
      </c>
      <c r="G328" s="8" t="s">
        <v>376</v>
      </c>
      <c r="H328" s="13">
        <v>2</v>
      </c>
      <c r="I328" s="13">
        <v>1</v>
      </c>
      <c r="J328" s="13">
        <v>18</v>
      </c>
      <c r="K328" s="13">
        <v>63</v>
      </c>
      <c r="L328" s="13">
        <v>1.66</v>
      </c>
      <c r="M328" s="10">
        <f t="shared" si="39"/>
        <v>22.862534475250399</v>
      </c>
      <c r="N328" s="23">
        <v>80</v>
      </c>
      <c r="O328" s="21">
        <v>132</v>
      </c>
      <c r="P328" s="91">
        <v>120</v>
      </c>
      <c r="Q328" s="91" t="s">
        <v>981</v>
      </c>
      <c r="R328" s="91">
        <v>4</v>
      </c>
      <c r="S328" s="91">
        <v>24</v>
      </c>
      <c r="T328" s="91">
        <v>4</v>
      </c>
      <c r="U328" s="91">
        <v>2</v>
      </c>
      <c r="AE328" s="91"/>
      <c r="AF328" s="91"/>
      <c r="AG328" s="93">
        <v>2.7749999999999999</v>
      </c>
      <c r="AZ328" s="21"/>
    </row>
    <row r="329" spans="1:52" ht="15" x14ac:dyDescent="0.2">
      <c r="A329" s="9"/>
      <c r="B329" s="8" t="s">
        <v>634</v>
      </c>
      <c r="C329" s="8" t="s">
        <v>935</v>
      </c>
      <c r="D329" s="8" t="s">
        <v>373</v>
      </c>
      <c r="E329" s="8" t="s">
        <v>919</v>
      </c>
      <c r="F329" s="8" t="s">
        <v>369</v>
      </c>
      <c r="G329" s="8" t="s">
        <v>375</v>
      </c>
      <c r="H329" s="13">
        <v>3</v>
      </c>
      <c r="I329" s="13">
        <v>2</v>
      </c>
      <c r="J329" s="13">
        <v>17</v>
      </c>
      <c r="K329" s="13">
        <v>57</v>
      </c>
      <c r="L329" s="13">
        <v>1.72</v>
      </c>
      <c r="M329" s="10">
        <f t="shared" si="39"/>
        <v>19.267171444023798</v>
      </c>
      <c r="N329" s="21">
        <v>96</v>
      </c>
      <c r="O329" s="21">
        <v>148</v>
      </c>
      <c r="P329" s="91">
        <v>90</v>
      </c>
      <c r="Q329" s="91" t="s">
        <v>994</v>
      </c>
      <c r="R329" s="21">
        <v>4</v>
      </c>
      <c r="S329" s="91">
        <v>28</v>
      </c>
      <c r="T329" s="91">
        <v>3</v>
      </c>
      <c r="U329" s="91">
        <v>2</v>
      </c>
      <c r="AE329" s="21">
        <v>3.19</v>
      </c>
      <c r="AF329" s="91"/>
      <c r="AG329" s="93">
        <v>2.8</v>
      </c>
    </row>
    <row r="330" spans="1:52" ht="15" x14ac:dyDescent="0.2">
      <c r="B330" s="8" t="s">
        <v>635</v>
      </c>
      <c r="C330" s="8" t="s">
        <v>937</v>
      </c>
      <c r="D330" s="8" t="s">
        <v>932</v>
      </c>
      <c r="E330" s="8" t="s">
        <v>919</v>
      </c>
      <c r="F330" s="8" t="s">
        <v>370</v>
      </c>
      <c r="G330" s="8" t="s">
        <v>369</v>
      </c>
      <c r="H330" s="13">
        <v>2</v>
      </c>
      <c r="I330" s="13">
        <v>2</v>
      </c>
      <c r="J330" s="13">
        <v>22</v>
      </c>
      <c r="K330" s="13">
        <v>69</v>
      </c>
      <c r="L330" s="13">
        <v>1.79</v>
      </c>
      <c r="M330" s="10">
        <f t="shared" si="39"/>
        <v>21.534908398614277</v>
      </c>
      <c r="N330" s="21">
        <v>72</v>
      </c>
      <c r="O330" s="91">
        <v>132</v>
      </c>
      <c r="P330" s="91">
        <v>80</v>
      </c>
      <c r="Q330" s="91" t="s">
        <v>981</v>
      </c>
      <c r="R330" s="91">
        <v>4</v>
      </c>
      <c r="S330" s="91">
        <v>26</v>
      </c>
      <c r="T330" s="91">
        <v>3</v>
      </c>
      <c r="U330" s="91">
        <v>2</v>
      </c>
      <c r="AE330" s="91"/>
      <c r="AF330" s="91"/>
      <c r="AG330" s="93">
        <v>2.7</v>
      </c>
    </row>
    <row r="331" spans="1:52" ht="15" x14ac:dyDescent="0.2">
      <c r="B331" s="8" t="s">
        <v>636</v>
      </c>
      <c r="C331" s="8" t="s">
        <v>935</v>
      </c>
      <c r="D331" s="8" t="s">
        <v>949</v>
      </c>
      <c r="E331" s="8" t="s">
        <v>919</v>
      </c>
      <c r="F331" s="8" t="s">
        <v>370</v>
      </c>
      <c r="G331" s="8" t="s">
        <v>376</v>
      </c>
      <c r="H331" s="13">
        <v>7</v>
      </c>
      <c r="I331" s="13">
        <v>7</v>
      </c>
      <c r="J331" s="13">
        <v>20</v>
      </c>
      <c r="K331" s="13">
        <v>79</v>
      </c>
      <c r="L331" s="13">
        <v>1.82</v>
      </c>
      <c r="M331" s="10">
        <f t="shared" si="39"/>
        <v>23.849776597029344</v>
      </c>
      <c r="N331" s="21">
        <v>84</v>
      </c>
      <c r="O331" s="91">
        <v>112</v>
      </c>
      <c r="P331" s="91">
        <v>104</v>
      </c>
      <c r="Q331" s="91" t="s">
        <v>981</v>
      </c>
      <c r="R331" s="91">
        <v>2</v>
      </c>
      <c r="S331" s="91">
        <v>26</v>
      </c>
      <c r="T331" s="91">
        <v>4</v>
      </c>
      <c r="U331" s="91">
        <v>5</v>
      </c>
      <c r="AE331" s="21">
        <v>3.35</v>
      </c>
      <c r="AF331" s="91"/>
      <c r="AG331" s="93">
        <v>2.9</v>
      </c>
    </row>
    <row r="332" spans="1:52" ht="15" x14ac:dyDescent="0.2">
      <c r="B332" s="8" t="s">
        <v>637</v>
      </c>
      <c r="C332" s="8" t="s">
        <v>937</v>
      </c>
      <c r="D332" s="8" t="s">
        <v>934</v>
      </c>
      <c r="E332" s="8" t="s">
        <v>919</v>
      </c>
      <c r="F332" s="8" t="s">
        <v>369</v>
      </c>
      <c r="G332" s="8" t="s">
        <v>383</v>
      </c>
      <c r="H332" s="13">
        <v>6</v>
      </c>
      <c r="I332" s="13">
        <v>4</v>
      </c>
      <c r="J332" s="13">
        <v>20</v>
      </c>
      <c r="K332" s="13">
        <v>57</v>
      </c>
      <c r="L332" s="13">
        <v>1.6</v>
      </c>
      <c r="M332" s="10">
        <f t="shared" si="39"/>
        <v>22.265624999999996</v>
      </c>
      <c r="N332" s="21">
        <v>68</v>
      </c>
      <c r="O332" s="91">
        <v>132</v>
      </c>
      <c r="P332" s="91">
        <v>100</v>
      </c>
      <c r="Q332" s="91" t="s">
        <v>981</v>
      </c>
      <c r="R332" s="91">
        <v>2</v>
      </c>
      <c r="S332" s="91">
        <v>32</v>
      </c>
      <c r="T332" s="91">
        <v>3</v>
      </c>
      <c r="U332" s="91">
        <v>1</v>
      </c>
      <c r="AE332" s="91"/>
      <c r="AF332" s="91"/>
      <c r="AG332" s="93">
        <v>1.65</v>
      </c>
    </row>
    <row r="333" spans="1:52" ht="15" x14ac:dyDescent="0.2">
      <c r="B333" s="8" t="s">
        <v>638</v>
      </c>
      <c r="C333" s="8" t="s">
        <v>937</v>
      </c>
      <c r="D333" s="8" t="s">
        <v>377</v>
      </c>
      <c r="E333" s="8" t="s">
        <v>919</v>
      </c>
      <c r="F333" s="8" t="s">
        <v>376</v>
      </c>
      <c r="G333" s="8" t="s">
        <v>383</v>
      </c>
      <c r="H333" s="13">
        <v>8</v>
      </c>
      <c r="I333" s="13">
        <v>7</v>
      </c>
      <c r="J333" s="13">
        <v>21</v>
      </c>
      <c r="K333" s="91">
        <v>54</v>
      </c>
      <c r="L333" s="13">
        <v>1.66</v>
      </c>
      <c r="M333" s="10">
        <f t="shared" si="39"/>
        <v>19.596458121643199</v>
      </c>
      <c r="N333" s="21">
        <v>68</v>
      </c>
      <c r="O333" s="21">
        <v>148</v>
      </c>
      <c r="P333" s="91">
        <v>112</v>
      </c>
      <c r="Q333" s="91" t="s">
        <v>981</v>
      </c>
      <c r="R333" s="91">
        <v>4</v>
      </c>
      <c r="S333" s="91">
        <v>20</v>
      </c>
      <c r="T333" s="91">
        <v>4</v>
      </c>
      <c r="U333" s="91">
        <v>1</v>
      </c>
      <c r="AE333" s="91"/>
      <c r="AF333" s="21">
        <v>2.2000000000000002</v>
      </c>
      <c r="AG333" s="93">
        <v>2.2999999999999998</v>
      </c>
    </row>
    <row r="334" spans="1:52" ht="15" x14ac:dyDescent="0.2">
      <c r="B334" s="8" t="s">
        <v>639</v>
      </c>
      <c r="C334" s="8" t="s">
        <v>937</v>
      </c>
      <c r="D334" s="8" t="s">
        <v>373</v>
      </c>
      <c r="E334" s="8" t="s">
        <v>919</v>
      </c>
      <c r="F334" s="8" t="s">
        <v>369</v>
      </c>
      <c r="G334" s="8" t="s">
        <v>376</v>
      </c>
      <c r="H334" s="13">
        <v>4</v>
      </c>
      <c r="I334" s="13">
        <v>3</v>
      </c>
      <c r="J334" s="13">
        <v>20</v>
      </c>
      <c r="K334" s="91">
        <v>50</v>
      </c>
      <c r="L334" s="91">
        <v>1.58</v>
      </c>
      <c r="M334" s="10">
        <f t="shared" si="39"/>
        <v>20.028841531805796</v>
      </c>
      <c r="N334" s="91">
        <v>96</v>
      </c>
      <c r="O334" s="91">
        <v>180</v>
      </c>
      <c r="P334" s="91">
        <v>156</v>
      </c>
      <c r="Q334" s="91" t="s">
        <v>981</v>
      </c>
      <c r="R334" s="91">
        <v>4</v>
      </c>
      <c r="S334" s="91">
        <v>26</v>
      </c>
      <c r="T334" s="91">
        <v>4</v>
      </c>
      <c r="U334" s="91">
        <v>2</v>
      </c>
      <c r="AE334" s="91"/>
      <c r="AF334" s="91"/>
      <c r="AG334" s="93">
        <v>2.9</v>
      </c>
    </row>
    <row r="335" spans="1:52" ht="15" x14ac:dyDescent="0.2">
      <c r="B335" s="8" t="s">
        <v>640</v>
      </c>
      <c r="C335" s="8" t="s">
        <v>935</v>
      </c>
      <c r="D335" s="8" t="s">
        <v>950</v>
      </c>
      <c r="E335" s="8" t="s">
        <v>919</v>
      </c>
      <c r="F335" s="8" t="s">
        <v>369</v>
      </c>
      <c r="G335" s="8" t="s">
        <v>369</v>
      </c>
      <c r="H335" s="13">
        <v>3</v>
      </c>
      <c r="I335" s="13">
        <v>3</v>
      </c>
      <c r="J335" s="13">
        <v>18</v>
      </c>
      <c r="K335" s="13">
        <v>62</v>
      </c>
      <c r="L335" s="13">
        <v>1.8</v>
      </c>
      <c r="M335" s="10">
        <f t="shared" si="39"/>
        <v>19.1358024691358</v>
      </c>
      <c r="N335" s="21">
        <v>60</v>
      </c>
      <c r="O335" s="21">
        <v>128</v>
      </c>
      <c r="P335" s="91">
        <v>100</v>
      </c>
      <c r="Q335" s="91" t="s">
        <v>981</v>
      </c>
      <c r="R335" s="91">
        <v>2</v>
      </c>
      <c r="S335" s="91">
        <v>32</v>
      </c>
      <c r="T335" s="91">
        <v>4</v>
      </c>
      <c r="U335" s="91">
        <v>3</v>
      </c>
      <c r="AE335" s="21">
        <v>3.01</v>
      </c>
      <c r="AF335" s="91"/>
      <c r="AG335" s="93">
        <v>2.2999999999999998</v>
      </c>
    </row>
    <row r="336" spans="1:52" ht="15" x14ac:dyDescent="0.2">
      <c r="B336" s="8" t="s">
        <v>641</v>
      </c>
      <c r="C336" s="8" t="s">
        <v>935</v>
      </c>
      <c r="D336" s="8" t="s">
        <v>932</v>
      </c>
      <c r="E336" s="8" t="s">
        <v>919</v>
      </c>
      <c r="F336" s="8" t="s">
        <v>369</v>
      </c>
      <c r="G336" s="8" t="s">
        <v>369</v>
      </c>
      <c r="H336" s="13">
        <v>2</v>
      </c>
      <c r="I336" s="13">
        <v>1</v>
      </c>
      <c r="J336" s="13">
        <v>20</v>
      </c>
      <c r="K336" s="13">
        <v>63</v>
      </c>
      <c r="L336" s="13">
        <v>1.8</v>
      </c>
      <c r="M336" s="10">
        <f t="shared" si="39"/>
        <v>19.444444444444443</v>
      </c>
      <c r="N336" s="21">
        <v>100</v>
      </c>
      <c r="O336" s="21">
        <v>148</v>
      </c>
      <c r="P336" s="91">
        <v>116</v>
      </c>
      <c r="Q336" s="91" t="s">
        <v>981</v>
      </c>
      <c r="R336" s="21">
        <v>5</v>
      </c>
      <c r="S336" s="91">
        <v>28</v>
      </c>
      <c r="T336" s="91">
        <v>4</v>
      </c>
      <c r="U336" s="91">
        <v>2</v>
      </c>
      <c r="AE336" s="21">
        <v>3.29</v>
      </c>
      <c r="AF336" s="91"/>
      <c r="AG336" s="93">
        <v>2</v>
      </c>
    </row>
    <row r="337" spans="2:33" ht="15" x14ac:dyDescent="0.2">
      <c r="B337" s="8" t="s">
        <v>642</v>
      </c>
      <c r="C337" s="8" t="s">
        <v>937</v>
      </c>
      <c r="D337" s="8" t="s">
        <v>934</v>
      </c>
      <c r="E337" s="8" t="s">
        <v>919</v>
      </c>
      <c r="F337" s="8" t="s">
        <v>383</v>
      </c>
      <c r="G337" s="8" t="s">
        <v>383</v>
      </c>
      <c r="H337" s="13">
        <v>6</v>
      </c>
      <c r="I337" s="13">
        <v>6</v>
      </c>
      <c r="J337" s="13">
        <v>20</v>
      </c>
      <c r="K337" s="13">
        <v>59</v>
      </c>
      <c r="L337" s="13">
        <v>1.67</v>
      </c>
      <c r="M337" s="10">
        <f t="shared" si="39"/>
        <v>21.155294202015131</v>
      </c>
      <c r="N337" s="21">
        <v>72</v>
      </c>
      <c r="O337" s="21">
        <v>148</v>
      </c>
      <c r="P337" s="91">
        <v>132</v>
      </c>
      <c r="Q337" s="91" t="s">
        <v>991</v>
      </c>
      <c r="R337" s="91">
        <v>4</v>
      </c>
      <c r="S337" s="91">
        <v>25</v>
      </c>
      <c r="T337" s="91">
        <v>3</v>
      </c>
      <c r="U337" s="91">
        <v>2</v>
      </c>
      <c r="AE337" s="91"/>
      <c r="AF337" s="21">
        <v>3.02</v>
      </c>
      <c r="AG337" s="93">
        <v>1.95</v>
      </c>
    </row>
    <row r="338" spans="2:33" ht="15" x14ac:dyDescent="0.2">
      <c r="B338" s="8" t="s">
        <v>643</v>
      </c>
      <c r="C338" s="8" t="s">
        <v>937</v>
      </c>
      <c r="D338" s="8" t="s">
        <v>373</v>
      </c>
      <c r="E338" s="8" t="s">
        <v>378</v>
      </c>
      <c r="F338" s="8" t="s">
        <v>370</v>
      </c>
      <c r="G338" s="8" t="s">
        <v>369</v>
      </c>
      <c r="H338" s="13">
        <v>4</v>
      </c>
      <c r="I338" s="13">
        <v>4</v>
      </c>
      <c r="J338" s="13">
        <v>20</v>
      </c>
      <c r="K338" s="13">
        <v>53</v>
      </c>
      <c r="L338" s="13">
        <v>1.62</v>
      </c>
      <c r="M338" s="10">
        <f t="shared" si="39"/>
        <v>20.195092211553114</v>
      </c>
      <c r="N338" s="21">
        <v>84</v>
      </c>
      <c r="O338" s="21">
        <v>156</v>
      </c>
      <c r="P338" s="91">
        <v>120</v>
      </c>
      <c r="Q338" s="91" t="s">
        <v>981</v>
      </c>
      <c r="R338" s="21">
        <v>4</v>
      </c>
      <c r="S338" s="91">
        <v>21</v>
      </c>
      <c r="T338" s="91">
        <v>4</v>
      </c>
      <c r="U338" s="91">
        <v>4</v>
      </c>
      <c r="AE338" s="91"/>
      <c r="AF338" s="21">
        <v>2.2400000000000002</v>
      </c>
      <c r="AG338" s="93">
        <v>2.5499999999999998</v>
      </c>
    </row>
    <row r="339" spans="2:33" ht="15" x14ac:dyDescent="0.2">
      <c r="B339" s="8" t="s">
        <v>644</v>
      </c>
      <c r="C339" s="8" t="s">
        <v>935</v>
      </c>
      <c r="D339" s="8" t="s">
        <v>373</v>
      </c>
      <c r="E339" s="8" t="s">
        <v>919</v>
      </c>
      <c r="F339" s="8" t="s">
        <v>369</v>
      </c>
      <c r="G339" s="8" t="s">
        <v>375</v>
      </c>
      <c r="H339" s="13">
        <v>2</v>
      </c>
      <c r="I339" s="13">
        <v>1</v>
      </c>
      <c r="J339" s="13">
        <v>17</v>
      </c>
      <c r="K339" s="13">
        <v>80</v>
      </c>
      <c r="L339" s="13">
        <v>1.75</v>
      </c>
      <c r="M339" s="10">
        <f t="shared" si="39"/>
        <v>26.122448979591837</v>
      </c>
      <c r="N339" s="21">
        <v>112</v>
      </c>
      <c r="O339" s="21">
        <v>128</v>
      </c>
      <c r="P339" s="91">
        <v>132</v>
      </c>
      <c r="Q339" s="91" t="s">
        <v>995</v>
      </c>
      <c r="R339" s="21">
        <v>1</v>
      </c>
      <c r="S339" s="91">
        <v>26</v>
      </c>
      <c r="T339" s="91">
        <v>3</v>
      </c>
      <c r="U339" s="91">
        <v>2</v>
      </c>
      <c r="AE339" s="91"/>
      <c r="AF339" s="91"/>
      <c r="AG339" s="93">
        <v>3</v>
      </c>
    </row>
    <row r="340" spans="2:33" ht="15" x14ac:dyDescent="0.2">
      <c r="B340" s="8" t="s">
        <v>645</v>
      </c>
      <c r="C340" s="8" t="s">
        <v>222</v>
      </c>
      <c r="D340" s="8" t="s">
        <v>377</v>
      </c>
      <c r="E340" s="8" t="s">
        <v>378</v>
      </c>
      <c r="F340" s="8" t="s">
        <v>369</v>
      </c>
      <c r="G340" s="8" t="s">
        <v>376</v>
      </c>
      <c r="H340" s="13">
        <v>3</v>
      </c>
      <c r="I340" s="13">
        <v>1</v>
      </c>
      <c r="J340" s="13">
        <v>19</v>
      </c>
      <c r="K340" s="13">
        <v>66</v>
      </c>
      <c r="L340" s="13">
        <v>1.78</v>
      </c>
      <c r="M340" s="10">
        <f t="shared" si="39"/>
        <v>20.830703194041156</v>
      </c>
      <c r="N340" s="21">
        <v>120</v>
      </c>
      <c r="O340" s="21">
        <v>180</v>
      </c>
      <c r="P340" s="91">
        <v>132</v>
      </c>
      <c r="Q340" s="91" t="s">
        <v>981</v>
      </c>
      <c r="R340" s="21">
        <v>5</v>
      </c>
      <c r="S340" s="91">
        <v>34</v>
      </c>
      <c r="T340" s="91">
        <v>2</v>
      </c>
      <c r="U340" s="91">
        <v>3</v>
      </c>
      <c r="AE340" s="21">
        <v>3.05</v>
      </c>
      <c r="AF340" s="91"/>
      <c r="AG340" s="93">
        <v>2.7749999999999999</v>
      </c>
    </row>
    <row r="341" spans="2:33" ht="15" x14ac:dyDescent="0.2">
      <c r="B341" s="8" t="s">
        <v>646</v>
      </c>
      <c r="C341" s="8" t="s">
        <v>222</v>
      </c>
      <c r="D341" s="8" t="s">
        <v>382</v>
      </c>
      <c r="E341" s="8" t="s">
        <v>378</v>
      </c>
      <c r="F341" s="8" t="s">
        <v>375</v>
      </c>
      <c r="G341" s="8" t="s">
        <v>375</v>
      </c>
      <c r="H341" s="13">
        <v>2</v>
      </c>
      <c r="I341" s="13">
        <v>1</v>
      </c>
      <c r="J341" s="13">
        <v>19</v>
      </c>
      <c r="K341" s="13">
        <v>63</v>
      </c>
      <c r="L341" s="13">
        <v>1.76</v>
      </c>
      <c r="M341" s="10">
        <f t="shared" si="39"/>
        <v>20.338326446280991</v>
      </c>
      <c r="N341" s="21">
        <v>108</v>
      </c>
      <c r="O341" s="91">
        <v>156</v>
      </c>
      <c r="P341" s="91">
        <v>108</v>
      </c>
      <c r="Q341" s="91" t="s">
        <v>981</v>
      </c>
      <c r="R341" s="91">
        <v>3</v>
      </c>
      <c r="S341" s="91">
        <v>22</v>
      </c>
      <c r="T341" s="91">
        <v>2</v>
      </c>
      <c r="U341" s="91">
        <v>2</v>
      </c>
      <c r="AE341" s="91"/>
      <c r="AF341" s="91"/>
      <c r="AG341" s="93">
        <v>2.5499999999999998</v>
      </c>
    </row>
    <row r="342" spans="2:33" ht="15" x14ac:dyDescent="0.2">
      <c r="B342" s="8" t="s">
        <v>647</v>
      </c>
      <c r="C342" s="8" t="s">
        <v>222</v>
      </c>
      <c r="D342" s="8" t="s">
        <v>932</v>
      </c>
      <c r="E342" s="8" t="s">
        <v>919</v>
      </c>
      <c r="F342" s="8" t="s">
        <v>376</v>
      </c>
      <c r="G342" s="8" t="s">
        <v>375</v>
      </c>
      <c r="H342" s="13">
        <v>2</v>
      </c>
      <c r="I342" s="13">
        <v>1</v>
      </c>
      <c r="J342" s="13">
        <v>18</v>
      </c>
      <c r="K342" s="13">
        <v>88</v>
      </c>
      <c r="L342" s="13">
        <v>1.75</v>
      </c>
      <c r="M342" s="10">
        <f t="shared" si="39"/>
        <v>28.73469387755102</v>
      </c>
      <c r="N342" s="91">
        <v>64</v>
      </c>
      <c r="O342" s="21">
        <v>128</v>
      </c>
      <c r="P342" s="91">
        <v>120</v>
      </c>
      <c r="Q342" s="91" t="s">
        <v>990</v>
      </c>
      <c r="R342" s="21">
        <v>4</v>
      </c>
      <c r="S342" s="91">
        <v>26</v>
      </c>
      <c r="T342" s="91">
        <v>1</v>
      </c>
      <c r="U342" s="91">
        <v>2</v>
      </c>
      <c r="AE342" s="91"/>
      <c r="AF342" s="91"/>
      <c r="AG342" s="93">
        <v>3</v>
      </c>
    </row>
    <row r="343" spans="2:33" ht="15" x14ac:dyDescent="0.2">
      <c r="B343" s="8" t="s">
        <v>648</v>
      </c>
      <c r="C343" s="8" t="s">
        <v>222</v>
      </c>
      <c r="D343" s="8" t="s">
        <v>932</v>
      </c>
      <c r="E343" s="8" t="s">
        <v>919</v>
      </c>
      <c r="F343" s="8" t="s">
        <v>370</v>
      </c>
      <c r="G343" s="8" t="s">
        <v>376</v>
      </c>
      <c r="H343" s="13">
        <v>2</v>
      </c>
      <c r="I343" s="13">
        <v>2</v>
      </c>
      <c r="J343" s="13">
        <v>19</v>
      </c>
      <c r="K343" s="13">
        <v>77</v>
      </c>
      <c r="L343" s="13">
        <v>1.81</v>
      </c>
      <c r="M343" s="10">
        <f t="shared" si="39"/>
        <v>23.503556057507403</v>
      </c>
      <c r="N343" s="21">
        <v>64</v>
      </c>
      <c r="O343" s="21">
        <v>148</v>
      </c>
      <c r="P343" s="91">
        <v>116</v>
      </c>
      <c r="Q343" s="91" t="s">
        <v>981</v>
      </c>
      <c r="R343" s="21">
        <v>4</v>
      </c>
      <c r="S343" s="91">
        <v>27</v>
      </c>
      <c r="T343" s="91">
        <v>3</v>
      </c>
      <c r="U343" s="91">
        <v>2</v>
      </c>
      <c r="AE343" s="21">
        <v>3.44</v>
      </c>
      <c r="AF343" s="91"/>
      <c r="AG343" s="93">
        <v>2.6</v>
      </c>
    </row>
    <row r="344" spans="2:33" ht="15" x14ac:dyDescent="0.2">
      <c r="B344" s="8" t="s">
        <v>649</v>
      </c>
      <c r="C344" s="8" t="s">
        <v>222</v>
      </c>
      <c r="D344" s="8" t="s">
        <v>382</v>
      </c>
      <c r="E344" s="8" t="s">
        <v>378</v>
      </c>
      <c r="F344" s="8" t="s">
        <v>376</v>
      </c>
      <c r="G344" s="8" t="s">
        <v>375</v>
      </c>
      <c r="H344" s="13">
        <v>3</v>
      </c>
      <c r="I344" s="13">
        <v>3</v>
      </c>
      <c r="J344" s="13">
        <v>19</v>
      </c>
      <c r="K344" s="91">
        <v>65</v>
      </c>
      <c r="L344" s="91">
        <v>1.7</v>
      </c>
      <c r="M344" s="10">
        <f t="shared" si="39"/>
        <v>22.491349480968861</v>
      </c>
      <c r="N344" s="21">
        <v>96</v>
      </c>
      <c r="O344" s="21">
        <v>156</v>
      </c>
      <c r="P344" s="91">
        <v>128</v>
      </c>
      <c r="Q344" s="91" t="s">
        <v>996</v>
      </c>
      <c r="R344" s="21">
        <v>4</v>
      </c>
      <c r="S344" s="91">
        <v>28</v>
      </c>
      <c r="T344" s="91">
        <v>5</v>
      </c>
      <c r="U344" s="91">
        <v>2</v>
      </c>
      <c r="AE344" s="21">
        <v>3.26</v>
      </c>
      <c r="AF344" s="91"/>
      <c r="AG344" s="93">
        <v>2.7</v>
      </c>
    </row>
    <row r="345" spans="2:33" ht="15" x14ac:dyDescent="0.2">
      <c r="B345" s="8" t="s">
        <v>650</v>
      </c>
      <c r="C345" s="8" t="s">
        <v>222</v>
      </c>
      <c r="D345" s="8" t="s">
        <v>373</v>
      </c>
      <c r="E345" s="8" t="s">
        <v>919</v>
      </c>
      <c r="F345" s="8" t="s">
        <v>369</v>
      </c>
      <c r="G345" s="8" t="s">
        <v>369</v>
      </c>
      <c r="H345" s="13">
        <v>4</v>
      </c>
      <c r="I345" s="13">
        <v>2</v>
      </c>
      <c r="J345" s="13">
        <v>20</v>
      </c>
      <c r="K345" s="13">
        <v>55</v>
      </c>
      <c r="L345" s="13">
        <v>1.6</v>
      </c>
      <c r="M345" s="10">
        <f t="shared" si="39"/>
        <v>21.484374999999996</v>
      </c>
      <c r="N345" s="21">
        <v>92</v>
      </c>
      <c r="O345" s="21">
        <v>116</v>
      </c>
      <c r="P345" s="91">
        <v>116</v>
      </c>
      <c r="Q345" s="91" t="s">
        <v>981</v>
      </c>
      <c r="R345" s="21">
        <v>3</v>
      </c>
      <c r="S345" s="91">
        <v>33</v>
      </c>
      <c r="T345" s="91">
        <v>3</v>
      </c>
      <c r="U345" s="91">
        <v>4</v>
      </c>
      <c r="AE345" s="21">
        <v>3.44</v>
      </c>
      <c r="AF345" s="91"/>
      <c r="AG345" s="93">
        <v>2.5</v>
      </c>
    </row>
    <row r="346" spans="2:33" ht="15" x14ac:dyDescent="0.2">
      <c r="B346" s="8" t="s">
        <v>651</v>
      </c>
      <c r="C346" s="8" t="s">
        <v>222</v>
      </c>
      <c r="D346" s="8" t="s">
        <v>932</v>
      </c>
      <c r="E346" s="8" t="s">
        <v>919</v>
      </c>
      <c r="F346" s="8" t="s">
        <v>375</v>
      </c>
      <c r="G346" s="8" t="s">
        <v>369</v>
      </c>
      <c r="H346" s="13">
        <v>4</v>
      </c>
      <c r="I346" s="13">
        <v>1</v>
      </c>
      <c r="J346" s="13">
        <v>20</v>
      </c>
      <c r="K346" s="13">
        <v>68</v>
      </c>
      <c r="L346" s="13">
        <v>1.73</v>
      </c>
      <c r="M346" s="10">
        <f t="shared" si="39"/>
        <v>22.720438370810918</v>
      </c>
      <c r="N346" s="21">
        <v>100</v>
      </c>
      <c r="O346" s="21">
        <v>148</v>
      </c>
      <c r="P346" s="91">
        <v>128</v>
      </c>
      <c r="Q346" s="91" t="s">
        <v>981</v>
      </c>
      <c r="R346" s="21">
        <v>4</v>
      </c>
      <c r="S346" s="91">
        <v>31</v>
      </c>
      <c r="T346" s="91">
        <v>1</v>
      </c>
      <c r="U346" s="91">
        <v>3</v>
      </c>
      <c r="AE346" s="21">
        <v>3.29</v>
      </c>
      <c r="AF346" s="91"/>
      <c r="AG346" s="93">
        <v>2.2000000000000002</v>
      </c>
    </row>
    <row r="347" spans="2:33" ht="15" x14ac:dyDescent="0.2">
      <c r="B347" s="8" t="s">
        <v>652</v>
      </c>
      <c r="C347" s="8" t="s">
        <v>223</v>
      </c>
      <c r="D347" s="8" t="s">
        <v>373</v>
      </c>
      <c r="E347" s="8" t="s">
        <v>919</v>
      </c>
      <c r="F347" s="8" t="s">
        <v>376</v>
      </c>
      <c r="G347" s="8" t="s">
        <v>370</v>
      </c>
      <c r="H347" s="13">
        <v>5</v>
      </c>
      <c r="I347" s="13">
        <v>1</v>
      </c>
      <c r="J347" s="13">
        <v>20</v>
      </c>
      <c r="K347" s="13">
        <v>60</v>
      </c>
      <c r="L347" s="13">
        <v>1.65</v>
      </c>
      <c r="M347" s="10">
        <f t="shared" si="39"/>
        <v>22.03856749311295</v>
      </c>
      <c r="N347" s="21">
        <v>76</v>
      </c>
      <c r="O347" s="21">
        <v>156</v>
      </c>
      <c r="P347" s="91">
        <v>80</v>
      </c>
      <c r="Q347" s="91" t="s">
        <v>981</v>
      </c>
      <c r="R347" s="91">
        <v>2</v>
      </c>
      <c r="S347" s="91">
        <v>19</v>
      </c>
      <c r="T347" s="91">
        <v>2</v>
      </c>
      <c r="U347" s="91">
        <v>2</v>
      </c>
      <c r="AE347" s="91"/>
      <c r="AF347" s="21">
        <v>2.46</v>
      </c>
      <c r="AG347" s="93">
        <v>2.2000000000000002</v>
      </c>
    </row>
    <row r="348" spans="2:33" ht="15" x14ac:dyDescent="0.2">
      <c r="B348" s="8" t="s">
        <v>653</v>
      </c>
      <c r="C348" s="8" t="s">
        <v>222</v>
      </c>
      <c r="D348" s="8" t="s">
        <v>381</v>
      </c>
      <c r="E348" s="8" t="s">
        <v>919</v>
      </c>
      <c r="F348" s="8" t="s">
        <v>375</v>
      </c>
      <c r="G348" s="8" t="s">
        <v>370</v>
      </c>
      <c r="H348" s="13">
        <v>6</v>
      </c>
      <c r="I348" s="13">
        <v>6</v>
      </c>
      <c r="J348" s="13">
        <v>21</v>
      </c>
      <c r="K348" s="13">
        <v>68</v>
      </c>
      <c r="L348" s="13">
        <v>1.68</v>
      </c>
      <c r="M348" s="10">
        <f t="shared" si="39"/>
        <v>24.092970521541954</v>
      </c>
      <c r="N348" s="21">
        <v>120</v>
      </c>
      <c r="O348" s="91">
        <v>132</v>
      </c>
      <c r="P348" s="91">
        <v>132</v>
      </c>
      <c r="Q348" s="91" t="s">
        <v>997</v>
      </c>
      <c r="R348" s="91">
        <v>2</v>
      </c>
      <c r="S348" s="91">
        <v>31</v>
      </c>
      <c r="T348" s="91">
        <v>3</v>
      </c>
      <c r="U348" s="91">
        <v>3</v>
      </c>
      <c r="AE348" s="21">
        <v>3.38</v>
      </c>
      <c r="AF348" s="91"/>
      <c r="AG348" s="93">
        <v>2</v>
      </c>
    </row>
    <row r="349" spans="2:33" ht="15" x14ac:dyDescent="0.2">
      <c r="B349" s="8" t="s">
        <v>654</v>
      </c>
      <c r="C349" s="8" t="s">
        <v>222</v>
      </c>
      <c r="D349" s="8" t="s">
        <v>951</v>
      </c>
      <c r="E349" s="8" t="s">
        <v>919</v>
      </c>
      <c r="F349" s="8" t="s">
        <v>375</v>
      </c>
      <c r="G349" s="8" t="s">
        <v>369</v>
      </c>
      <c r="H349" s="13">
        <v>4</v>
      </c>
      <c r="I349" s="13">
        <v>2</v>
      </c>
      <c r="J349" s="13">
        <v>17</v>
      </c>
      <c r="K349" s="91">
        <v>76</v>
      </c>
      <c r="L349" s="13">
        <v>1.79</v>
      </c>
      <c r="M349" s="10">
        <f t="shared" si="39"/>
        <v>23.719609250647608</v>
      </c>
      <c r="N349" s="21">
        <v>108</v>
      </c>
      <c r="O349" s="91">
        <v>164</v>
      </c>
      <c r="P349" s="91">
        <v>88</v>
      </c>
      <c r="Q349" s="91" t="s">
        <v>981</v>
      </c>
      <c r="R349" s="91">
        <v>4</v>
      </c>
      <c r="S349" s="91">
        <v>22</v>
      </c>
      <c r="T349" s="91">
        <v>3</v>
      </c>
      <c r="U349" s="91">
        <v>3</v>
      </c>
      <c r="AE349" s="91"/>
      <c r="AF349" s="91"/>
      <c r="AG349" s="93">
        <v>1.95</v>
      </c>
    </row>
    <row r="350" spans="2:33" ht="15" x14ac:dyDescent="0.2">
      <c r="B350" s="8" t="s">
        <v>655</v>
      </c>
      <c r="C350" s="8" t="s">
        <v>222</v>
      </c>
      <c r="D350" s="8" t="s">
        <v>932</v>
      </c>
      <c r="E350" s="8" t="s">
        <v>919</v>
      </c>
      <c r="F350" s="8" t="s">
        <v>376</v>
      </c>
      <c r="G350" s="8" t="s">
        <v>375</v>
      </c>
      <c r="H350" s="13">
        <v>2</v>
      </c>
      <c r="I350" s="13">
        <v>1</v>
      </c>
      <c r="J350" s="13">
        <v>18</v>
      </c>
      <c r="K350" s="13">
        <v>88</v>
      </c>
      <c r="L350" s="13">
        <v>1.75</v>
      </c>
      <c r="M350" s="10">
        <f t="shared" si="39"/>
        <v>28.73469387755102</v>
      </c>
      <c r="N350" s="91">
        <v>64</v>
      </c>
      <c r="O350" s="91">
        <v>120</v>
      </c>
      <c r="P350" s="91">
        <v>84</v>
      </c>
      <c r="Q350" s="91" t="s">
        <v>981</v>
      </c>
      <c r="R350" s="91">
        <v>2</v>
      </c>
      <c r="S350" s="91">
        <v>30</v>
      </c>
      <c r="T350" s="91">
        <v>3</v>
      </c>
      <c r="U350" s="91">
        <v>5</v>
      </c>
      <c r="AE350" s="21">
        <v>3.24</v>
      </c>
      <c r="AF350" s="91"/>
      <c r="AG350" s="93">
        <v>2.5499999999999998</v>
      </c>
    </row>
    <row r="351" spans="2:33" ht="15" x14ac:dyDescent="0.2">
      <c r="B351" s="8" t="s">
        <v>656</v>
      </c>
      <c r="C351" s="8" t="s">
        <v>223</v>
      </c>
      <c r="D351" s="8" t="s">
        <v>382</v>
      </c>
      <c r="E351" s="8" t="s">
        <v>378</v>
      </c>
      <c r="F351" s="8" t="s">
        <v>375</v>
      </c>
      <c r="G351" s="8" t="s">
        <v>375</v>
      </c>
      <c r="H351" s="13">
        <v>5</v>
      </c>
      <c r="I351" s="13">
        <v>3</v>
      </c>
      <c r="J351" s="13">
        <v>17</v>
      </c>
      <c r="K351" s="13">
        <v>57</v>
      </c>
      <c r="L351" s="13">
        <v>1.67</v>
      </c>
      <c r="M351" s="10">
        <f t="shared" si="39"/>
        <v>20.43816558499767</v>
      </c>
      <c r="N351" s="91">
        <v>92</v>
      </c>
      <c r="O351" s="91">
        <v>156</v>
      </c>
      <c r="P351" s="91">
        <v>72</v>
      </c>
      <c r="Q351" s="91" t="s">
        <v>981</v>
      </c>
      <c r="R351" s="91">
        <v>4</v>
      </c>
      <c r="S351" s="91">
        <v>32</v>
      </c>
      <c r="T351" s="91">
        <v>4</v>
      </c>
      <c r="U351" s="91">
        <v>4</v>
      </c>
      <c r="AE351" s="91"/>
      <c r="AF351" s="91"/>
      <c r="AG351" s="93">
        <v>3</v>
      </c>
    </row>
    <row r="352" spans="2:33" ht="15" x14ac:dyDescent="0.2">
      <c r="B352" s="8" t="s">
        <v>657</v>
      </c>
      <c r="C352" s="8" t="s">
        <v>222</v>
      </c>
      <c r="D352" s="8" t="s">
        <v>382</v>
      </c>
      <c r="E352" s="8" t="s">
        <v>919</v>
      </c>
      <c r="F352" s="8" t="s">
        <v>375</v>
      </c>
      <c r="G352" s="8" t="s">
        <v>375</v>
      </c>
      <c r="H352" s="13">
        <v>2</v>
      </c>
      <c r="I352" s="13">
        <v>2</v>
      </c>
      <c r="J352" s="13">
        <v>18</v>
      </c>
      <c r="K352" s="91">
        <v>76</v>
      </c>
      <c r="L352" s="13">
        <v>1.77</v>
      </c>
      <c r="M352" s="10">
        <f t="shared" si="39"/>
        <v>24.258674071946118</v>
      </c>
      <c r="N352" s="91">
        <v>88</v>
      </c>
      <c r="O352" s="91">
        <v>180</v>
      </c>
      <c r="P352" s="91">
        <v>72</v>
      </c>
      <c r="Q352" s="91" t="s">
        <v>988</v>
      </c>
      <c r="R352" s="91">
        <v>3</v>
      </c>
      <c r="S352" s="91">
        <v>34</v>
      </c>
      <c r="T352" s="91">
        <v>4</v>
      </c>
      <c r="U352" s="91">
        <v>4</v>
      </c>
      <c r="AE352" s="91"/>
      <c r="AF352" s="91"/>
      <c r="AG352" s="93">
        <v>2.7749999999999999</v>
      </c>
    </row>
    <row r="353" spans="1:33" ht="15" x14ac:dyDescent="0.2">
      <c r="B353" s="8" t="s">
        <v>658</v>
      </c>
      <c r="C353" s="8" t="s">
        <v>223</v>
      </c>
      <c r="D353" s="8" t="s">
        <v>382</v>
      </c>
      <c r="E353" s="8" t="s">
        <v>919</v>
      </c>
      <c r="F353" s="8" t="s">
        <v>375</v>
      </c>
      <c r="G353" s="8" t="s">
        <v>375</v>
      </c>
      <c r="H353" s="13">
        <v>1</v>
      </c>
      <c r="I353" s="13">
        <v>1</v>
      </c>
      <c r="J353" s="13">
        <v>17</v>
      </c>
      <c r="K353" s="13">
        <v>55</v>
      </c>
      <c r="L353" s="13">
        <v>1.6</v>
      </c>
      <c r="M353" s="10">
        <f t="shared" si="39"/>
        <v>21.484374999999996</v>
      </c>
      <c r="N353" s="91">
        <v>84</v>
      </c>
      <c r="O353" s="91">
        <v>140</v>
      </c>
      <c r="P353" s="91">
        <v>80</v>
      </c>
      <c r="Q353" s="91" t="s">
        <v>981</v>
      </c>
      <c r="R353" s="91">
        <v>3</v>
      </c>
      <c r="S353" s="91">
        <v>27</v>
      </c>
      <c r="T353" s="91">
        <v>1</v>
      </c>
      <c r="U353" s="91">
        <v>4</v>
      </c>
      <c r="AE353" s="91"/>
      <c r="AF353" s="21">
        <v>2.41</v>
      </c>
      <c r="AG353" s="93">
        <v>1.95</v>
      </c>
    </row>
    <row r="354" spans="1:33" ht="15" x14ac:dyDescent="0.2">
      <c r="B354" s="8" t="s">
        <v>659</v>
      </c>
      <c r="C354" s="8" t="s">
        <v>223</v>
      </c>
      <c r="D354" s="8" t="s">
        <v>381</v>
      </c>
      <c r="E354" s="8" t="s">
        <v>919</v>
      </c>
      <c r="F354" s="8" t="s">
        <v>375</v>
      </c>
      <c r="G354" s="8" t="s">
        <v>375</v>
      </c>
      <c r="H354" s="13">
        <v>3</v>
      </c>
      <c r="I354" s="13">
        <v>1</v>
      </c>
      <c r="J354" s="13">
        <v>17</v>
      </c>
      <c r="K354" s="13">
        <v>50</v>
      </c>
      <c r="L354" s="13">
        <v>1.6</v>
      </c>
      <c r="M354" s="10">
        <f t="shared" si="39"/>
        <v>19.531249999999996</v>
      </c>
      <c r="N354" s="91">
        <v>92</v>
      </c>
      <c r="O354" s="91">
        <v>152</v>
      </c>
      <c r="P354" s="91">
        <v>112</v>
      </c>
      <c r="Q354" s="91" t="s">
        <v>981</v>
      </c>
      <c r="R354" s="91">
        <v>5</v>
      </c>
      <c r="S354" s="91">
        <v>21</v>
      </c>
      <c r="T354" s="91">
        <v>3</v>
      </c>
      <c r="U354" s="91">
        <v>4</v>
      </c>
      <c r="AE354" s="91"/>
      <c r="AF354" s="21">
        <v>2.36</v>
      </c>
      <c r="AG354" s="93">
        <v>2.5499999999999998</v>
      </c>
    </row>
    <row r="355" spans="1:33" ht="15" x14ac:dyDescent="0.2">
      <c r="B355" s="8" t="s">
        <v>660</v>
      </c>
      <c r="C355" s="8" t="s">
        <v>223</v>
      </c>
      <c r="D355" s="8" t="s">
        <v>381</v>
      </c>
      <c r="E355" s="8" t="s">
        <v>919</v>
      </c>
      <c r="F355" s="8" t="s">
        <v>375</v>
      </c>
      <c r="G355" s="8" t="s">
        <v>370</v>
      </c>
      <c r="H355" s="13">
        <v>6</v>
      </c>
      <c r="I355" s="13">
        <v>6</v>
      </c>
      <c r="J355" s="13">
        <v>21</v>
      </c>
      <c r="K355" s="13">
        <v>60</v>
      </c>
      <c r="L355" s="13">
        <v>1.6</v>
      </c>
      <c r="M355" s="10">
        <f t="shared" si="39"/>
        <v>23.437499999999996</v>
      </c>
      <c r="N355" s="91">
        <v>76</v>
      </c>
      <c r="O355" s="91">
        <v>100</v>
      </c>
      <c r="P355" s="91">
        <v>84</v>
      </c>
      <c r="Q355" s="91" t="s">
        <v>981</v>
      </c>
      <c r="R355" s="91">
        <v>4</v>
      </c>
      <c r="S355" s="91">
        <v>28</v>
      </c>
      <c r="T355" s="91">
        <v>5</v>
      </c>
      <c r="U355" s="91">
        <v>4</v>
      </c>
      <c r="AE355" s="91"/>
      <c r="AF355" s="21">
        <v>3.2</v>
      </c>
      <c r="AG355" s="93">
        <v>3</v>
      </c>
    </row>
    <row r="356" spans="1:33" ht="15" x14ac:dyDescent="0.2">
      <c r="B356" s="8" t="s">
        <v>661</v>
      </c>
      <c r="C356" s="8" t="s">
        <v>222</v>
      </c>
      <c r="D356" s="8" t="s">
        <v>382</v>
      </c>
      <c r="E356" s="8" t="s">
        <v>919</v>
      </c>
      <c r="F356" s="8" t="s">
        <v>369</v>
      </c>
      <c r="G356" s="8" t="s">
        <v>370</v>
      </c>
      <c r="H356" s="13">
        <v>2</v>
      </c>
      <c r="I356" s="13">
        <v>2</v>
      </c>
      <c r="J356" s="13">
        <v>19</v>
      </c>
      <c r="K356" s="91">
        <v>70</v>
      </c>
      <c r="L356" s="13">
        <v>1.82</v>
      </c>
      <c r="M356" s="10">
        <f t="shared" si="39"/>
        <v>21.132713440405748</v>
      </c>
      <c r="N356" s="91">
        <v>92</v>
      </c>
      <c r="O356" s="91">
        <v>152</v>
      </c>
      <c r="P356" s="91">
        <v>108</v>
      </c>
      <c r="Q356" s="91" t="s">
        <v>981</v>
      </c>
      <c r="R356" s="91">
        <v>2</v>
      </c>
      <c r="S356" s="91">
        <v>30</v>
      </c>
      <c r="T356" s="91">
        <v>4</v>
      </c>
      <c r="U356" s="91">
        <v>4</v>
      </c>
      <c r="AE356" s="21">
        <v>3.08</v>
      </c>
      <c r="AF356" s="91"/>
      <c r="AG356" s="93">
        <v>2.7749999999999999</v>
      </c>
    </row>
    <row r="357" spans="1:33" ht="15" x14ac:dyDescent="0.2">
      <c r="B357" s="8" t="s">
        <v>662</v>
      </c>
      <c r="C357" s="8" t="s">
        <v>222</v>
      </c>
      <c r="D357" s="8" t="s">
        <v>950</v>
      </c>
      <c r="E357" s="8" t="s">
        <v>919</v>
      </c>
      <c r="F357" s="8" t="s">
        <v>375</v>
      </c>
      <c r="G357" s="8" t="s">
        <v>376</v>
      </c>
      <c r="H357" s="13">
        <v>4</v>
      </c>
      <c r="I357" s="13">
        <v>3</v>
      </c>
      <c r="J357" s="91">
        <v>18</v>
      </c>
      <c r="K357" s="13">
        <v>56</v>
      </c>
      <c r="L357" s="13">
        <v>1.74</v>
      </c>
      <c r="M357" s="10">
        <f t="shared" si="39"/>
        <v>18.496498876998281</v>
      </c>
      <c r="N357" s="91">
        <v>80</v>
      </c>
      <c r="O357" s="91">
        <v>160</v>
      </c>
      <c r="P357" s="91">
        <v>96</v>
      </c>
      <c r="Q357" s="91" t="s">
        <v>981</v>
      </c>
      <c r="R357" s="91">
        <v>3</v>
      </c>
      <c r="S357" s="91">
        <v>30</v>
      </c>
      <c r="T357" s="91">
        <v>3</v>
      </c>
      <c r="U357" s="91">
        <v>4</v>
      </c>
      <c r="AE357" s="21">
        <v>3.52</v>
      </c>
      <c r="AF357" s="91"/>
      <c r="AG357" s="93">
        <v>2.8</v>
      </c>
    </row>
    <row r="358" spans="1:33" ht="15" x14ac:dyDescent="0.2">
      <c r="B358" s="8" t="s">
        <v>663</v>
      </c>
      <c r="C358" s="8" t="s">
        <v>222</v>
      </c>
      <c r="D358" s="8" t="s">
        <v>951</v>
      </c>
      <c r="E358" s="8" t="s">
        <v>919</v>
      </c>
      <c r="F358" s="8" t="s">
        <v>375</v>
      </c>
      <c r="G358" s="8" t="s">
        <v>375</v>
      </c>
      <c r="H358" s="13">
        <v>2</v>
      </c>
      <c r="I358" s="13">
        <v>1</v>
      </c>
      <c r="J358" s="13">
        <v>18</v>
      </c>
      <c r="K358" s="13">
        <v>57</v>
      </c>
      <c r="L358" s="13">
        <v>1.83</v>
      </c>
      <c r="M358" s="10">
        <f t="shared" si="39"/>
        <v>17.020514198692105</v>
      </c>
      <c r="N358" s="91">
        <v>84</v>
      </c>
      <c r="O358" s="91">
        <v>164</v>
      </c>
      <c r="P358" s="91">
        <v>84</v>
      </c>
      <c r="Q358" s="91" t="s">
        <v>981</v>
      </c>
      <c r="R358" s="91">
        <v>4</v>
      </c>
      <c r="S358" s="91">
        <v>27</v>
      </c>
      <c r="T358" s="91">
        <v>4</v>
      </c>
      <c r="U358" s="91">
        <v>3</v>
      </c>
      <c r="AE358" s="21">
        <v>3.25</v>
      </c>
      <c r="AF358" s="91"/>
      <c r="AG358" s="93">
        <v>2.7</v>
      </c>
    </row>
    <row r="359" spans="1:33" ht="15" x14ac:dyDescent="0.2">
      <c r="B359" s="8" t="s">
        <v>664</v>
      </c>
      <c r="C359" s="8" t="s">
        <v>222</v>
      </c>
      <c r="D359" s="8" t="s">
        <v>382</v>
      </c>
      <c r="E359" s="8" t="s">
        <v>919</v>
      </c>
      <c r="F359" s="8" t="s">
        <v>375</v>
      </c>
      <c r="G359" s="8" t="s">
        <v>370</v>
      </c>
      <c r="H359" s="13">
        <v>3</v>
      </c>
      <c r="I359" s="13">
        <v>1</v>
      </c>
      <c r="J359" s="91">
        <v>17</v>
      </c>
      <c r="K359" s="13">
        <v>67</v>
      </c>
      <c r="L359" s="13">
        <v>1.81</v>
      </c>
      <c r="M359" s="10">
        <f t="shared" si="39"/>
        <v>20.451146179909038</v>
      </c>
      <c r="N359" s="91">
        <v>76</v>
      </c>
      <c r="O359" s="91">
        <v>148</v>
      </c>
      <c r="P359" s="91">
        <v>84</v>
      </c>
      <c r="Q359" s="91" t="s">
        <v>981</v>
      </c>
      <c r="R359" s="91">
        <v>3</v>
      </c>
      <c r="S359" s="91">
        <v>30</v>
      </c>
      <c r="T359" s="91">
        <v>4</v>
      </c>
      <c r="U359" s="91">
        <v>4</v>
      </c>
      <c r="AE359" s="21">
        <v>4.53</v>
      </c>
      <c r="AF359" s="91"/>
      <c r="AG359" s="93">
        <v>2.9</v>
      </c>
    </row>
    <row r="360" spans="1:33" ht="15" x14ac:dyDescent="0.2">
      <c r="B360" s="8" t="s">
        <v>665</v>
      </c>
      <c r="C360" s="8" t="s">
        <v>223</v>
      </c>
      <c r="D360" s="8" t="s">
        <v>382</v>
      </c>
      <c r="E360" s="8" t="s">
        <v>919</v>
      </c>
      <c r="F360" s="8" t="s">
        <v>376</v>
      </c>
      <c r="G360" s="8" t="s">
        <v>383</v>
      </c>
      <c r="H360" s="13">
        <v>3</v>
      </c>
      <c r="I360" s="13">
        <v>3</v>
      </c>
      <c r="J360" s="91">
        <v>17</v>
      </c>
      <c r="K360" s="13">
        <v>50</v>
      </c>
      <c r="L360" s="13">
        <v>1.64</v>
      </c>
      <c r="M360" s="10">
        <f t="shared" si="39"/>
        <v>18.590124925639504</v>
      </c>
      <c r="N360" s="91">
        <v>96</v>
      </c>
      <c r="O360" s="91">
        <v>120</v>
      </c>
      <c r="P360" s="91">
        <v>120</v>
      </c>
      <c r="Q360" s="91" t="s">
        <v>981</v>
      </c>
      <c r="R360" s="91">
        <v>4</v>
      </c>
      <c r="S360" s="91">
        <v>24</v>
      </c>
      <c r="T360" s="91">
        <v>4</v>
      </c>
      <c r="U360" s="91">
        <v>5</v>
      </c>
      <c r="AE360" s="91"/>
      <c r="AF360" s="21">
        <v>2.39</v>
      </c>
      <c r="AG360" s="93">
        <v>1.65</v>
      </c>
    </row>
    <row r="361" spans="1:33" ht="15" x14ac:dyDescent="0.2">
      <c r="B361" s="8" t="s">
        <v>666</v>
      </c>
      <c r="C361" s="8" t="s">
        <v>223</v>
      </c>
      <c r="D361" s="8" t="s">
        <v>377</v>
      </c>
      <c r="E361" s="8" t="s">
        <v>919</v>
      </c>
      <c r="F361" s="8" t="s">
        <v>370</v>
      </c>
      <c r="G361" s="8" t="s">
        <v>370</v>
      </c>
      <c r="H361" s="13">
        <v>2</v>
      </c>
      <c r="I361" s="13">
        <v>2</v>
      </c>
      <c r="J361" s="91">
        <v>18</v>
      </c>
      <c r="K361" s="13">
        <v>70</v>
      </c>
      <c r="L361" s="13">
        <v>1.69</v>
      </c>
      <c r="M361" s="10">
        <f t="shared" si="39"/>
        <v>24.508945765204302</v>
      </c>
      <c r="N361" s="91">
        <v>92</v>
      </c>
      <c r="O361" s="91">
        <v>152</v>
      </c>
      <c r="P361" s="91">
        <v>132</v>
      </c>
      <c r="Q361" s="91" t="s">
        <v>981</v>
      </c>
      <c r="R361" s="91">
        <v>4</v>
      </c>
      <c r="S361" s="91">
        <v>25</v>
      </c>
      <c r="T361" s="91">
        <v>3</v>
      </c>
      <c r="U361" s="91">
        <v>4</v>
      </c>
      <c r="AE361" s="91"/>
      <c r="AF361" s="21">
        <v>3.24</v>
      </c>
      <c r="AG361" s="93">
        <v>2.2999999999999998</v>
      </c>
    </row>
    <row r="362" spans="1:33" ht="15" x14ac:dyDescent="0.2">
      <c r="A362" s="9"/>
      <c r="B362" s="8" t="s">
        <v>667</v>
      </c>
      <c r="C362" s="8" t="s">
        <v>222</v>
      </c>
      <c r="D362" s="8" t="s">
        <v>381</v>
      </c>
      <c r="E362" s="8" t="s">
        <v>919</v>
      </c>
      <c r="F362" s="8" t="s">
        <v>375</v>
      </c>
      <c r="G362" s="8" t="s">
        <v>375</v>
      </c>
      <c r="H362" s="13">
        <v>3</v>
      </c>
      <c r="I362" s="13">
        <v>2</v>
      </c>
      <c r="J362" s="91">
        <v>17</v>
      </c>
      <c r="K362" s="13">
        <v>69</v>
      </c>
      <c r="L362" s="13">
        <v>1.92</v>
      </c>
      <c r="M362" s="10">
        <f t="shared" si="39"/>
        <v>18.717447916666668</v>
      </c>
      <c r="N362" s="91">
        <v>100</v>
      </c>
      <c r="O362" s="91">
        <v>120</v>
      </c>
      <c r="P362" s="91">
        <v>108</v>
      </c>
      <c r="Q362" s="91" t="s">
        <v>981</v>
      </c>
      <c r="R362" s="91">
        <v>4</v>
      </c>
      <c r="S362" s="91">
        <v>28</v>
      </c>
      <c r="T362" s="91">
        <v>4</v>
      </c>
      <c r="U362" s="91">
        <v>5</v>
      </c>
      <c r="AE362" s="21">
        <v>3.27</v>
      </c>
      <c r="AF362" s="91"/>
      <c r="AG362" s="93">
        <v>2.9</v>
      </c>
    </row>
    <row r="363" spans="1:33" ht="15" x14ac:dyDescent="0.2">
      <c r="B363" s="8" t="s">
        <v>668</v>
      </c>
      <c r="C363" s="8" t="s">
        <v>223</v>
      </c>
      <c r="D363" s="8" t="s">
        <v>382</v>
      </c>
      <c r="E363" s="8" t="s">
        <v>919</v>
      </c>
      <c r="F363" s="8" t="s">
        <v>376</v>
      </c>
      <c r="G363" s="8" t="s">
        <v>383</v>
      </c>
      <c r="H363" s="13">
        <v>3</v>
      </c>
      <c r="I363" s="13">
        <v>3</v>
      </c>
      <c r="J363" s="91">
        <v>17</v>
      </c>
      <c r="K363" s="13">
        <v>50</v>
      </c>
      <c r="L363" s="13">
        <v>1.64</v>
      </c>
      <c r="M363" s="10">
        <f t="shared" si="39"/>
        <v>18.590124925639504</v>
      </c>
      <c r="N363" s="91">
        <v>84</v>
      </c>
      <c r="O363" s="91">
        <v>164</v>
      </c>
      <c r="P363" s="91">
        <v>84</v>
      </c>
      <c r="Q363" s="91" t="s">
        <v>981</v>
      </c>
      <c r="R363" s="91">
        <v>3</v>
      </c>
      <c r="S363" s="91">
        <v>27</v>
      </c>
      <c r="T363" s="91">
        <v>3</v>
      </c>
      <c r="U363" s="91">
        <v>2</v>
      </c>
      <c r="AE363" s="91"/>
      <c r="AF363" s="21">
        <v>2.48</v>
      </c>
      <c r="AG363" s="93">
        <v>2.2999999999999998</v>
      </c>
    </row>
    <row r="364" spans="1:33" ht="15" x14ac:dyDescent="0.2">
      <c r="B364" s="8" t="s">
        <v>669</v>
      </c>
      <c r="C364" s="8" t="s">
        <v>223</v>
      </c>
      <c r="D364" s="8" t="s">
        <v>382</v>
      </c>
      <c r="E364" s="8" t="s">
        <v>919</v>
      </c>
      <c r="F364" s="8" t="s">
        <v>375</v>
      </c>
      <c r="G364" s="8" t="s">
        <v>369</v>
      </c>
      <c r="H364" s="13">
        <v>3</v>
      </c>
      <c r="I364" s="13">
        <v>2</v>
      </c>
      <c r="J364" s="91">
        <v>17</v>
      </c>
      <c r="K364" s="13">
        <v>59</v>
      </c>
      <c r="L364" s="13">
        <v>1.67</v>
      </c>
      <c r="M364" s="10">
        <f t="shared" si="39"/>
        <v>21.155294202015131</v>
      </c>
      <c r="N364" s="91">
        <v>96</v>
      </c>
      <c r="O364" s="91">
        <v>160</v>
      </c>
      <c r="P364" s="91">
        <v>112</v>
      </c>
      <c r="Q364" s="91" t="s">
        <v>981</v>
      </c>
      <c r="R364" s="91">
        <v>4</v>
      </c>
      <c r="S364" s="91">
        <v>31</v>
      </c>
      <c r="T364" s="91">
        <v>4</v>
      </c>
      <c r="U364" s="91">
        <v>5</v>
      </c>
      <c r="AE364" s="91"/>
      <c r="AF364" s="21">
        <v>2.4300000000000002</v>
      </c>
      <c r="AG364" s="93">
        <v>2</v>
      </c>
    </row>
    <row r="365" spans="1:33" ht="15" x14ac:dyDescent="0.2">
      <c r="B365" s="8" t="s">
        <v>670</v>
      </c>
      <c r="C365" s="8" t="s">
        <v>222</v>
      </c>
      <c r="D365" s="8" t="s">
        <v>377</v>
      </c>
      <c r="E365" s="8" t="s">
        <v>378</v>
      </c>
      <c r="F365" s="8" t="s">
        <v>376</v>
      </c>
      <c r="G365" s="8" t="s">
        <v>369</v>
      </c>
      <c r="H365" s="13">
        <v>2</v>
      </c>
      <c r="I365" s="13">
        <v>1</v>
      </c>
      <c r="J365" s="91">
        <v>17</v>
      </c>
      <c r="K365" s="91">
        <v>68</v>
      </c>
      <c r="L365" s="13">
        <v>1.83</v>
      </c>
      <c r="M365" s="10">
        <f t="shared" si="39"/>
        <v>20.305174833527424</v>
      </c>
      <c r="N365" s="91">
        <v>96</v>
      </c>
      <c r="O365" s="91">
        <v>156</v>
      </c>
      <c r="P365" s="91">
        <v>88</v>
      </c>
      <c r="Q365" s="91" t="s">
        <v>981</v>
      </c>
      <c r="R365" s="91">
        <v>3</v>
      </c>
      <c r="S365" s="91">
        <v>28</v>
      </c>
      <c r="T365" s="91">
        <v>2</v>
      </c>
      <c r="U365" s="91">
        <v>3</v>
      </c>
      <c r="AE365" s="21">
        <v>3.09</v>
      </c>
      <c r="AF365" s="91"/>
      <c r="AG365" s="93">
        <v>3</v>
      </c>
    </row>
    <row r="366" spans="1:33" ht="15" x14ac:dyDescent="0.2">
      <c r="B366" s="8" t="s">
        <v>671</v>
      </c>
      <c r="C366" s="8" t="s">
        <v>222</v>
      </c>
      <c r="D366" s="8" t="s">
        <v>940</v>
      </c>
      <c r="E366" s="8" t="s">
        <v>919</v>
      </c>
      <c r="F366" s="8" t="s">
        <v>375</v>
      </c>
      <c r="G366" s="8" t="s">
        <v>383</v>
      </c>
      <c r="H366" s="13">
        <v>4</v>
      </c>
      <c r="I366" s="13">
        <v>1</v>
      </c>
      <c r="J366" s="91">
        <v>19</v>
      </c>
      <c r="K366" s="13">
        <v>78</v>
      </c>
      <c r="L366" s="13">
        <v>1.91</v>
      </c>
      <c r="M366" s="10">
        <f t="shared" si="39"/>
        <v>21.380992845590857</v>
      </c>
      <c r="N366" s="91">
        <v>84</v>
      </c>
      <c r="O366" s="91">
        <v>112</v>
      </c>
      <c r="P366" s="91">
        <v>96</v>
      </c>
      <c r="Q366" s="91" t="s">
        <v>981</v>
      </c>
      <c r="R366" s="91">
        <v>2</v>
      </c>
      <c r="S366" s="91">
        <v>26</v>
      </c>
      <c r="T366" s="91">
        <v>3</v>
      </c>
      <c r="U366" s="91">
        <v>4</v>
      </c>
      <c r="AE366" s="21">
        <v>4.24</v>
      </c>
      <c r="AF366" s="91"/>
      <c r="AG366" s="93">
        <v>2.1749999999999998</v>
      </c>
    </row>
    <row r="367" spans="1:33" ht="15" x14ac:dyDescent="0.2">
      <c r="B367" s="8" t="s">
        <v>672</v>
      </c>
      <c r="C367" s="8" t="s">
        <v>223</v>
      </c>
      <c r="D367" s="8" t="s">
        <v>951</v>
      </c>
      <c r="E367" s="8" t="s">
        <v>940</v>
      </c>
      <c r="F367" s="8" t="s">
        <v>375</v>
      </c>
      <c r="G367" s="8" t="s">
        <v>375</v>
      </c>
      <c r="H367" s="13">
        <v>3</v>
      </c>
      <c r="I367" s="13">
        <v>2</v>
      </c>
      <c r="J367" s="91">
        <v>17</v>
      </c>
      <c r="K367" s="13">
        <v>49</v>
      </c>
      <c r="L367" s="13">
        <v>1.66</v>
      </c>
      <c r="M367" s="10">
        <f t="shared" si="39"/>
        <v>17.781971258528088</v>
      </c>
      <c r="N367" s="91">
        <v>68</v>
      </c>
      <c r="O367" s="91">
        <v>120</v>
      </c>
      <c r="P367" s="91">
        <v>120</v>
      </c>
      <c r="Q367" s="91" t="s">
        <v>981</v>
      </c>
      <c r="R367" s="91">
        <v>4</v>
      </c>
      <c r="S367" s="91">
        <v>24</v>
      </c>
      <c r="T367" s="91">
        <v>5</v>
      </c>
      <c r="U367" s="91">
        <v>3</v>
      </c>
      <c r="AE367" s="91"/>
      <c r="AF367" s="21">
        <v>2.44</v>
      </c>
      <c r="AG367" s="93">
        <v>2.2200000000000002</v>
      </c>
    </row>
    <row r="368" spans="1:33" ht="15" x14ac:dyDescent="0.2">
      <c r="B368" s="8" t="s">
        <v>673</v>
      </c>
      <c r="C368" s="8" t="s">
        <v>223</v>
      </c>
      <c r="D368" s="8" t="s">
        <v>927</v>
      </c>
      <c r="E368" s="8" t="s">
        <v>378</v>
      </c>
      <c r="F368" s="8" t="s">
        <v>369</v>
      </c>
      <c r="G368" s="8" t="s">
        <v>369</v>
      </c>
      <c r="H368" s="13">
        <v>6</v>
      </c>
      <c r="I368" s="13">
        <v>1</v>
      </c>
      <c r="J368" s="91">
        <v>17</v>
      </c>
      <c r="K368" s="13">
        <v>80</v>
      </c>
      <c r="L368" s="13">
        <v>1.73</v>
      </c>
      <c r="M368" s="10">
        <f t="shared" si="39"/>
        <v>26.729927495071667</v>
      </c>
      <c r="N368" s="91">
        <v>68</v>
      </c>
      <c r="O368" s="91">
        <v>100</v>
      </c>
      <c r="P368" s="91">
        <v>76</v>
      </c>
      <c r="Q368" s="91" t="s">
        <v>981</v>
      </c>
      <c r="R368" s="91">
        <v>4</v>
      </c>
      <c r="S368" s="91">
        <v>30</v>
      </c>
      <c r="T368" s="91">
        <v>5</v>
      </c>
      <c r="U368" s="91">
        <v>3</v>
      </c>
      <c r="AE368" s="91"/>
      <c r="AF368" s="21">
        <v>3.01</v>
      </c>
      <c r="AG368" s="93">
        <v>2.8</v>
      </c>
    </row>
    <row r="369" spans="2:33" ht="15" x14ac:dyDescent="0.2">
      <c r="B369" s="8" t="s">
        <v>674</v>
      </c>
      <c r="C369" s="8" t="s">
        <v>222</v>
      </c>
      <c r="D369" s="8" t="s">
        <v>382</v>
      </c>
      <c r="E369" s="8" t="s">
        <v>952</v>
      </c>
      <c r="F369" s="8" t="s">
        <v>369</v>
      </c>
      <c r="G369" s="8" t="s">
        <v>383</v>
      </c>
      <c r="H369" s="13">
        <v>2</v>
      </c>
      <c r="I369" s="13">
        <v>2</v>
      </c>
      <c r="J369" s="91">
        <v>18</v>
      </c>
      <c r="K369" s="13">
        <v>60</v>
      </c>
      <c r="L369" s="13">
        <v>1.82</v>
      </c>
      <c r="M369" s="10">
        <f t="shared" si="39"/>
        <v>18.11375437749064</v>
      </c>
      <c r="N369" s="91">
        <v>104</v>
      </c>
      <c r="O369" s="91">
        <v>164</v>
      </c>
      <c r="P369" s="91">
        <v>120</v>
      </c>
      <c r="Q369" s="91" t="s">
        <v>981</v>
      </c>
      <c r="R369" s="91">
        <v>3</v>
      </c>
      <c r="S369" s="91">
        <v>29</v>
      </c>
      <c r="T369" s="91">
        <v>2</v>
      </c>
      <c r="U369" s="91">
        <v>4</v>
      </c>
      <c r="AE369" s="91"/>
      <c r="AF369" s="91"/>
      <c r="AG369" s="93">
        <v>2.4500000000000002</v>
      </c>
    </row>
    <row r="370" spans="2:33" ht="15" x14ac:dyDescent="0.2">
      <c r="B370" s="8" t="s">
        <v>675</v>
      </c>
      <c r="C370" s="8" t="s">
        <v>222</v>
      </c>
      <c r="D370" s="8" t="s">
        <v>381</v>
      </c>
      <c r="E370" s="8" t="s">
        <v>919</v>
      </c>
      <c r="F370" s="8" t="s">
        <v>369</v>
      </c>
      <c r="G370" s="8" t="s">
        <v>369</v>
      </c>
      <c r="H370" s="13">
        <v>2</v>
      </c>
      <c r="I370" s="13">
        <v>2</v>
      </c>
      <c r="J370" s="91">
        <v>17</v>
      </c>
      <c r="K370" s="13">
        <v>80</v>
      </c>
      <c r="L370" s="13">
        <v>1.82</v>
      </c>
      <c r="M370" s="10">
        <f t="shared" si="39"/>
        <v>24.151672503320853</v>
      </c>
      <c r="N370" s="91">
        <v>100</v>
      </c>
      <c r="O370" s="91">
        <v>136</v>
      </c>
      <c r="P370" s="91">
        <v>108</v>
      </c>
      <c r="Q370" s="91" t="s">
        <v>981</v>
      </c>
      <c r="R370" s="91">
        <v>3</v>
      </c>
      <c r="S370" s="91">
        <v>27</v>
      </c>
      <c r="T370" s="91">
        <v>3</v>
      </c>
      <c r="U370" s="91">
        <v>5</v>
      </c>
      <c r="AE370" s="21">
        <v>3.31</v>
      </c>
      <c r="AF370" s="91"/>
      <c r="AG370" s="93">
        <v>2.5499999999999998</v>
      </c>
    </row>
    <row r="371" spans="2:33" ht="15" x14ac:dyDescent="0.2">
      <c r="B371" s="8" t="s">
        <v>676</v>
      </c>
      <c r="C371" s="8" t="s">
        <v>223</v>
      </c>
      <c r="D371" s="8" t="s">
        <v>936</v>
      </c>
      <c r="E371" s="8" t="s">
        <v>919</v>
      </c>
      <c r="F371" s="8" t="s">
        <v>383</v>
      </c>
      <c r="G371" s="8" t="s">
        <v>369</v>
      </c>
      <c r="H371" s="13">
        <v>3</v>
      </c>
      <c r="I371" s="13">
        <v>3</v>
      </c>
      <c r="J371" s="91">
        <v>18</v>
      </c>
      <c r="K371" s="13">
        <v>68</v>
      </c>
      <c r="L371" s="13">
        <v>1.66</v>
      </c>
      <c r="M371" s="10">
        <f t="shared" si="39"/>
        <v>24.677021338365513</v>
      </c>
      <c r="N371" s="91">
        <v>88</v>
      </c>
      <c r="O371" s="91">
        <v>136</v>
      </c>
      <c r="P371" s="91">
        <v>88</v>
      </c>
      <c r="Q371" s="91" t="s">
        <v>981</v>
      </c>
      <c r="R371" s="91">
        <v>3</v>
      </c>
      <c r="S371" s="91">
        <v>25</v>
      </c>
      <c r="T371" s="91">
        <v>3</v>
      </c>
      <c r="U371" s="91">
        <v>4</v>
      </c>
      <c r="AE371" s="91"/>
      <c r="AF371" s="91"/>
      <c r="AG371" s="93">
        <v>3</v>
      </c>
    </row>
    <row r="372" spans="2:33" ht="15" x14ac:dyDescent="0.2">
      <c r="B372" s="8" t="s">
        <v>677</v>
      </c>
      <c r="C372" s="8" t="s">
        <v>222</v>
      </c>
      <c r="D372" s="8" t="s">
        <v>382</v>
      </c>
      <c r="E372" s="8" t="s">
        <v>940</v>
      </c>
      <c r="F372" s="8" t="s">
        <v>370</v>
      </c>
      <c r="G372" s="8" t="s">
        <v>375</v>
      </c>
      <c r="H372" s="13">
        <v>5</v>
      </c>
      <c r="I372" s="13">
        <v>1</v>
      </c>
      <c r="J372" s="91">
        <v>18</v>
      </c>
      <c r="K372" s="13">
        <v>64</v>
      </c>
      <c r="L372" s="13">
        <v>1.77</v>
      </c>
      <c r="M372" s="10">
        <f t="shared" si="39"/>
        <v>20.428357113217785</v>
      </c>
      <c r="N372" s="91">
        <v>76</v>
      </c>
      <c r="O372" s="91">
        <v>100</v>
      </c>
      <c r="P372" s="91">
        <v>80</v>
      </c>
      <c r="Q372" s="91" t="s">
        <v>981</v>
      </c>
      <c r="R372" s="91">
        <v>4</v>
      </c>
      <c r="S372" s="91">
        <v>27</v>
      </c>
      <c r="T372" s="91">
        <v>4</v>
      </c>
      <c r="U372" s="91">
        <v>2</v>
      </c>
      <c r="AE372" s="21">
        <v>3.38</v>
      </c>
      <c r="AF372" s="91"/>
      <c r="AG372" s="93">
        <v>2.7749999999999999</v>
      </c>
    </row>
    <row r="373" spans="2:33" ht="15" x14ac:dyDescent="0.2">
      <c r="B373" s="8" t="s">
        <v>678</v>
      </c>
      <c r="C373" s="8" t="s">
        <v>222</v>
      </c>
      <c r="D373" s="8" t="s">
        <v>381</v>
      </c>
      <c r="E373" s="8" t="s">
        <v>919</v>
      </c>
      <c r="F373" s="8" t="s">
        <v>369</v>
      </c>
      <c r="G373" s="8" t="s">
        <v>370</v>
      </c>
      <c r="H373" s="13">
        <v>5</v>
      </c>
      <c r="I373" s="13">
        <v>5</v>
      </c>
      <c r="J373" s="91">
        <v>18</v>
      </c>
      <c r="K373" s="13">
        <v>84</v>
      </c>
      <c r="L373" s="13">
        <v>1.8</v>
      </c>
      <c r="M373" s="10">
        <f t="shared" si="39"/>
        <v>25.925925925925924</v>
      </c>
      <c r="N373" s="91">
        <v>64</v>
      </c>
      <c r="O373" s="91">
        <v>120</v>
      </c>
      <c r="P373" s="91">
        <v>76</v>
      </c>
      <c r="Q373" s="91" t="s">
        <v>981</v>
      </c>
      <c r="R373" s="91">
        <v>4</v>
      </c>
      <c r="S373" s="91">
        <v>29</v>
      </c>
      <c r="T373" s="91">
        <v>4</v>
      </c>
      <c r="U373" s="91">
        <v>5</v>
      </c>
      <c r="AE373" s="21">
        <v>3.49</v>
      </c>
      <c r="AF373" s="91"/>
      <c r="AG373" s="93">
        <v>2.8</v>
      </c>
    </row>
    <row r="374" spans="2:33" ht="15" x14ac:dyDescent="0.2">
      <c r="B374" s="8" t="s">
        <v>679</v>
      </c>
      <c r="C374" s="8" t="s">
        <v>223</v>
      </c>
      <c r="D374" s="8" t="s">
        <v>936</v>
      </c>
      <c r="E374" s="8" t="s">
        <v>378</v>
      </c>
      <c r="F374" s="8" t="s">
        <v>376</v>
      </c>
      <c r="G374" s="8" t="s">
        <v>375</v>
      </c>
      <c r="H374" s="13">
        <v>2</v>
      </c>
      <c r="I374" s="13">
        <v>2</v>
      </c>
      <c r="J374" s="91">
        <v>18</v>
      </c>
      <c r="K374" s="13">
        <v>80</v>
      </c>
      <c r="L374" s="13">
        <v>1.68</v>
      </c>
      <c r="M374" s="10">
        <f t="shared" si="39"/>
        <v>28.344671201814062</v>
      </c>
      <c r="N374" s="91">
        <v>124</v>
      </c>
      <c r="O374" s="91">
        <v>160</v>
      </c>
      <c r="P374" s="91">
        <v>128</v>
      </c>
      <c r="Q374" s="91" t="s">
        <v>998</v>
      </c>
      <c r="R374" s="91">
        <v>3</v>
      </c>
      <c r="S374" s="91">
        <v>28</v>
      </c>
      <c r="T374" s="91">
        <v>1</v>
      </c>
      <c r="U374" s="91">
        <v>3</v>
      </c>
      <c r="AE374" s="91"/>
      <c r="AF374" s="21">
        <v>2.4900000000000002</v>
      </c>
      <c r="AG374" s="93">
        <v>2.7</v>
      </c>
    </row>
    <row r="375" spans="2:33" ht="15" x14ac:dyDescent="0.2">
      <c r="B375" s="8" t="s">
        <v>680</v>
      </c>
      <c r="C375" s="8" t="s">
        <v>223</v>
      </c>
      <c r="D375" s="8" t="s">
        <v>373</v>
      </c>
      <c r="E375" s="8" t="s">
        <v>919</v>
      </c>
      <c r="F375" s="8" t="s">
        <v>369</v>
      </c>
      <c r="G375" s="8" t="s">
        <v>370</v>
      </c>
      <c r="H375" s="13">
        <v>2</v>
      </c>
      <c r="I375" s="13">
        <v>2</v>
      </c>
      <c r="J375" s="91">
        <v>17</v>
      </c>
      <c r="K375" s="13">
        <v>60</v>
      </c>
      <c r="L375" s="13">
        <v>1.67</v>
      </c>
      <c r="M375" s="10">
        <f t="shared" ref="M375:M438" si="40">K375/(L375*L375)</f>
        <v>21.513858510523864</v>
      </c>
      <c r="N375" s="91">
        <v>68</v>
      </c>
      <c r="O375" s="91">
        <v>144</v>
      </c>
      <c r="P375" s="91">
        <v>68</v>
      </c>
      <c r="Q375" s="91" t="s">
        <v>999</v>
      </c>
      <c r="R375" s="91">
        <v>3</v>
      </c>
      <c r="S375" s="91">
        <v>28</v>
      </c>
      <c r="T375" s="91">
        <v>1</v>
      </c>
      <c r="U375" s="91">
        <v>3</v>
      </c>
      <c r="AE375" s="91"/>
      <c r="AF375" s="21">
        <v>2.44</v>
      </c>
      <c r="AG375" s="93">
        <v>1.8</v>
      </c>
    </row>
    <row r="376" spans="2:33" ht="15" x14ac:dyDescent="0.2">
      <c r="B376" s="8" t="s">
        <v>681</v>
      </c>
      <c r="C376" s="8" t="s">
        <v>223</v>
      </c>
      <c r="D376" s="8" t="s">
        <v>382</v>
      </c>
      <c r="E376" s="8" t="s">
        <v>919</v>
      </c>
      <c r="F376" s="8" t="s">
        <v>376</v>
      </c>
      <c r="G376" s="8" t="s">
        <v>369</v>
      </c>
      <c r="H376" s="13">
        <v>3</v>
      </c>
      <c r="I376" s="13">
        <v>2</v>
      </c>
      <c r="J376" s="91">
        <v>17</v>
      </c>
      <c r="K376" s="13">
        <v>59</v>
      </c>
      <c r="L376" s="13">
        <v>1.68</v>
      </c>
      <c r="M376" s="10">
        <f t="shared" si="40"/>
        <v>20.904195011337873</v>
      </c>
      <c r="N376" s="91">
        <v>100</v>
      </c>
      <c r="O376" s="91">
        <v>184</v>
      </c>
      <c r="P376" s="91">
        <v>152</v>
      </c>
      <c r="Q376" s="91" t="s">
        <v>981</v>
      </c>
      <c r="R376" s="91">
        <v>5</v>
      </c>
      <c r="S376" s="91">
        <v>32</v>
      </c>
      <c r="T376" s="91">
        <v>5</v>
      </c>
      <c r="U376" s="91">
        <v>3</v>
      </c>
      <c r="AE376" s="91"/>
      <c r="AF376" s="21">
        <v>3.15</v>
      </c>
      <c r="AG376" s="93">
        <v>3.9</v>
      </c>
    </row>
    <row r="377" spans="2:33" ht="15" x14ac:dyDescent="0.2">
      <c r="B377" s="8" t="s">
        <v>682</v>
      </c>
      <c r="C377" s="8" t="s">
        <v>223</v>
      </c>
      <c r="D377" s="8" t="s">
        <v>382</v>
      </c>
      <c r="E377" s="8" t="s">
        <v>919</v>
      </c>
      <c r="F377" s="8" t="s">
        <v>376</v>
      </c>
      <c r="G377" s="8" t="s">
        <v>369</v>
      </c>
      <c r="H377" s="13">
        <v>3</v>
      </c>
      <c r="I377" s="13">
        <v>3</v>
      </c>
      <c r="J377" s="91">
        <v>17</v>
      </c>
      <c r="K377" s="13">
        <v>59</v>
      </c>
      <c r="L377" s="13">
        <v>1.69</v>
      </c>
      <c r="M377" s="10">
        <f t="shared" si="40"/>
        <v>20.65754000210077</v>
      </c>
      <c r="N377" s="91">
        <v>80</v>
      </c>
      <c r="O377" s="91">
        <v>168</v>
      </c>
      <c r="P377" s="91">
        <v>132</v>
      </c>
      <c r="Q377" s="91" t="s">
        <v>1000</v>
      </c>
      <c r="R377" s="91">
        <v>5</v>
      </c>
      <c r="S377" s="91">
        <v>31</v>
      </c>
      <c r="T377" s="91">
        <v>5</v>
      </c>
      <c r="U377" s="91">
        <v>5</v>
      </c>
      <c r="AE377" s="91"/>
      <c r="AF377" s="21">
        <v>3.21</v>
      </c>
      <c r="AG377" s="93">
        <v>2.7749999999999999</v>
      </c>
    </row>
    <row r="378" spans="2:33" ht="15" x14ac:dyDescent="0.2">
      <c r="B378" s="8" t="s">
        <v>683</v>
      </c>
      <c r="C378" s="8" t="s">
        <v>222</v>
      </c>
      <c r="D378" s="8" t="s">
        <v>373</v>
      </c>
      <c r="E378" s="8" t="s">
        <v>919</v>
      </c>
      <c r="F378" s="8" t="s">
        <v>370</v>
      </c>
      <c r="G378" s="8" t="s">
        <v>370</v>
      </c>
      <c r="H378" s="13">
        <v>2</v>
      </c>
      <c r="I378" s="13">
        <v>1</v>
      </c>
      <c r="J378" s="91">
        <v>17</v>
      </c>
      <c r="K378" s="13">
        <v>58</v>
      </c>
      <c r="L378" s="13">
        <v>1.78</v>
      </c>
      <c r="M378" s="10">
        <f t="shared" si="40"/>
        <v>18.305769473551319</v>
      </c>
      <c r="N378" s="91">
        <v>96</v>
      </c>
      <c r="O378" s="91">
        <v>152</v>
      </c>
      <c r="P378" s="91">
        <v>72</v>
      </c>
      <c r="Q378" s="91" t="s">
        <v>981</v>
      </c>
      <c r="R378" s="91">
        <v>4</v>
      </c>
      <c r="S378" s="91">
        <v>29</v>
      </c>
      <c r="T378" s="91">
        <v>3</v>
      </c>
      <c r="U378" s="91">
        <v>5</v>
      </c>
      <c r="AE378" s="21">
        <v>3.52</v>
      </c>
      <c r="AF378" s="91"/>
      <c r="AG378" s="93">
        <v>1.8</v>
      </c>
    </row>
    <row r="379" spans="2:33" ht="15" x14ac:dyDescent="0.2">
      <c r="B379" s="8" t="s">
        <v>684</v>
      </c>
      <c r="C379" s="8" t="s">
        <v>222</v>
      </c>
      <c r="D379" s="8" t="s">
        <v>934</v>
      </c>
      <c r="E379" s="8" t="s">
        <v>919</v>
      </c>
      <c r="F379" s="8" t="s">
        <v>376</v>
      </c>
      <c r="G379" s="8" t="s">
        <v>369</v>
      </c>
      <c r="H379" s="13">
        <v>3</v>
      </c>
      <c r="I379" s="13">
        <v>1</v>
      </c>
      <c r="J379" s="91">
        <v>17</v>
      </c>
      <c r="K379" s="13">
        <v>49</v>
      </c>
      <c r="L379" s="13">
        <v>1.71</v>
      </c>
      <c r="M379" s="10">
        <f t="shared" si="40"/>
        <v>16.757292842242059</v>
      </c>
      <c r="N379" s="91">
        <v>88</v>
      </c>
      <c r="O379" s="91">
        <v>192</v>
      </c>
      <c r="P379" s="91">
        <v>112</v>
      </c>
      <c r="Q379" s="91" t="s">
        <v>981</v>
      </c>
      <c r="R379" s="91">
        <v>4</v>
      </c>
      <c r="S379" s="91">
        <v>32</v>
      </c>
      <c r="T379" s="91">
        <v>4</v>
      </c>
      <c r="U379" s="91">
        <v>5</v>
      </c>
      <c r="AE379" s="21">
        <v>3.32</v>
      </c>
      <c r="AF379" s="91"/>
      <c r="AG379" s="93">
        <v>3.2749999999999999</v>
      </c>
    </row>
    <row r="380" spans="2:33" ht="15" x14ac:dyDescent="0.2">
      <c r="B380" s="8" t="s">
        <v>685</v>
      </c>
      <c r="C380" s="8" t="s">
        <v>223</v>
      </c>
      <c r="D380" s="8" t="s">
        <v>377</v>
      </c>
      <c r="E380" s="8" t="s">
        <v>919</v>
      </c>
      <c r="F380" s="8" t="s">
        <v>375</v>
      </c>
      <c r="G380" s="8" t="s">
        <v>369</v>
      </c>
      <c r="H380" s="13">
        <v>4</v>
      </c>
      <c r="I380" s="13">
        <v>1</v>
      </c>
      <c r="J380" s="91">
        <v>18</v>
      </c>
      <c r="K380" s="13">
        <v>65</v>
      </c>
      <c r="L380" s="13">
        <v>1.72</v>
      </c>
      <c r="M380" s="10">
        <f t="shared" si="40"/>
        <v>21.971335857220122</v>
      </c>
      <c r="N380" s="91">
        <v>80</v>
      </c>
      <c r="O380" s="91">
        <v>160</v>
      </c>
      <c r="P380" s="91">
        <v>112</v>
      </c>
      <c r="Q380" s="91" t="s">
        <v>981</v>
      </c>
      <c r="R380" s="91">
        <v>2</v>
      </c>
      <c r="S380" s="91">
        <v>32</v>
      </c>
      <c r="T380" s="91">
        <v>2</v>
      </c>
      <c r="U380" s="91">
        <v>1</v>
      </c>
      <c r="AE380" s="91"/>
      <c r="AF380" s="21">
        <v>2.37</v>
      </c>
      <c r="AG380" s="93">
        <v>2.6</v>
      </c>
    </row>
    <row r="381" spans="2:33" ht="15" x14ac:dyDescent="0.2">
      <c r="B381" s="8" t="s">
        <v>686</v>
      </c>
      <c r="C381" s="8" t="s">
        <v>223</v>
      </c>
      <c r="D381" s="8" t="s">
        <v>373</v>
      </c>
      <c r="E381" s="8" t="s">
        <v>919</v>
      </c>
      <c r="F381" s="8" t="s">
        <v>369</v>
      </c>
      <c r="G381" s="8" t="s">
        <v>376</v>
      </c>
      <c r="H381" s="13">
        <v>2</v>
      </c>
      <c r="I381" s="13">
        <v>1</v>
      </c>
      <c r="J381" s="91">
        <v>18</v>
      </c>
      <c r="K381" s="91">
        <v>54</v>
      </c>
      <c r="L381" s="91">
        <v>1.52</v>
      </c>
      <c r="M381" s="10">
        <f t="shared" si="40"/>
        <v>23.372576177285318</v>
      </c>
      <c r="N381" s="21">
        <v>88</v>
      </c>
      <c r="O381" s="21">
        <v>112</v>
      </c>
      <c r="P381" s="91">
        <v>108</v>
      </c>
      <c r="Q381" s="91" t="s">
        <v>1001</v>
      </c>
      <c r="R381" s="21">
        <v>2</v>
      </c>
      <c r="S381" s="21">
        <v>21</v>
      </c>
      <c r="T381" s="91">
        <v>3</v>
      </c>
      <c r="U381" s="91">
        <v>3</v>
      </c>
      <c r="AE381" s="91"/>
      <c r="AF381" s="21">
        <v>4</v>
      </c>
      <c r="AG381" s="93">
        <v>3</v>
      </c>
    </row>
    <row r="382" spans="2:33" ht="15" x14ac:dyDescent="0.2">
      <c r="B382" s="8" t="s">
        <v>687</v>
      </c>
      <c r="C382" s="8" t="s">
        <v>222</v>
      </c>
      <c r="D382" s="8" t="s">
        <v>953</v>
      </c>
      <c r="E382" s="8" t="s">
        <v>954</v>
      </c>
      <c r="F382" s="8" t="s">
        <v>955</v>
      </c>
      <c r="G382" s="8" t="s">
        <v>375</v>
      </c>
      <c r="H382" s="13">
        <v>2</v>
      </c>
      <c r="I382" s="13">
        <v>1</v>
      </c>
      <c r="J382" s="91">
        <v>17</v>
      </c>
      <c r="K382" s="13">
        <v>57</v>
      </c>
      <c r="L382" s="13">
        <v>1.81</v>
      </c>
      <c r="M382" s="10">
        <f t="shared" si="40"/>
        <v>17.398736302310674</v>
      </c>
      <c r="N382" s="21">
        <v>48</v>
      </c>
      <c r="O382" s="21">
        <v>88</v>
      </c>
      <c r="P382" s="91">
        <v>88</v>
      </c>
      <c r="Q382" s="91" t="s">
        <v>981</v>
      </c>
      <c r="R382" s="91">
        <v>4</v>
      </c>
      <c r="S382" s="91">
        <v>31</v>
      </c>
      <c r="T382" s="91">
        <v>2</v>
      </c>
      <c r="U382" s="91">
        <v>4</v>
      </c>
      <c r="AE382" s="91"/>
      <c r="AF382" s="21">
        <v>4.09</v>
      </c>
      <c r="AG382" s="93">
        <v>2.1749999999999998</v>
      </c>
    </row>
    <row r="383" spans="2:33" ht="15" x14ac:dyDescent="0.2">
      <c r="B383" s="8" t="s">
        <v>688</v>
      </c>
      <c r="C383" s="8" t="s">
        <v>223</v>
      </c>
      <c r="D383" s="8" t="s">
        <v>948</v>
      </c>
      <c r="E383" s="8" t="s">
        <v>919</v>
      </c>
      <c r="F383" s="8" t="s">
        <v>375</v>
      </c>
      <c r="G383" s="8" t="s">
        <v>375</v>
      </c>
      <c r="H383" s="13">
        <v>2</v>
      </c>
      <c r="I383" s="13">
        <v>1</v>
      </c>
      <c r="J383" s="91">
        <v>18</v>
      </c>
      <c r="K383" s="13">
        <v>60</v>
      </c>
      <c r="L383" s="13">
        <v>1.64</v>
      </c>
      <c r="M383" s="10">
        <f t="shared" si="40"/>
        <v>22.308149910767405</v>
      </c>
      <c r="N383" s="21">
        <v>80</v>
      </c>
      <c r="O383" s="21">
        <v>140</v>
      </c>
      <c r="P383" s="91">
        <v>80</v>
      </c>
      <c r="Q383" s="91" t="s">
        <v>981</v>
      </c>
      <c r="R383" s="91">
        <v>5</v>
      </c>
      <c r="S383" s="91">
        <v>25</v>
      </c>
      <c r="T383" s="91">
        <v>3</v>
      </c>
      <c r="U383" s="91">
        <v>3</v>
      </c>
      <c r="AE383" s="91"/>
      <c r="AF383" s="21">
        <v>3.01</v>
      </c>
      <c r="AG383" s="93">
        <v>2.2200000000000002</v>
      </c>
    </row>
    <row r="384" spans="2:33" ht="15" x14ac:dyDescent="0.2">
      <c r="B384" s="8" t="s">
        <v>689</v>
      </c>
      <c r="C384" s="8" t="s">
        <v>223</v>
      </c>
      <c r="D384" s="8" t="s">
        <v>956</v>
      </c>
      <c r="E384" s="8" t="s">
        <v>919</v>
      </c>
      <c r="F384" s="8" t="s">
        <v>383</v>
      </c>
      <c r="G384" s="8" t="s">
        <v>375</v>
      </c>
      <c r="H384" s="13">
        <v>3</v>
      </c>
      <c r="I384" s="13">
        <v>1</v>
      </c>
      <c r="J384" s="91">
        <v>18</v>
      </c>
      <c r="K384" s="13">
        <v>58</v>
      </c>
      <c r="L384" s="13">
        <v>1.58</v>
      </c>
      <c r="M384" s="10">
        <f t="shared" si="40"/>
        <v>23.233456176894723</v>
      </c>
      <c r="N384" s="21">
        <v>68</v>
      </c>
      <c r="O384" s="21">
        <v>72</v>
      </c>
      <c r="P384" s="91">
        <v>76</v>
      </c>
      <c r="Q384" s="91" t="s">
        <v>981</v>
      </c>
      <c r="R384" s="91">
        <v>4</v>
      </c>
      <c r="S384" s="91">
        <v>30</v>
      </c>
      <c r="T384" s="91">
        <v>3</v>
      </c>
      <c r="U384" s="91">
        <v>3</v>
      </c>
      <c r="AE384" s="91"/>
      <c r="AF384" s="21">
        <v>2.5499999999999998</v>
      </c>
      <c r="AG384" s="93">
        <v>2.8</v>
      </c>
    </row>
    <row r="385" spans="2:33" ht="15" x14ac:dyDescent="0.2">
      <c r="B385" s="8" t="s">
        <v>690</v>
      </c>
      <c r="C385" s="8" t="s">
        <v>223</v>
      </c>
      <c r="D385" s="8" t="s">
        <v>373</v>
      </c>
      <c r="E385" s="8" t="s">
        <v>919</v>
      </c>
      <c r="F385" s="8" t="s">
        <v>375</v>
      </c>
      <c r="G385" s="8" t="s">
        <v>369</v>
      </c>
      <c r="H385" s="13">
        <v>2</v>
      </c>
      <c r="I385" s="13">
        <v>1</v>
      </c>
      <c r="J385" s="91">
        <v>18</v>
      </c>
      <c r="K385" s="91">
        <v>58</v>
      </c>
      <c r="L385" s="91">
        <v>1.64</v>
      </c>
      <c r="M385" s="10">
        <f t="shared" si="40"/>
        <v>21.564544913741823</v>
      </c>
      <c r="N385" s="21">
        <v>72</v>
      </c>
      <c r="O385" s="21">
        <v>120</v>
      </c>
      <c r="P385" s="91">
        <v>112</v>
      </c>
      <c r="Q385" s="91" t="s">
        <v>981</v>
      </c>
      <c r="R385" s="91">
        <v>3</v>
      </c>
      <c r="S385" s="91">
        <v>22</v>
      </c>
      <c r="T385" s="91">
        <v>1</v>
      </c>
      <c r="U385" s="91">
        <v>3</v>
      </c>
      <c r="AE385" s="91"/>
      <c r="AF385" s="91"/>
      <c r="AG385" s="93">
        <v>2.4500000000000002</v>
      </c>
    </row>
    <row r="386" spans="2:33" ht="15" x14ac:dyDescent="0.2">
      <c r="B386" s="8" t="s">
        <v>691</v>
      </c>
      <c r="C386" s="8" t="s">
        <v>222</v>
      </c>
      <c r="D386" s="8" t="s">
        <v>957</v>
      </c>
      <c r="E386" s="8" t="s">
        <v>919</v>
      </c>
      <c r="F386" s="8" t="s">
        <v>369</v>
      </c>
      <c r="G386" s="8" t="s">
        <v>376</v>
      </c>
      <c r="H386" s="13">
        <v>4</v>
      </c>
      <c r="I386" s="13">
        <v>2</v>
      </c>
      <c r="J386" s="91">
        <v>17</v>
      </c>
      <c r="K386" s="13">
        <v>56</v>
      </c>
      <c r="L386" s="13">
        <v>1.68</v>
      </c>
      <c r="M386" s="10">
        <f t="shared" si="40"/>
        <v>19.841269841269845</v>
      </c>
      <c r="N386" s="21">
        <v>52</v>
      </c>
      <c r="O386" s="21">
        <v>128</v>
      </c>
      <c r="P386" s="91">
        <v>76</v>
      </c>
      <c r="Q386" s="91" t="s">
        <v>999</v>
      </c>
      <c r="R386" s="21">
        <v>4</v>
      </c>
      <c r="S386" s="21">
        <v>27</v>
      </c>
      <c r="T386" s="91">
        <v>5</v>
      </c>
      <c r="U386" s="91">
        <v>4</v>
      </c>
      <c r="AE386" s="21">
        <v>3.17</v>
      </c>
      <c r="AF386" s="91"/>
      <c r="AG386" s="93">
        <v>2.5499999999999998</v>
      </c>
    </row>
    <row r="387" spans="2:33" ht="15" x14ac:dyDescent="0.2">
      <c r="B387" s="8" t="s">
        <v>692</v>
      </c>
      <c r="C387" s="8" t="s">
        <v>223</v>
      </c>
      <c r="D387" s="8" t="s">
        <v>918</v>
      </c>
      <c r="E387" s="8" t="s">
        <v>933</v>
      </c>
      <c r="F387" s="8" t="s">
        <v>369</v>
      </c>
      <c r="G387" s="8" t="s">
        <v>376</v>
      </c>
      <c r="H387" s="13">
        <v>3</v>
      </c>
      <c r="I387" s="13">
        <v>1</v>
      </c>
      <c r="J387" s="91">
        <v>17</v>
      </c>
      <c r="K387" s="91">
        <v>75</v>
      </c>
      <c r="L387" s="13">
        <v>1.69</v>
      </c>
      <c r="M387" s="10">
        <f t="shared" si="40"/>
        <v>26.259584748433181</v>
      </c>
      <c r="N387" s="21">
        <v>68</v>
      </c>
      <c r="O387" s="21">
        <v>116</v>
      </c>
      <c r="P387" s="91">
        <v>88</v>
      </c>
      <c r="Q387" s="91" t="s">
        <v>981</v>
      </c>
      <c r="R387" s="21">
        <v>3</v>
      </c>
      <c r="S387" s="21">
        <v>28</v>
      </c>
      <c r="T387" s="91">
        <v>2</v>
      </c>
      <c r="U387" s="91">
        <v>5</v>
      </c>
      <c r="AE387" s="91"/>
      <c r="AF387" s="21">
        <v>2.5499999999999998</v>
      </c>
      <c r="AG387" s="93">
        <v>3</v>
      </c>
    </row>
    <row r="388" spans="2:33" ht="15" x14ac:dyDescent="0.2">
      <c r="B388" s="8" t="s">
        <v>693</v>
      </c>
      <c r="C388" s="8" t="s">
        <v>222</v>
      </c>
      <c r="D388" s="8" t="s">
        <v>373</v>
      </c>
      <c r="E388" s="8" t="s">
        <v>919</v>
      </c>
      <c r="F388" s="8" t="s">
        <v>369</v>
      </c>
      <c r="G388" s="8" t="s">
        <v>370</v>
      </c>
      <c r="H388" s="13">
        <v>2</v>
      </c>
      <c r="I388" s="13">
        <v>2</v>
      </c>
      <c r="J388" s="91">
        <v>17</v>
      </c>
      <c r="K388" s="13">
        <v>60</v>
      </c>
      <c r="L388" s="13">
        <v>1.67</v>
      </c>
      <c r="M388" s="10">
        <f t="shared" si="40"/>
        <v>21.513858510523864</v>
      </c>
      <c r="N388" s="21">
        <v>80</v>
      </c>
      <c r="O388" s="21">
        <v>140</v>
      </c>
      <c r="P388" s="91">
        <v>80</v>
      </c>
      <c r="Q388" s="91" t="s">
        <v>981</v>
      </c>
      <c r="R388" s="91">
        <v>5</v>
      </c>
      <c r="S388" s="91">
        <v>24</v>
      </c>
      <c r="T388" s="91">
        <v>4</v>
      </c>
      <c r="U388" s="91">
        <v>3</v>
      </c>
      <c r="AE388" s="91"/>
      <c r="AF388" s="91"/>
      <c r="AG388" s="93">
        <v>2.7749999999999999</v>
      </c>
    </row>
    <row r="389" spans="2:33" ht="15" x14ac:dyDescent="0.2">
      <c r="B389" s="8" t="s">
        <v>694</v>
      </c>
      <c r="C389" s="8" t="s">
        <v>223</v>
      </c>
      <c r="D389" s="8" t="s">
        <v>382</v>
      </c>
      <c r="E389" s="8" t="s">
        <v>919</v>
      </c>
      <c r="F389" s="8" t="s">
        <v>376</v>
      </c>
      <c r="G389" s="8" t="s">
        <v>369</v>
      </c>
      <c r="H389" s="13">
        <v>3</v>
      </c>
      <c r="I389" s="13">
        <v>2</v>
      </c>
      <c r="J389" s="91">
        <v>17</v>
      </c>
      <c r="K389" s="13">
        <v>59</v>
      </c>
      <c r="L389" s="13">
        <v>1.68</v>
      </c>
      <c r="M389" s="10">
        <f t="shared" si="40"/>
        <v>20.904195011337873</v>
      </c>
      <c r="N389" s="21">
        <v>68</v>
      </c>
      <c r="O389" s="21">
        <v>72</v>
      </c>
      <c r="P389" s="91">
        <v>76</v>
      </c>
      <c r="Q389" s="91" t="s">
        <v>981</v>
      </c>
      <c r="R389" s="91">
        <v>4</v>
      </c>
      <c r="S389" s="91">
        <v>22</v>
      </c>
      <c r="T389" s="91">
        <v>2</v>
      </c>
      <c r="U389" s="91">
        <v>3</v>
      </c>
      <c r="AE389" s="21">
        <v>4.4400000000000004</v>
      </c>
      <c r="AF389" s="91"/>
      <c r="AG389" s="93">
        <v>2.8</v>
      </c>
    </row>
    <row r="390" spans="2:33" ht="15" x14ac:dyDescent="0.2">
      <c r="B390" s="8" t="s">
        <v>695</v>
      </c>
      <c r="C390" s="8" t="s">
        <v>223</v>
      </c>
      <c r="D390" s="8" t="s">
        <v>382</v>
      </c>
      <c r="E390" s="8" t="s">
        <v>919</v>
      </c>
      <c r="F390" s="8" t="s">
        <v>376</v>
      </c>
      <c r="G390" s="8" t="s">
        <v>369</v>
      </c>
      <c r="H390" s="13">
        <v>3</v>
      </c>
      <c r="I390" s="13">
        <v>3</v>
      </c>
      <c r="J390" s="91">
        <v>17</v>
      </c>
      <c r="K390" s="13">
        <v>59</v>
      </c>
      <c r="L390" s="13">
        <v>1.69</v>
      </c>
      <c r="M390" s="10">
        <f t="shared" si="40"/>
        <v>20.65754000210077</v>
      </c>
      <c r="N390" s="21">
        <v>72</v>
      </c>
      <c r="O390" s="21">
        <v>120</v>
      </c>
      <c r="P390" s="91">
        <v>112</v>
      </c>
      <c r="Q390" s="91" t="s">
        <v>981</v>
      </c>
      <c r="R390" s="91">
        <v>3</v>
      </c>
      <c r="S390" s="21">
        <v>29</v>
      </c>
      <c r="T390" s="91">
        <v>3</v>
      </c>
      <c r="U390" s="91">
        <v>4</v>
      </c>
      <c r="AE390" s="91"/>
      <c r="AF390" s="21">
        <v>2.58</v>
      </c>
      <c r="AG390" s="93">
        <v>2.7</v>
      </c>
    </row>
    <row r="391" spans="2:33" ht="15" x14ac:dyDescent="0.2">
      <c r="B391" s="8" t="s">
        <v>696</v>
      </c>
      <c r="C391" s="8" t="s">
        <v>222</v>
      </c>
      <c r="D391" s="8" t="s">
        <v>373</v>
      </c>
      <c r="E391" s="8" t="s">
        <v>919</v>
      </c>
      <c r="F391" s="8" t="s">
        <v>370</v>
      </c>
      <c r="G391" s="8" t="s">
        <v>370</v>
      </c>
      <c r="H391" s="13">
        <v>2</v>
      </c>
      <c r="I391" s="13">
        <v>1</v>
      </c>
      <c r="J391" s="91">
        <v>17</v>
      </c>
      <c r="K391" s="13">
        <v>58</v>
      </c>
      <c r="L391" s="13">
        <v>1.78</v>
      </c>
      <c r="M391" s="10">
        <f t="shared" si="40"/>
        <v>18.305769473551319</v>
      </c>
      <c r="N391" s="21">
        <v>64</v>
      </c>
      <c r="O391" s="21">
        <v>148</v>
      </c>
      <c r="P391" s="91">
        <v>116</v>
      </c>
      <c r="Q391" s="91" t="s">
        <v>981</v>
      </c>
      <c r="R391" s="91">
        <v>4</v>
      </c>
      <c r="S391" s="91">
        <v>18</v>
      </c>
      <c r="T391" s="91">
        <v>2</v>
      </c>
      <c r="U391" s="91">
        <v>5</v>
      </c>
      <c r="AE391" s="21">
        <v>3.14</v>
      </c>
      <c r="AF391" s="91"/>
      <c r="AG391" s="93">
        <v>1.8</v>
      </c>
    </row>
    <row r="392" spans="2:33" ht="15" x14ac:dyDescent="0.2">
      <c r="B392" s="8" t="s">
        <v>697</v>
      </c>
      <c r="C392" s="8" t="s">
        <v>223</v>
      </c>
      <c r="D392" s="8" t="s">
        <v>956</v>
      </c>
      <c r="E392" s="8" t="s">
        <v>919</v>
      </c>
      <c r="F392" s="8" t="s">
        <v>383</v>
      </c>
      <c r="G392" s="8" t="s">
        <v>383</v>
      </c>
      <c r="H392" s="13">
        <v>3</v>
      </c>
      <c r="I392" s="13">
        <v>1</v>
      </c>
      <c r="J392" s="91">
        <v>18</v>
      </c>
      <c r="K392" s="13">
        <v>63</v>
      </c>
      <c r="L392" s="13">
        <v>1.63</v>
      </c>
      <c r="M392" s="10">
        <f t="shared" si="40"/>
        <v>23.711844630960897</v>
      </c>
      <c r="N392" s="21">
        <v>68</v>
      </c>
      <c r="O392" s="21">
        <v>80</v>
      </c>
      <c r="P392" s="91">
        <v>74</v>
      </c>
      <c r="Q392" s="91" t="s">
        <v>989</v>
      </c>
      <c r="R392" s="91">
        <v>2</v>
      </c>
      <c r="S392" s="91">
        <v>24</v>
      </c>
      <c r="T392" s="91">
        <v>3</v>
      </c>
      <c r="U392" s="91">
        <v>3</v>
      </c>
      <c r="AE392" s="91"/>
      <c r="AF392" s="21">
        <v>3.19</v>
      </c>
      <c r="AG392" s="93">
        <v>3.9</v>
      </c>
    </row>
    <row r="393" spans="2:33" ht="15" x14ac:dyDescent="0.2">
      <c r="B393" s="8" t="s">
        <v>698</v>
      </c>
      <c r="C393" s="8" t="s">
        <v>223</v>
      </c>
      <c r="D393" s="8" t="s">
        <v>951</v>
      </c>
      <c r="E393" s="8" t="s">
        <v>919</v>
      </c>
      <c r="F393" s="8" t="s">
        <v>375</v>
      </c>
      <c r="G393" s="8" t="s">
        <v>369</v>
      </c>
      <c r="H393" s="13">
        <v>2</v>
      </c>
      <c r="I393" s="13">
        <v>2</v>
      </c>
      <c r="J393" s="91">
        <v>17</v>
      </c>
      <c r="K393" s="13">
        <v>54</v>
      </c>
      <c r="L393" s="13">
        <v>1.6</v>
      </c>
      <c r="M393" s="10">
        <f t="shared" si="40"/>
        <v>21.093749999999996</v>
      </c>
      <c r="N393" s="91">
        <v>84</v>
      </c>
      <c r="O393" s="91">
        <v>140</v>
      </c>
      <c r="P393" s="91">
        <v>112</v>
      </c>
      <c r="Q393" s="91" t="s">
        <v>981</v>
      </c>
      <c r="R393" s="91">
        <v>3</v>
      </c>
      <c r="S393" s="91">
        <v>22</v>
      </c>
      <c r="T393" s="91">
        <v>4</v>
      </c>
      <c r="U393" s="91">
        <v>2</v>
      </c>
      <c r="AE393" s="91"/>
      <c r="AF393" s="21">
        <v>3.03</v>
      </c>
      <c r="AG393" s="93">
        <v>2.7749999999999999</v>
      </c>
    </row>
    <row r="394" spans="2:33" ht="15" x14ac:dyDescent="0.2">
      <c r="B394" s="8" t="s">
        <v>699</v>
      </c>
      <c r="C394" s="8" t="s">
        <v>222</v>
      </c>
      <c r="D394" s="8" t="s">
        <v>381</v>
      </c>
      <c r="E394" s="8" t="s">
        <v>919</v>
      </c>
      <c r="F394" s="8" t="s">
        <v>383</v>
      </c>
      <c r="G394" s="8" t="s">
        <v>383</v>
      </c>
      <c r="H394" s="13">
        <v>4</v>
      </c>
      <c r="I394" s="13">
        <v>3</v>
      </c>
      <c r="J394" s="91">
        <v>17</v>
      </c>
      <c r="K394" s="13">
        <v>52</v>
      </c>
      <c r="L394" s="13">
        <v>1.72</v>
      </c>
      <c r="M394" s="10">
        <f t="shared" si="40"/>
        <v>17.577068685776098</v>
      </c>
      <c r="N394" s="21">
        <v>80</v>
      </c>
      <c r="O394" s="21">
        <v>120</v>
      </c>
      <c r="P394" s="91">
        <v>80</v>
      </c>
      <c r="Q394" s="91" t="s">
        <v>1002</v>
      </c>
      <c r="R394" s="21">
        <v>5</v>
      </c>
      <c r="S394" s="21">
        <v>29</v>
      </c>
      <c r="T394" s="91">
        <v>2</v>
      </c>
      <c r="U394" s="91">
        <v>4</v>
      </c>
      <c r="AE394" s="21">
        <v>4.09</v>
      </c>
      <c r="AF394" s="91"/>
      <c r="AG394" s="93">
        <v>1.8</v>
      </c>
    </row>
    <row r="395" spans="2:33" ht="15" x14ac:dyDescent="0.2">
      <c r="B395" s="8" t="s">
        <v>700</v>
      </c>
      <c r="C395" s="8" t="s">
        <v>223</v>
      </c>
      <c r="D395" s="8" t="s">
        <v>377</v>
      </c>
      <c r="E395" s="8" t="s">
        <v>919</v>
      </c>
      <c r="F395" s="8" t="s">
        <v>369</v>
      </c>
      <c r="G395" s="8" t="s">
        <v>370</v>
      </c>
      <c r="H395" s="13">
        <v>5</v>
      </c>
      <c r="I395" s="13">
        <v>1</v>
      </c>
      <c r="J395" s="91">
        <v>17</v>
      </c>
      <c r="K395" s="13">
        <v>68</v>
      </c>
      <c r="L395" s="13">
        <v>1.64</v>
      </c>
      <c r="M395" s="10">
        <f t="shared" si="40"/>
        <v>25.282569898869724</v>
      </c>
      <c r="N395" s="21">
        <v>64</v>
      </c>
      <c r="O395" s="21">
        <v>132</v>
      </c>
      <c r="P395" s="91">
        <v>76</v>
      </c>
      <c r="Q395" s="91" t="s">
        <v>981</v>
      </c>
      <c r="R395" s="91">
        <v>5</v>
      </c>
      <c r="S395" s="91">
        <v>18</v>
      </c>
      <c r="T395" s="91">
        <v>3</v>
      </c>
      <c r="U395" s="91">
        <v>4</v>
      </c>
      <c r="AE395" s="91"/>
      <c r="AF395" s="21">
        <v>2.59</v>
      </c>
      <c r="AG395" s="93">
        <v>3.2749999999999999</v>
      </c>
    </row>
    <row r="396" spans="2:33" ht="15" x14ac:dyDescent="0.2">
      <c r="B396" s="8" t="s">
        <v>701</v>
      </c>
      <c r="C396" s="8" t="s">
        <v>223</v>
      </c>
      <c r="D396" s="8" t="s">
        <v>382</v>
      </c>
      <c r="E396" s="8" t="s">
        <v>933</v>
      </c>
      <c r="F396" s="8" t="s">
        <v>369</v>
      </c>
      <c r="G396" s="8" t="s">
        <v>376</v>
      </c>
      <c r="H396" s="13">
        <v>2</v>
      </c>
      <c r="I396" s="13">
        <v>1</v>
      </c>
      <c r="J396" s="91">
        <v>18</v>
      </c>
      <c r="K396" s="13">
        <v>50</v>
      </c>
      <c r="L396" s="13">
        <v>1.68</v>
      </c>
      <c r="M396" s="10">
        <f t="shared" si="40"/>
        <v>17.715419501133791</v>
      </c>
      <c r="N396" s="21">
        <v>56</v>
      </c>
      <c r="O396" s="21">
        <v>132</v>
      </c>
      <c r="P396" s="91">
        <v>80</v>
      </c>
      <c r="Q396" s="91" t="s">
        <v>1003</v>
      </c>
      <c r="R396" s="21">
        <v>4</v>
      </c>
      <c r="S396" s="21">
        <v>34</v>
      </c>
      <c r="T396" s="91">
        <v>3</v>
      </c>
      <c r="U396" s="91">
        <v>5</v>
      </c>
      <c r="AE396" s="91"/>
      <c r="AF396" s="21">
        <v>3.05</v>
      </c>
      <c r="AG396" s="93">
        <v>3</v>
      </c>
    </row>
    <row r="397" spans="2:33" ht="15" x14ac:dyDescent="0.2">
      <c r="B397" s="8" t="s">
        <v>702</v>
      </c>
      <c r="C397" s="8" t="s">
        <v>223</v>
      </c>
      <c r="D397" s="8" t="s">
        <v>382</v>
      </c>
      <c r="E397" s="8" t="s">
        <v>919</v>
      </c>
      <c r="F397" s="8" t="s">
        <v>375</v>
      </c>
      <c r="G397" s="8" t="s">
        <v>376</v>
      </c>
      <c r="H397" s="13">
        <v>2</v>
      </c>
      <c r="I397" s="13">
        <v>1</v>
      </c>
      <c r="J397" s="91">
        <v>18</v>
      </c>
      <c r="K397" s="91">
        <v>60</v>
      </c>
      <c r="L397" s="13">
        <v>1.69</v>
      </c>
      <c r="M397" s="10">
        <f t="shared" si="40"/>
        <v>21.007667798746546</v>
      </c>
      <c r="N397" s="21">
        <v>96</v>
      </c>
      <c r="O397" s="21">
        <v>144</v>
      </c>
      <c r="P397" s="91">
        <v>100</v>
      </c>
      <c r="Q397" s="91" t="s">
        <v>981</v>
      </c>
      <c r="R397" s="91">
        <v>5</v>
      </c>
      <c r="S397" s="91">
        <v>26</v>
      </c>
      <c r="T397" s="91">
        <v>4</v>
      </c>
      <c r="U397" s="91">
        <v>5</v>
      </c>
      <c r="AE397" s="91"/>
      <c r="AF397" s="21">
        <v>3.25</v>
      </c>
      <c r="AG397" s="93">
        <v>2.1749999999999998</v>
      </c>
    </row>
    <row r="398" spans="2:33" ht="15.75" customHeight="1" x14ac:dyDescent="0.2">
      <c r="B398" s="8" t="s">
        <v>703</v>
      </c>
      <c r="C398" s="8" t="s">
        <v>223</v>
      </c>
      <c r="D398" s="8" t="s">
        <v>381</v>
      </c>
      <c r="E398" s="8" t="s">
        <v>919</v>
      </c>
      <c r="F398" s="8" t="s">
        <v>383</v>
      </c>
      <c r="G398" s="8" t="s">
        <v>383</v>
      </c>
      <c r="H398" s="13">
        <v>3</v>
      </c>
      <c r="I398" s="13">
        <v>2</v>
      </c>
      <c r="J398" s="91">
        <v>19</v>
      </c>
      <c r="K398" s="13">
        <v>75</v>
      </c>
      <c r="L398" s="13">
        <v>1.64</v>
      </c>
      <c r="M398" s="10">
        <f t="shared" si="40"/>
        <v>27.885187388459254</v>
      </c>
      <c r="N398" s="21">
        <v>48</v>
      </c>
      <c r="O398" s="21">
        <v>80</v>
      </c>
      <c r="P398" s="91">
        <v>68</v>
      </c>
      <c r="Q398" s="91" t="s">
        <v>981</v>
      </c>
      <c r="R398" s="21">
        <v>4</v>
      </c>
      <c r="S398" s="21">
        <v>35</v>
      </c>
      <c r="T398" s="91">
        <v>3</v>
      </c>
      <c r="U398" s="91">
        <v>4</v>
      </c>
      <c r="AE398" s="91"/>
      <c r="AF398" s="21">
        <v>2.41</v>
      </c>
      <c r="AG398" s="93">
        <v>2.2200000000000002</v>
      </c>
    </row>
    <row r="399" spans="2:33" ht="15.75" customHeight="1" x14ac:dyDescent="0.2">
      <c r="B399" s="8" t="s">
        <v>704</v>
      </c>
      <c r="C399" s="8" t="s">
        <v>223</v>
      </c>
      <c r="D399" s="8" t="s">
        <v>382</v>
      </c>
      <c r="E399" s="8" t="s">
        <v>378</v>
      </c>
      <c r="F399" s="8" t="s">
        <v>945</v>
      </c>
      <c r="G399" s="8" t="s">
        <v>375</v>
      </c>
      <c r="H399" s="13">
        <v>4</v>
      </c>
      <c r="I399" s="13">
        <v>2</v>
      </c>
      <c r="J399" s="91">
        <v>18</v>
      </c>
      <c r="K399" s="13">
        <v>70</v>
      </c>
      <c r="L399" s="13">
        <v>1.67</v>
      </c>
      <c r="M399" s="10">
        <f t="shared" si="40"/>
        <v>25.099501595611173</v>
      </c>
      <c r="N399" s="21">
        <v>96</v>
      </c>
      <c r="O399" s="21">
        <v>144</v>
      </c>
      <c r="P399" s="91">
        <v>112</v>
      </c>
      <c r="Q399" s="91" t="s">
        <v>981</v>
      </c>
      <c r="R399" s="91">
        <v>2</v>
      </c>
      <c r="S399" s="91">
        <v>29</v>
      </c>
      <c r="T399" s="91">
        <v>3</v>
      </c>
      <c r="U399" s="91">
        <v>5</v>
      </c>
      <c r="AE399" s="91"/>
      <c r="AF399" s="21">
        <v>3.38</v>
      </c>
      <c r="AG399" s="93">
        <v>2.8</v>
      </c>
    </row>
    <row r="400" spans="2:33" ht="15.75" customHeight="1" x14ac:dyDescent="0.2">
      <c r="B400" s="8" t="s">
        <v>705</v>
      </c>
      <c r="C400" s="8" t="s">
        <v>222</v>
      </c>
      <c r="D400" s="8" t="s">
        <v>958</v>
      </c>
      <c r="E400" s="8" t="s">
        <v>940</v>
      </c>
      <c r="F400" s="8" t="s">
        <v>375</v>
      </c>
      <c r="G400" s="8" t="s">
        <v>375</v>
      </c>
      <c r="H400" s="13">
        <v>2</v>
      </c>
      <c r="I400" s="13">
        <v>2</v>
      </c>
      <c r="J400" s="91">
        <v>17</v>
      </c>
      <c r="K400" s="13">
        <v>65</v>
      </c>
      <c r="L400" s="13">
        <v>1.72</v>
      </c>
      <c r="M400" s="10">
        <f t="shared" si="40"/>
        <v>21.971335857220122</v>
      </c>
      <c r="N400" s="21">
        <v>72</v>
      </c>
      <c r="O400" s="21">
        <v>128</v>
      </c>
      <c r="P400" s="91">
        <v>72</v>
      </c>
      <c r="Q400" s="91" t="s">
        <v>981</v>
      </c>
      <c r="R400" s="21">
        <v>4</v>
      </c>
      <c r="S400" s="21">
        <v>31</v>
      </c>
      <c r="T400" s="91">
        <v>4</v>
      </c>
      <c r="U400" s="91">
        <v>4</v>
      </c>
      <c r="AE400" s="21">
        <v>3.14</v>
      </c>
      <c r="AF400" s="91"/>
      <c r="AG400" s="93">
        <v>2.4500000000000002</v>
      </c>
    </row>
    <row r="401" spans="2:33" ht="15.75" customHeight="1" x14ac:dyDescent="0.2">
      <c r="B401" s="8" t="s">
        <v>706</v>
      </c>
      <c r="C401" s="8" t="s">
        <v>223</v>
      </c>
      <c r="D401" s="8" t="s">
        <v>377</v>
      </c>
      <c r="E401" s="8" t="s">
        <v>919</v>
      </c>
      <c r="F401" s="8" t="s">
        <v>369</v>
      </c>
      <c r="G401" s="8" t="s">
        <v>369</v>
      </c>
      <c r="H401" s="13">
        <v>4</v>
      </c>
      <c r="I401" s="13">
        <v>4</v>
      </c>
      <c r="J401" s="91">
        <v>17</v>
      </c>
      <c r="K401" s="13">
        <v>51</v>
      </c>
      <c r="L401" s="13">
        <v>1.61</v>
      </c>
      <c r="M401" s="10">
        <f t="shared" si="40"/>
        <v>19.675166853130666</v>
      </c>
      <c r="N401" s="21">
        <v>92</v>
      </c>
      <c r="O401" s="21">
        <v>160</v>
      </c>
      <c r="P401" s="21">
        <v>104</v>
      </c>
      <c r="Q401" s="91" t="s">
        <v>981</v>
      </c>
      <c r="R401" s="91">
        <v>3</v>
      </c>
      <c r="S401" s="91">
        <v>35</v>
      </c>
      <c r="T401" s="91">
        <v>3</v>
      </c>
      <c r="U401" s="91">
        <v>3</v>
      </c>
      <c r="AE401" s="91"/>
      <c r="AF401" s="21">
        <v>2.4900000000000002</v>
      </c>
      <c r="AG401" s="93">
        <v>2.5499999999999998</v>
      </c>
    </row>
    <row r="402" spans="2:33" ht="15.75" customHeight="1" x14ac:dyDescent="0.2">
      <c r="B402" s="8" t="s">
        <v>707</v>
      </c>
      <c r="C402" s="8" t="s">
        <v>223</v>
      </c>
      <c r="D402" s="8" t="s">
        <v>373</v>
      </c>
      <c r="E402" s="8" t="s">
        <v>919</v>
      </c>
      <c r="F402" s="8" t="s">
        <v>370</v>
      </c>
      <c r="G402" s="8" t="s">
        <v>369</v>
      </c>
      <c r="H402" s="13">
        <v>3</v>
      </c>
      <c r="I402" s="13">
        <v>2</v>
      </c>
      <c r="J402" s="91">
        <v>17</v>
      </c>
      <c r="K402" s="91">
        <v>58</v>
      </c>
      <c r="L402" s="91">
        <v>1.68</v>
      </c>
      <c r="M402" s="10">
        <f t="shared" si="40"/>
        <v>20.549886621315196</v>
      </c>
      <c r="N402" s="21">
        <v>60</v>
      </c>
      <c r="O402" s="21">
        <v>112</v>
      </c>
      <c r="P402" s="91">
        <v>76</v>
      </c>
      <c r="Q402" s="91" t="s">
        <v>994</v>
      </c>
      <c r="R402" s="91">
        <v>3</v>
      </c>
      <c r="S402" s="91">
        <v>32</v>
      </c>
      <c r="T402" s="91">
        <v>3</v>
      </c>
      <c r="U402" s="91">
        <v>3</v>
      </c>
      <c r="AE402" s="91"/>
      <c r="AF402" s="21">
        <v>2.5</v>
      </c>
      <c r="AG402" s="93">
        <v>3</v>
      </c>
    </row>
    <row r="403" spans="2:33" ht="15.75" customHeight="1" x14ac:dyDescent="0.2">
      <c r="B403" s="8" t="s">
        <v>708</v>
      </c>
      <c r="C403" s="8" t="s">
        <v>223</v>
      </c>
      <c r="D403" s="8" t="s">
        <v>959</v>
      </c>
      <c r="E403" s="8" t="s">
        <v>919</v>
      </c>
      <c r="F403" s="8" t="s">
        <v>944</v>
      </c>
      <c r="G403" s="8" t="s">
        <v>383</v>
      </c>
      <c r="H403" s="13">
        <v>1</v>
      </c>
      <c r="I403" s="13">
        <v>1</v>
      </c>
      <c r="J403" s="91">
        <v>17</v>
      </c>
      <c r="K403" s="13">
        <v>51</v>
      </c>
      <c r="L403" s="13">
        <v>1.56</v>
      </c>
      <c r="M403" s="10">
        <f t="shared" si="40"/>
        <v>20.956607495069033</v>
      </c>
      <c r="N403" s="21">
        <v>96</v>
      </c>
      <c r="O403" s="21">
        <v>144</v>
      </c>
      <c r="P403" s="91">
        <v>100</v>
      </c>
      <c r="Q403" s="91" t="s">
        <v>981</v>
      </c>
      <c r="R403" s="91">
        <v>4</v>
      </c>
      <c r="S403" s="91">
        <v>24</v>
      </c>
      <c r="T403" s="91">
        <v>4</v>
      </c>
      <c r="U403" s="91">
        <v>5</v>
      </c>
      <c r="AE403" s="91"/>
      <c r="AF403" s="21">
        <v>3.04</v>
      </c>
      <c r="AG403" s="93">
        <v>2.7749999999999999</v>
      </c>
    </row>
    <row r="404" spans="2:33" ht="15.75" customHeight="1" x14ac:dyDescent="0.2">
      <c r="B404" s="8" t="s">
        <v>709</v>
      </c>
      <c r="C404" s="8" t="s">
        <v>222</v>
      </c>
      <c r="D404" s="8" t="s">
        <v>382</v>
      </c>
      <c r="E404" s="8" t="s">
        <v>919</v>
      </c>
      <c r="F404" s="8" t="s">
        <v>375</v>
      </c>
      <c r="G404" s="8" t="s">
        <v>376</v>
      </c>
      <c r="H404" s="13">
        <v>2</v>
      </c>
      <c r="I404" s="13">
        <v>1</v>
      </c>
      <c r="J404" s="91">
        <v>18</v>
      </c>
      <c r="K404" s="91">
        <v>60</v>
      </c>
      <c r="L404" s="13">
        <v>1.69</v>
      </c>
      <c r="M404" s="10">
        <f t="shared" si="40"/>
        <v>21.007667798746546</v>
      </c>
      <c r="N404" s="21">
        <v>48</v>
      </c>
      <c r="O404" s="21">
        <v>80</v>
      </c>
      <c r="P404" s="91">
        <v>68</v>
      </c>
      <c r="Q404" s="91" t="s">
        <v>981</v>
      </c>
      <c r="R404" s="91">
        <v>2</v>
      </c>
      <c r="S404" s="91">
        <v>32</v>
      </c>
      <c r="T404" s="91">
        <v>4</v>
      </c>
      <c r="U404" s="91">
        <v>4</v>
      </c>
      <c r="AE404" s="21">
        <v>3.17</v>
      </c>
      <c r="AF404" s="91"/>
      <c r="AG404" s="93">
        <v>2.8</v>
      </c>
    </row>
    <row r="405" spans="2:33" ht="15.75" customHeight="1" x14ac:dyDescent="0.2">
      <c r="B405" s="8" t="s">
        <v>710</v>
      </c>
      <c r="C405" s="8" t="s">
        <v>223</v>
      </c>
      <c r="D405" s="8" t="s">
        <v>382</v>
      </c>
      <c r="E405" s="8" t="s">
        <v>919</v>
      </c>
      <c r="F405" s="8" t="s">
        <v>369</v>
      </c>
      <c r="G405" s="8" t="s">
        <v>369</v>
      </c>
      <c r="H405" s="13">
        <v>3</v>
      </c>
      <c r="I405" s="13">
        <v>2</v>
      </c>
      <c r="J405" s="91">
        <v>17</v>
      </c>
      <c r="K405" s="13">
        <v>57</v>
      </c>
      <c r="L405" s="13">
        <v>1.6</v>
      </c>
      <c r="M405" s="10">
        <f t="shared" si="40"/>
        <v>22.265624999999996</v>
      </c>
      <c r="N405" s="21">
        <v>96</v>
      </c>
      <c r="O405" s="21">
        <v>144</v>
      </c>
      <c r="P405" s="91">
        <v>112</v>
      </c>
      <c r="Q405" s="91" t="s">
        <v>981</v>
      </c>
      <c r="R405" s="91">
        <v>3</v>
      </c>
      <c r="S405" s="91">
        <v>30</v>
      </c>
      <c r="T405" s="91">
        <v>3</v>
      </c>
      <c r="U405" s="91">
        <v>4</v>
      </c>
      <c r="AE405" s="91"/>
      <c r="AF405" s="21">
        <v>2.4700000000000002</v>
      </c>
      <c r="AG405" s="93">
        <v>2.7</v>
      </c>
    </row>
    <row r="406" spans="2:33" ht="15.75" customHeight="1" x14ac:dyDescent="0.2">
      <c r="B406" s="8" t="s">
        <v>711</v>
      </c>
      <c r="C406" s="8" t="s">
        <v>222</v>
      </c>
      <c r="D406" s="8" t="s">
        <v>382</v>
      </c>
      <c r="E406" s="8" t="s">
        <v>919</v>
      </c>
      <c r="F406" s="8" t="s">
        <v>375</v>
      </c>
      <c r="G406" s="8" t="s">
        <v>376</v>
      </c>
      <c r="H406" s="13">
        <v>2</v>
      </c>
      <c r="I406" s="13">
        <v>1</v>
      </c>
      <c r="J406" s="91">
        <v>18</v>
      </c>
      <c r="K406" s="91">
        <v>60</v>
      </c>
      <c r="L406" s="13">
        <v>1.69</v>
      </c>
      <c r="M406" s="10">
        <f t="shared" si="40"/>
        <v>21.007667798746546</v>
      </c>
      <c r="N406" s="21">
        <v>64</v>
      </c>
      <c r="O406" s="21">
        <v>132</v>
      </c>
      <c r="P406" s="91">
        <v>76</v>
      </c>
      <c r="Q406" s="91" t="s">
        <v>981</v>
      </c>
      <c r="R406" s="91">
        <v>4</v>
      </c>
      <c r="S406" s="91">
        <v>24</v>
      </c>
      <c r="T406" s="91">
        <v>2</v>
      </c>
      <c r="U406" s="91">
        <v>4</v>
      </c>
      <c r="AE406" s="21">
        <v>4.21</v>
      </c>
      <c r="AF406" s="91"/>
      <c r="AG406" s="93">
        <v>1.8</v>
      </c>
    </row>
    <row r="407" spans="2:33" ht="15.75" customHeight="1" x14ac:dyDescent="0.2">
      <c r="B407" s="8" t="s">
        <v>712</v>
      </c>
      <c r="C407" s="8" t="s">
        <v>222</v>
      </c>
      <c r="D407" s="8" t="s">
        <v>382</v>
      </c>
      <c r="E407" s="8" t="s">
        <v>919</v>
      </c>
      <c r="F407" s="8" t="s">
        <v>375</v>
      </c>
      <c r="G407" s="8" t="s">
        <v>376</v>
      </c>
      <c r="H407" s="13">
        <v>2</v>
      </c>
      <c r="I407" s="13">
        <v>1</v>
      </c>
      <c r="J407" s="91">
        <v>18</v>
      </c>
      <c r="K407" s="91">
        <v>60</v>
      </c>
      <c r="L407" s="13">
        <v>1.69</v>
      </c>
      <c r="M407" s="10">
        <f t="shared" si="40"/>
        <v>21.007667798746546</v>
      </c>
      <c r="N407" s="21">
        <v>56</v>
      </c>
      <c r="O407" s="21">
        <v>132</v>
      </c>
      <c r="P407" s="91">
        <v>80</v>
      </c>
      <c r="Q407" s="91" t="s">
        <v>981</v>
      </c>
      <c r="R407" s="91">
        <v>4</v>
      </c>
      <c r="S407" s="91">
        <v>32</v>
      </c>
      <c r="T407" s="91">
        <v>1</v>
      </c>
      <c r="U407" s="91">
        <v>4</v>
      </c>
      <c r="AE407" s="91"/>
      <c r="AF407" s="91"/>
      <c r="AG407" s="93">
        <v>3.9</v>
      </c>
    </row>
    <row r="408" spans="2:33" ht="15.75" customHeight="1" x14ac:dyDescent="0.2">
      <c r="B408" s="8" t="s">
        <v>713</v>
      </c>
      <c r="C408" s="8" t="s">
        <v>223</v>
      </c>
      <c r="D408" s="8" t="s">
        <v>931</v>
      </c>
      <c r="E408" s="8" t="s">
        <v>919</v>
      </c>
      <c r="F408" s="8" t="s">
        <v>376</v>
      </c>
      <c r="G408" s="8" t="s">
        <v>370</v>
      </c>
      <c r="H408" s="13">
        <v>2</v>
      </c>
      <c r="I408" s="13">
        <v>1</v>
      </c>
      <c r="J408" s="91">
        <v>17</v>
      </c>
      <c r="K408" s="13">
        <v>56</v>
      </c>
      <c r="L408" s="13">
        <v>1.64</v>
      </c>
      <c r="M408" s="10">
        <f t="shared" si="40"/>
        <v>20.820939916716245</v>
      </c>
      <c r="N408" s="21">
        <v>96</v>
      </c>
      <c r="O408" s="21">
        <v>144</v>
      </c>
      <c r="P408" s="91">
        <v>100</v>
      </c>
      <c r="Q408" s="91" t="s">
        <v>981</v>
      </c>
      <c r="R408" s="91">
        <v>3</v>
      </c>
      <c r="S408" s="91">
        <v>29</v>
      </c>
      <c r="T408" s="91">
        <v>3</v>
      </c>
      <c r="U408" s="91">
        <v>4</v>
      </c>
      <c r="AE408" s="91"/>
      <c r="AF408" s="21">
        <v>3.27</v>
      </c>
      <c r="AG408" s="93">
        <v>2.7749999999999999</v>
      </c>
    </row>
    <row r="409" spans="2:33" ht="15.75" customHeight="1" x14ac:dyDescent="0.2">
      <c r="B409" s="8" t="s">
        <v>714</v>
      </c>
      <c r="C409" s="8" t="s">
        <v>222</v>
      </c>
      <c r="D409" s="8" t="s">
        <v>382</v>
      </c>
      <c r="E409" s="8" t="s">
        <v>919</v>
      </c>
      <c r="F409" s="8" t="s">
        <v>369</v>
      </c>
      <c r="G409" s="8" t="s">
        <v>370</v>
      </c>
      <c r="H409" s="13">
        <v>3</v>
      </c>
      <c r="I409" s="13">
        <v>2</v>
      </c>
      <c r="J409" s="91">
        <v>17</v>
      </c>
      <c r="K409" s="91">
        <v>60</v>
      </c>
      <c r="L409" s="91">
        <v>1.72</v>
      </c>
      <c r="M409" s="10">
        <f t="shared" si="40"/>
        <v>20.281233098972418</v>
      </c>
      <c r="N409" s="91">
        <v>80</v>
      </c>
      <c r="O409" s="91">
        <v>136</v>
      </c>
      <c r="P409" s="91">
        <v>96</v>
      </c>
      <c r="Q409" s="91" t="s">
        <v>981</v>
      </c>
      <c r="R409" s="91">
        <v>3</v>
      </c>
      <c r="S409" s="91">
        <v>30</v>
      </c>
      <c r="T409" s="91">
        <v>3</v>
      </c>
      <c r="U409" s="91">
        <v>4</v>
      </c>
      <c r="AE409" s="91"/>
      <c r="AF409" s="91"/>
      <c r="AG409" s="93">
        <v>1.8</v>
      </c>
    </row>
    <row r="410" spans="2:33" ht="15.75" customHeight="1" x14ac:dyDescent="0.2">
      <c r="B410" s="8" t="s">
        <v>715</v>
      </c>
      <c r="C410" s="8" t="s">
        <v>222</v>
      </c>
      <c r="D410" s="8" t="s">
        <v>384</v>
      </c>
      <c r="E410" s="8" t="s">
        <v>919</v>
      </c>
      <c r="F410" s="8" t="s">
        <v>383</v>
      </c>
      <c r="G410" s="8" t="s">
        <v>376</v>
      </c>
      <c r="H410" s="13">
        <v>2</v>
      </c>
      <c r="I410" s="13">
        <v>2</v>
      </c>
      <c r="J410" s="91">
        <v>17</v>
      </c>
      <c r="K410" s="13">
        <v>57</v>
      </c>
      <c r="L410" s="13">
        <v>1.78</v>
      </c>
      <c r="M410" s="10">
        <f t="shared" si="40"/>
        <v>17.99015275849009</v>
      </c>
      <c r="N410" s="91">
        <v>80</v>
      </c>
      <c r="O410" s="91">
        <v>156</v>
      </c>
      <c r="P410" s="91">
        <v>120</v>
      </c>
      <c r="Q410" s="91" t="s">
        <v>981</v>
      </c>
      <c r="R410" s="91">
        <v>3</v>
      </c>
      <c r="S410" s="91">
        <v>33</v>
      </c>
      <c r="T410" s="91">
        <v>3</v>
      </c>
      <c r="U410" s="91">
        <v>4</v>
      </c>
      <c r="AE410" s="21">
        <v>3.18</v>
      </c>
      <c r="AF410" s="91"/>
      <c r="AG410" s="93">
        <v>3.2749999999999999</v>
      </c>
    </row>
    <row r="411" spans="2:33" ht="15.75" customHeight="1" x14ac:dyDescent="0.2">
      <c r="B411" s="8" t="s">
        <v>716</v>
      </c>
      <c r="C411" s="8" t="s">
        <v>223</v>
      </c>
      <c r="D411" s="8" t="s">
        <v>382</v>
      </c>
      <c r="E411" s="8" t="s">
        <v>919</v>
      </c>
      <c r="F411" s="8" t="s">
        <v>370</v>
      </c>
      <c r="G411" s="8" t="s">
        <v>375</v>
      </c>
      <c r="H411" s="13">
        <v>3</v>
      </c>
      <c r="I411" s="13">
        <v>2</v>
      </c>
      <c r="J411" s="91">
        <v>17</v>
      </c>
      <c r="K411" s="13">
        <v>51</v>
      </c>
      <c r="L411" s="13">
        <v>1.68</v>
      </c>
      <c r="M411" s="10">
        <f t="shared" si="40"/>
        <v>18.069727891156464</v>
      </c>
      <c r="N411" s="13">
        <v>100</v>
      </c>
      <c r="O411" s="13">
        <v>128</v>
      </c>
      <c r="P411" s="13">
        <v>108</v>
      </c>
      <c r="Q411" s="91" t="s">
        <v>1004</v>
      </c>
      <c r="R411" s="91">
        <v>4</v>
      </c>
      <c r="S411" s="91">
        <v>22</v>
      </c>
      <c r="T411" s="91">
        <v>3</v>
      </c>
      <c r="U411" s="91">
        <v>3</v>
      </c>
      <c r="AE411" s="91"/>
      <c r="AF411" s="21">
        <v>3.13</v>
      </c>
      <c r="AG411" s="93">
        <v>2.6</v>
      </c>
    </row>
    <row r="412" spans="2:33" ht="15.75" customHeight="1" x14ac:dyDescent="0.2">
      <c r="B412" s="8" t="s">
        <v>717</v>
      </c>
      <c r="C412" s="8" t="s">
        <v>223</v>
      </c>
      <c r="D412" s="8" t="s">
        <v>381</v>
      </c>
      <c r="E412" s="8" t="s">
        <v>919</v>
      </c>
      <c r="F412" s="8" t="s">
        <v>375</v>
      </c>
      <c r="G412" s="8" t="s">
        <v>375</v>
      </c>
      <c r="H412" s="13">
        <v>3</v>
      </c>
      <c r="I412" s="13">
        <v>3</v>
      </c>
      <c r="J412" s="91">
        <v>17</v>
      </c>
      <c r="K412" s="91">
        <v>58</v>
      </c>
      <c r="L412" s="13">
        <v>1.62</v>
      </c>
      <c r="M412" s="10">
        <f t="shared" si="40"/>
        <v>22.10028959000152</v>
      </c>
      <c r="N412" s="91">
        <v>80</v>
      </c>
      <c r="O412" s="91">
        <v>196</v>
      </c>
      <c r="P412" s="91">
        <v>68</v>
      </c>
      <c r="Q412" s="91" t="s">
        <v>981</v>
      </c>
      <c r="R412" s="91">
        <v>3</v>
      </c>
      <c r="S412" s="91">
        <v>26</v>
      </c>
      <c r="T412" s="91">
        <v>3</v>
      </c>
      <c r="U412" s="91">
        <v>4</v>
      </c>
      <c r="AE412" s="91"/>
      <c r="AF412" s="21">
        <v>2.5099999999999998</v>
      </c>
      <c r="AG412" s="93">
        <v>2.7</v>
      </c>
    </row>
    <row r="413" spans="2:33" ht="15.75" customHeight="1" x14ac:dyDescent="0.2">
      <c r="B413" s="8" t="s">
        <v>718</v>
      </c>
      <c r="C413" s="8" t="s">
        <v>223</v>
      </c>
      <c r="D413" s="8" t="s">
        <v>380</v>
      </c>
      <c r="E413" s="8" t="s">
        <v>919</v>
      </c>
      <c r="F413" s="8" t="s">
        <v>370</v>
      </c>
      <c r="G413" s="8" t="s">
        <v>375</v>
      </c>
      <c r="H413" s="13">
        <v>5</v>
      </c>
      <c r="I413" s="13">
        <v>4</v>
      </c>
      <c r="J413" s="91">
        <v>17</v>
      </c>
      <c r="K413" s="91">
        <v>65</v>
      </c>
      <c r="L413" s="13">
        <v>1.6</v>
      </c>
      <c r="M413" s="10">
        <f t="shared" si="40"/>
        <v>25.390624999999996</v>
      </c>
      <c r="N413" s="91">
        <v>100</v>
      </c>
      <c r="O413" s="91">
        <v>136</v>
      </c>
      <c r="P413" s="91">
        <v>92</v>
      </c>
      <c r="Q413" s="91" t="s">
        <v>981</v>
      </c>
      <c r="R413" s="91">
        <v>4</v>
      </c>
      <c r="S413" s="91">
        <v>23</v>
      </c>
      <c r="T413" s="91">
        <v>3</v>
      </c>
      <c r="U413" s="91">
        <v>5</v>
      </c>
      <c r="AE413" s="91"/>
      <c r="AF413" s="21">
        <v>2.4900000000000002</v>
      </c>
      <c r="AG413" s="93">
        <v>2.5</v>
      </c>
    </row>
    <row r="414" spans="2:33" ht="15.75" customHeight="1" x14ac:dyDescent="0.2">
      <c r="B414" s="8" t="s">
        <v>719</v>
      </c>
      <c r="C414" s="8" t="s">
        <v>222</v>
      </c>
      <c r="D414" s="8" t="s">
        <v>934</v>
      </c>
      <c r="E414" s="8" t="s">
        <v>919</v>
      </c>
      <c r="F414" s="8" t="s">
        <v>383</v>
      </c>
      <c r="G414" s="8" t="s">
        <v>383</v>
      </c>
      <c r="H414" s="13">
        <v>6</v>
      </c>
      <c r="I414" s="13">
        <v>5</v>
      </c>
      <c r="J414" s="91">
        <v>17</v>
      </c>
      <c r="K414" s="13">
        <v>52</v>
      </c>
      <c r="L414" s="13">
        <v>1.76</v>
      </c>
      <c r="M414" s="10">
        <f t="shared" si="40"/>
        <v>16.787190082644628</v>
      </c>
      <c r="N414" s="13">
        <v>76</v>
      </c>
      <c r="O414" s="13">
        <v>144</v>
      </c>
      <c r="P414" s="13">
        <v>92</v>
      </c>
      <c r="Q414" s="91" t="s">
        <v>981</v>
      </c>
      <c r="R414" s="91">
        <v>4</v>
      </c>
      <c r="S414" s="91">
        <v>28</v>
      </c>
      <c r="T414" s="91">
        <v>5</v>
      </c>
      <c r="U414" s="91">
        <v>3</v>
      </c>
      <c r="AE414" s="21">
        <v>3.1</v>
      </c>
      <c r="AF414" s="91"/>
      <c r="AG414" s="93">
        <v>2.2000000000000002</v>
      </c>
    </row>
    <row r="415" spans="2:33" ht="15.75" customHeight="1" x14ac:dyDescent="0.2">
      <c r="B415" s="8" t="s">
        <v>720</v>
      </c>
      <c r="C415" s="8" t="s">
        <v>222</v>
      </c>
      <c r="D415" s="8" t="s">
        <v>934</v>
      </c>
      <c r="E415" s="8" t="s">
        <v>919</v>
      </c>
      <c r="F415" s="8" t="s">
        <v>383</v>
      </c>
      <c r="G415" s="8" t="s">
        <v>383</v>
      </c>
      <c r="H415" s="13">
        <v>6</v>
      </c>
      <c r="I415" s="13">
        <v>6</v>
      </c>
      <c r="J415" s="91">
        <v>17</v>
      </c>
      <c r="K415" s="13">
        <v>56</v>
      </c>
      <c r="L415" s="13">
        <v>1.84</v>
      </c>
      <c r="M415" s="10">
        <f t="shared" si="40"/>
        <v>16.540642722117202</v>
      </c>
      <c r="N415" s="13">
        <v>76</v>
      </c>
      <c r="O415" s="13">
        <v>120</v>
      </c>
      <c r="P415" s="13">
        <v>88</v>
      </c>
      <c r="Q415" s="91" t="s">
        <v>981</v>
      </c>
      <c r="R415" s="91">
        <v>4</v>
      </c>
      <c r="S415" s="91">
        <v>41</v>
      </c>
      <c r="T415" s="91">
        <v>3</v>
      </c>
      <c r="U415" s="91">
        <v>3</v>
      </c>
      <c r="AE415" s="21">
        <v>2.52</v>
      </c>
      <c r="AF415" s="91"/>
      <c r="AG415" s="93">
        <v>2.5</v>
      </c>
    </row>
    <row r="416" spans="2:33" ht="15.75" customHeight="1" x14ac:dyDescent="0.2">
      <c r="B416" s="8" t="s">
        <v>721</v>
      </c>
      <c r="C416" s="8" t="s">
        <v>222</v>
      </c>
      <c r="D416" s="8" t="s">
        <v>377</v>
      </c>
      <c r="E416" s="8" t="s">
        <v>919</v>
      </c>
      <c r="F416" s="8" t="s">
        <v>960</v>
      </c>
      <c r="G416" s="8" t="s">
        <v>370</v>
      </c>
      <c r="H416" s="13">
        <v>4</v>
      </c>
      <c r="I416" s="13">
        <v>1</v>
      </c>
      <c r="J416" s="91">
        <v>17</v>
      </c>
      <c r="K416" s="13">
        <v>78</v>
      </c>
      <c r="L416" s="13">
        <v>1.77</v>
      </c>
      <c r="M416" s="10">
        <f t="shared" si="40"/>
        <v>24.897060231734173</v>
      </c>
      <c r="N416" s="13">
        <v>100</v>
      </c>
      <c r="O416" s="13">
        <v>156</v>
      </c>
      <c r="P416" s="13">
        <v>84</v>
      </c>
      <c r="Q416" s="91" t="s">
        <v>981</v>
      </c>
      <c r="R416" s="91">
        <v>3</v>
      </c>
      <c r="S416" s="91">
        <v>39</v>
      </c>
      <c r="T416" s="91">
        <v>4</v>
      </c>
      <c r="U416" s="91">
        <v>5</v>
      </c>
      <c r="AE416" s="21">
        <v>3.45</v>
      </c>
      <c r="AF416" s="91"/>
      <c r="AG416" s="93">
        <v>2.2000000000000002</v>
      </c>
    </row>
    <row r="417" spans="2:33" ht="15.75" customHeight="1" x14ac:dyDescent="0.2">
      <c r="B417" s="8" t="s">
        <v>722</v>
      </c>
      <c r="C417" s="8" t="s">
        <v>935</v>
      </c>
      <c r="D417" s="8" t="s">
        <v>961</v>
      </c>
      <c r="E417" s="8" t="s">
        <v>919</v>
      </c>
      <c r="F417" s="8" t="s">
        <v>375</v>
      </c>
      <c r="G417" s="8" t="s">
        <v>370</v>
      </c>
      <c r="H417" s="13">
        <v>2</v>
      </c>
      <c r="I417" s="13">
        <v>2</v>
      </c>
      <c r="J417" s="91">
        <v>17</v>
      </c>
      <c r="K417" s="13">
        <v>65</v>
      </c>
      <c r="L417" s="13">
        <v>1.86</v>
      </c>
      <c r="M417" s="10">
        <f t="shared" si="40"/>
        <v>18.78829922534397</v>
      </c>
      <c r="N417" s="13">
        <v>76</v>
      </c>
      <c r="O417" s="13">
        <v>180</v>
      </c>
      <c r="P417" s="13">
        <v>92</v>
      </c>
      <c r="Q417" s="91" t="s">
        <v>981</v>
      </c>
      <c r="R417" s="91">
        <v>4</v>
      </c>
      <c r="S417" s="91">
        <v>41</v>
      </c>
      <c r="T417" s="91">
        <v>3</v>
      </c>
      <c r="U417" s="91">
        <v>4</v>
      </c>
      <c r="AE417" s="21">
        <v>3.2</v>
      </c>
      <c r="AF417" s="91"/>
      <c r="AG417" s="93">
        <v>2.5</v>
      </c>
    </row>
    <row r="418" spans="2:33" ht="15.75" customHeight="1" x14ac:dyDescent="0.2">
      <c r="B418" s="8" t="s">
        <v>723</v>
      </c>
      <c r="C418" s="8" t="s">
        <v>223</v>
      </c>
      <c r="D418" s="8" t="s">
        <v>382</v>
      </c>
      <c r="E418" s="8" t="s">
        <v>919</v>
      </c>
      <c r="F418" s="8" t="s">
        <v>370</v>
      </c>
      <c r="G418" s="8" t="s">
        <v>375</v>
      </c>
      <c r="H418" s="13">
        <v>3</v>
      </c>
      <c r="I418" s="13">
        <v>2</v>
      </c>
      <c r="J418" s="91">
        <v>17</v>
      </c>
      <c r="K418" s="13">
        <v>51</v>
      </c>
      <c r="L418" s="13">
        <v>1.68</v>
      </c>
      <c r="M418" s="10">
        <f t="shared" si="40"/>
        <v>18.069727891156464</v>
      </c>
      <c r="N418" s="21">
        <v>64</v>
      </c>
      <c r="O418" s="21">
        <v>148</v>
      </c>
      <c r="P418" s="91">
        <v>116</v>
      </c>
      <c r="Q418" s="91" t="s">
        <v>981</v>
      </c>
      <c r="R418" s="91">
        <v>4</v>
      </c>
      <c r="S418" s="91">
        <v>30</v>
      </c>
      <c r="T418" s="91">
        <v>4</v>
      </c>
      <c r="U418" s="91">
        <v>4</v>
      </c>
      <c r="AE418" s="91"/>
      <c r="AF418" s="91"/>
      <c r="AG418" s="93">
        <v>2.5</v>
      </c>
    </row>
    <row r="419" spans="2:33" ht="15.75" customHeight="1" x14ac:dyDescent="0.2">
      <c r="B419" s="8" t="s">
        <v>724</v>
      </c>
      <c r="C419" s="8" t="s">
        <v>223</v>
      </c>
      <c r="D419" s="8" t="s">
        <v>934</v>
      </c>
      <c r="E419" s="8" t="s">
        <v>919</v>
      </c>
      <c r="F419" s="8" t="s">
        <v>375</v>
      </c>
      <c r="G419" s="8" t="s">
        <v>369</v>
      </c>
      <c r="H419" s="13">
        <v>3</v>
      </c>
      <c r="I419" s="13">
        <v>3</v>
      </c>
      <c r="J419" s="91">
        <v>17</v>
      </c>
      <c r="K419" s="91">
        <v>64</v>
      </c>
      <c r="L419" s="91">
        <v>1.74</v>
      </c>
      <c r="M419" s="10">
        <f t="shared" si="40"/>
        <v>21.138855859426609</v>
      </c>
      <c r="N419" s="91">
        <v>80</v>
      </c>
      <c r="O419" s="91">
        <v>136</v>
      </c>
      <c r="P419" s="91">
        <v>96</v>
      </c>
      <c r="Q419" s="91" t="s">
        <v>981</v>
      </c>
      <c r="R419" s="91">
        <v>2</v>
      </c>
      <c r="S419" s="91">
        <v>24</v>
      </c>
      <c r="T419" s="21">
        <v>3</v>
      </c>
      <c r="U419" s="91">
        <v>4</v>
      </c>
      <c r="AE419" s="21">
        <v>3.07</v>
      </c>
      <c r="AF419" s="91"/>
      <c r="AG419" s="93">
        <v>1.7</v>
      </c>
    </row>
    <row r="420" spans="2:33" ht="15.75" customHeight="1" x14ac:dyDescent="0.2">
      <c r="B420" s="8" t="s">
        <v>725</v>
      </c>
      <c r="C420" s="8" t="s">
        <v>223</v>
      </c>
      <c r="D420" s="8" t="s">
        <v>382</v>
      </c>
      <c r="E420" s="8" t="s">
        <v>962</v>
      </c>
      <c r="F420" s="8" t="s">
        <v>376</v>
      </c>
      <c r="G420" s="8" t="s">
        <v>370</v>
      </c>
      <c r="H420" s="13">
        <v>2</v>
      </c>
      <c r="I420" s="13">
        <v>1</v>
      </c>
      <c r="J420" s="91">
        <v>18</v>
      </c>
      <c r="K420" s="13">
        <v>69</v>
      </c>
      <c r="L420" s="13">
        <v>1.7</v>
      </c>
      <c r="M420" s="10">
        <f t="shared" si="40"/>
        <v>23.87543252595156</v>
      </c>
      <c r="N420" s="91">
        <v>80</v>
      </c>
      <c r="O420" s="91">
        <v>156</v>
      </c>
      <c r="P420" s="91">
        <v>120</v>
      </c>
      <c r="Q420" s="91" t="s">
        <v>981</v>
      </c>
      <c r="R420" s="91">
        <v>2</v>
      </c>
      <c r="S420" s="91">
        <v>25</v>
      </c>
      <c r="T420" s="21">
        <v>4</v>
      </c>
      <c r="U420" s="91">
        <v>4</v>
      </c>
      <c r="AE420" s="91"/>
      <c r="AF420" s="21">
        <v>3.07</v>
      </c>
      <c r="AG420" s="93">
        <v>1.85</v>
      </c>
    </row>
    <row r="421" spans="2:33" ht="15.75" customHeight="1" x14ac:dyDescent="0.2">
      <c r="B421" s="8" t="s">
        <v>726</v>
      </c>
      <c r="C421" s="8" t="s">
        <v>223</v>
      </c>
      <c r="D421" s="8" t="s">
        <v>382</v>
      </c>
      <c r="E421" s="8" t="s">
        <v>919</v>
      </c>
      <c r="F421" s="8" t="s">
        <v>369</v>
      </c>
      <c r="G421" s="8" t="s">
        <v>370</v>
      </c>
      <c r="H421" s="13">
        <v>3</v>
      </c>
      <c r="I421" s="13">
        <v>1</v>
      </c>
      <c r="J421" s="91">
        <v>17</v>
      </c>
      <c r="K421" s="91">
        <v>70</v>
      </c>
      <c r="L421" s="13">
        <v>1.67</v>
      </c>
      <c r="M421" s="10">
        <f t="shared" si="40"/>
        <v>25.099501595611173</v>
      </c>
      <c r="N421" s="13">
        <v>100</v>
      </c>
      <c r="O421" s="13">
        <v>128</v>
      </c>
      <c r="P421" s="13">
        <v>108</v>
      </c>
      <c r="Q421" s="91" t="s">
        <v>981</v>
      </c>
      <c r="R421" s="91">
        <v>2</v>
      </c>
      <c r="S421" s="91">
        <v>25</v>
      </c>
      <c r="T421" s="21">
        <v>4</v>
      </c>
      <c r="U421" s="91">
        <v>4</v>
      </c>
      <c r="AE421" s="91"/>
      <c r="AF421" s="21">
        <v>2.5299999999999998</v>
      </c>
      <c r="AG421" s="93">
        <v>1.7</v>
      </c>
    </row>
    <row r="422" spans="2:33" ht="15.75" customHeight="1" x14ac:dyDescent="0.2">
      <c r="B422" s="8" t="s">
        <v>727</v>
      </c>
      <c r="C422" s="8" t="s">
        <v>223</v>
      </c>
      <c r="D422" s="8" t="s">
        <v>382</v>
      </c>
      <c r="E422" s="8" t="s">
        <v>919</v>
      </c>
      <c r="F422" s="8" t="s">
        <v>375</v>
      </c>
      <c r="G422" s="8" t="s">
        <v>376</v>
      </c>
      <c r="H422" s="13">
        <v>5</v>
      </c>
      <c r="I422" s="13">
        <v>5</v>
      </c>
      <c r="J422" s="91">
        <v>18</v>
      </c>
      <c r="K422" s="13">
        <v>65</v>
      </c>
      <c r="L422" s="13">
        <v>1.62</v>
      </c>
      <c r="M422" s="10">
        <f t="shared" si="40"/>
        <v>24.767565919829291</v>
      </c>
      <c r="N422" s="91">
        <v>80</v>
      </c>
      <c r="O422" s="91">
        <v>196</v>
      </c>
      <c r="P422" s="91">
        <v>68</v>
      </c>
      <c r="Q422" s="91" t="s">
        <v>981</v>
      </c>
      <c r="R422" s="91">
        <v>5</v>
      </c>
      <c r="S422" s="91">
        <v>30</v>
      </c>
      <c r="T422" s="21">
        <v>4</v>
      </c>
      <c r="U422" s="91">
        <v>4</v>
      </c>
      <c r="AE422" s="91"/>
      <c r="AF422" s="21">
        <v>2.44</v>
      </c>
      <c r="AG422" s="93">
        <v>1.6</v>
      </c>
    </row>
    <row r="423" spans="2:33" ht="15.75" customHeight="1" x14ac:dyDescent="0.2">
      <c r="B423" s="8" t="s">
        <v>728</v>
      </c>
      <c r="C423" s="8" t="s">
        <v>222</v>
      </c>
      <c r="D423" s="8" t="s">
        <v>948</v>
      </c>
      <c r="E423" s="8" t="s">
        <v>919</v>
      </c>
      <c r="F423" s="8" t="s">
        <v>375</v>
      </c>
      <c r="G423" s="8" t="s">
        <v>369</v>
      </c>
      <c r="H423" s="13">
        <v>2</v>
      </c>
      <c r="I423" s="13">
        <v>2</v>
      </c>
      <c r="J423" s="91">
        <v>18</v>
      </c>
      <c r="K423" s="13">
        <v>51</v>
      </c>
      <c r="L423" s="13">
        <v>1.71</v>
      </c>
      <c r="M423" s="10">
        <f t="shared" si="40"/>
        <v>17.441263978660103</v>
      </c>
      <c r="N423" s="91">
        <v>100</v>
      </c>
      <c r="O423" s="91">
        <v>136</v>
      </c>
      <c r="P423" s="91">
        <v>92</v>
      </c>
      <c r="Q423" s="91" t="s">
        <v>981</v>
      </c>
      <c r="R423" s="91">
        <v>3</v>
      </c>
      <c r="S423" s="91">
        <v>29</v>
      </c>
      <c r="T423" s="21">
        <v>3</v>
      </c>
      <c r="U423" s="91">
        <v>4</v>
      </c>
      <c r="AE423" s="21">
        <v>3.43</v>
      </c>
      <c r="AF423" s="91"/>
      <c r="AG423" s="93">
        <v>2.9</v>
      </c>
    </row>
    <row r="424" spans="2:33" ht="15.75" customHeight="1" x14ac:dyDescent="0.2">
      <c r="B424" s="8" t="s">
        <v>729</v>
      </c>
      <c r="C424" s="8" t="s">
        <v>222</v>
      </c>
      <c r="D424" s="8" t="s">
        <v>932</v>
      </c>
      <c r="E424" s="8" t="s">
        <v>919</v>
      </c>
      <c r="F424" s="8" t="s">
        <v>369</v>
      </c>
      <c r="G424" s="8" t="s">
        <v>375</v>
      </c>
      <c r="H424" s="13">
        <v>4</v>
      </c>
      <c r="I424" s="13">
        <v>2</v>
      </c>
      <c r="J424" s="91">
        <v>20</v>
      </c>
      <c r="K424" s="13">
        <v>70</v>
      </c>
      <c r="L424" s="13">
        <v>1.76</v>
      </c>
      <c r="M424" s="10">
        <f t="shared" si="40"/>
        <v>22.598140495867771</v>
      </c>
      <c r="N424" s="13">
        <v>76</v>
      </c>
      <c r="O424" s="13">
        <v>144</v>
      </c>
      <c r="P424" s="13">
        <v>92</v>
      </c>
      <c r="Q424" s="91" t="s">
        <v>981</v>
      </c>
      <c r="R424" s="91">
        <v>4</v>
      </c>
      <c r="S424" s="91">
        <v>27</v>
      </c>
      <c r="T424" s="21">
        <v>4</v>
      </c>
      <c r="U424" s="91">
        <v>3</v>
      </c>
      <c r="AE424" s="21">
        <v>3.2</v>
      </c>
      <c r="AF424" s="91"/>
      <c r="AG424" s="93">
        <v>1.65</v>
      </c>
    </row>
    <row r="425" spans="2:33" ht="15.75" customHeight="1" x14ac:dyDescent="0.2">
      <c r="B425" s="8" t="s">
        <v>730</v>
      </c>
      <c r="C425" s="8" t="s">
        <v>223</v>
      </c>
      <c r="D425" s="8" t="s">
        <v>377</v>
      </c>
      <c r="E425" s="8" t="s">
        <v>919</v>
      </c>
      <c r="F425" s="8" t="s">
        <v>376</v>
      </c>
      <c r="G425" s="8" t="s">
        <v>376</v>
      </c>
      <c r="H425" s="13">
        <v>7</v>
      </c>
      <c r="I425" s="13">
        <v>6</v>
      </c>
      <c r="J425" s="91">
        <v>18</v>
      </c>
      <c r="K425" s="13">
        <v>80</v>
      </c>
      <c r="L425" s="13">
        <v>1.66</v>
      </c>
      <c r="M425" s="10">
        <f t="shared" si="40"/>
        <v>29.031789809841779</v>
      </c>
      <c r="N425" s="21">
        <v>48</v>
      </c>
      <c r="O425" s="21">
        <v>80</v>
      </c>
      <c r="P425" s="91">
        <v>68</v>
      </c>
      <c r="Q425" s="91" t="s">
        <v>981</v>
      </c>
      <c r="R425" s="91">
        <v>4</v>
      </c>
      <c r="S425" s="91">
        <v>25</v>
      </c>
      <c r="T425" s="21">
        <v>4</v>
      </c>
      <c r="U425" s="91">
        <v>4</v>
      </c>
      <c r="AE425" s="91"/>
      <c r="AF425" s="21">
        <v>3.07</v>
      </c>
      <c r="AG425" s="93">
        <v>2.2999999999999998</v>
      </c>
    </row>
    <row r="426" spans="2:33" ht="15.75" customHeight="1" x14ac:dyDescent="0.2">
      <c r="B426" s="8" t="s">
        <v>731</v>
      </c>
      <c r="C426" s="8" t="s">
        <v>222</v>
      </c>
      <c r="D426" s="8" t="s">
        <v>940</v>
      </c>
      <c r="E426" s="8" t="s">
        <v>919</v>
      </c>
      <c r="F426" s="8" t="s">
        <v>375</v>
      </c>
      <c r="G426" s="8" t="s">
        <v>370</v>
      </c>
      <c r="H426" s="13">
        <v>3</v>
      </c>
      <c r="I426" s="13">
        <v>3</v>
      </c>
      <c r="J426" s="91">
        <v>17</v>
      </c>
      <c r="K426" s="13">
        <v>63</v>
      </c>
      <c r="L426" s="13">
        <v>1.76</v>
      </c>
      <c r="M426" s="10">
        <f t="shared" si="40"/>
        <v>20.338326446280991</v>
      </c>
      <c r="N426" s="21">
        <v>96</v>
      </c>
      <c r="O426" s="21">
        <v>144</v>
      </c>
      <c r="P426" s="91">
        <v>112</v>
      </c>
      <c r="Q426" s="91" t="s">
        <v>981</v>
      </c>
      <c r="R426" s="91">
        <v>3</v>
      </c>
      <c r="S426" s="91">
        <v>25</v>
      </c>
      <c r="T426" s="21">
        <v>3</v>
      </c>
      <c r="U426" s="91">
        <v>5</v>
      </c>
      <c r="AE426" s="21">
        <v>3.3</v>
      </c>
      <c r="AF426" s="91"/>
      <c r="AG426" s="93">
        <v>2.9</v>
      </c>
    </row>
    <row r="427" spans="2:33" ht="15.75" customHeight="1" x14ac:dyDescent="0.2">
      <c r="B427" s="8" t="s">
        <v>732</v>
      </c>
      <c r="C427" s="8" t="s">
        <v>222</v>
      </c>
      <c r="D427" s="8" t="s">
        <v>963</v>
      </c>
      <c r="E427" s="8" t="s">
        <v>919</v>
      </c>
      <c r="F427" s="8" t="s">
        <v>370</v>
      </c>
      <c r="G427" s="8" t="s">
        <v>369</v>
      </c>
      <c r="H427" s="13">
        <v>2</v>
      </c>
      <c r="I427" s="13">
        <v>1</v>
      </c>
      <c r="J427" s="91">
        <v>17</v>
      </c>
      <c r="K427" s="13">
        <v>68</v>
      </c>
      <c r="L427" s="91">
        <v>1.75</v>
      </c>
      <c r="M427" s="10">
        <f t="shared" si="40"/>
        <v>22.204081632653061</v>
      </c>
      <c r="N427" s="91">
        <v>92</v>
      </c>
      <c r="O427" s="91">
        <v>152</v>
      </c>
      <c r="P427" s="91">
        <v>132</v>
      </c>
      <c r="Q427" s="91" t="s">
        <v>981</v>
      </c>
      <c r="R427" s="91">
        <v>5</v>
      </c>
      <c r="S427" s="91">
        <v>35</v>
      </c>
      <c r="T427" s="21">
        <v>4</v>
      </c>
      <c r="U427" s="91">
        <v>4</v>
      </c>
      <c r="AE427" s="21">
        <v>3.14</v>
      </c>
      <c r="AF427" s="91"/>
      <c r="AG427" s="93">
        <v>2.2999999999999998</v>
      </c>
    </row>
    <row r="428" spans="2:33" ht="15.75" customHeight="1" x14ac:dyDescent="0.2">
      <c r="B428" s="8" t="s">
        <v>733</v>
      </c>
      <c r="C428" s="8" t="s">
        <v>222</v>
      </c>
      <c r="D428" s="8" t="s">
        <v>377</v>
      </c>
      <c r="E428" s="8" t="s">
        <v>919</v>
      </c>
      <c r="F428" s="8" t="s">
        <v>369</v>
      </c>
      <c r="G428" s="8" t="s">
        <v>375</v>
      </c>
      <c r="H428" s="13">
        <v>3</v>
      </c>
      <c r="I428" s="13">
        <v>3</v>
      </c>
      <c r="J428" s="91">
        <v>17</v>
      </c>
      <c r="K428" s="91">
        <v>70</v>
      </c>
      <c r="L428" s="91">
        <v>1.78</v>
      </c>
      <c r="M428" s="10">
        <f t="shared" si="40"/>
        <v>22.093170054286073</v>
      </c>
      <c r="N428" s="91">
        <v>100</v>
      </c>
      <c r="O428" s="91">
        <v>120</v>
      </c>
      <c r="P428" s="91">
        <v>108</v>
      </c>
      <c r="Q428" s="91" t="s">
        <v>981</v>
      </c>
      <c r="R428" s="91">
        <v>3</v>
      </c>
      <c r="S428" s="91">
        <v>27</v>
      </c>
      <c r="T428" s="21">
        <v>4</v>
      </c>
      <c r="U428" s="91">
        <v>5</v>
      </c>
      <c r="AE428" s="21">
        <v>3.5</v>
      </c>
      <c r="AF428" s="91"/>
      <c r="AG428" s="93">
        <v>2</v>
      </c>
    </row>
    <row r="429" spans="2:33" ht="15.75" customHeight="1" x14ac:dyDescent="0.2">
      <c r="B429" s="8" t="s">
        <v>734</v>
      </c>
      <c r="C429" s="8" t="s">
        <v>223</v>
      </c>
      <c r="D429" s="8" t="s">
        <v>382</v>
      </c>
      <c r="E429" s="8" t="s">
        <v>962</v>
      </c>
      <c r="F429" s="8" t="s">
        <v>376</v>
      </c>
      <c r="G429" s="8" t="s">
        <v>370</v>
      </c>
      <c r="H429" s="13">
        <v>2</v>
      </c>
      <c r="I429" s="13">
        <v>1</v>
      </c>
      <c r="J429" s="91">
        <v>18</v>
      </c>
      <c r="K429" s="13">
        <v>69</v>
      </c>
      <c r="L429" s="13">
        <v>1.7</v>
      </c>
      <c r="M429" s="10">
        <f t="shared" si="40"/>
        <v>23.87543252595156</v>
      </c>
      <c r="N429" s="91">
        <v>84</v>
      </c>
      <c r="O429" s="91">
        <v>164</v>
      </c>
      <c r="P429" s="91">
        <v>84</v>
      </c>
      <c r="Q429" s="91" t="s">
        <v>981</v>
      </c>
      <c r="R429" s="91">
        <v>4</v>
      </c>
      <c r="S429" s="91">
        <v>26</v>
      </c>
      <c r="T429" s="91">
        <v>4</v>
      </c>
      <c r="U429" s="91">
        <v>3</v>
      </c>
      <c r="AE429" s="91"/>
      <c r="AF429" s="21">
        <v>3.21</v>
      </c>
      <c r="AG429" s="93">
        <v>1.95</v>
      </c>
    </row>
    <row r="430" spans="2:33" ht="15.75" customHeight="1" x14ac:dyDescent="0.2">
      <c r="B430" s="8" t="s">
        <v>735</v>
      </c>
      <c r="C430" s="8" t="s">
        <v>223</v>
      </c>
      <c r="D430" s="8" t="s">
        <v>381</v>
      </c>
      <c r="E430" s="8" t="s">
        <v>940</v>
      </c>
      <c r="F430" s="8" t="s">
        <v>375</v>
      </c>
      <c r="G430" s="8" t="s">
        <v>375</v>
      </c>
      <c r="H430" s="13">
        <v>3</v>
      </c>
      <c r="I430" s="13">
        <v>3</v>
      </c>
      <c r="J430" s="91">
        <v>17</v>
      </c>
      <c r="K430" s="91">
        <v>58</v>
      </c>
      <c r="L430" s="91">
        <v>1.68</v>
      </c>
      <c r="M430" s="10">
        <f t="shared" si="40"/>
        <v>20.549886621315196</v>
      </c>
      <c r="N430" s="91">
        <v>96</v>
      </c>
      <c r="O430" s="91">
        <v>160</v>
      </c>
      <c r="P430" s="91">
        <v>112</v>
      </c>
      <c r="Q430" s="91" t="s">
        <v>981</v>
      </c>
      <c r="R430" s="91">
        <v>4</v>
      </c>
      <c r="S430" s="91">
        <v>28</v>
      </c>
      <c r="T430" s="21">
        <v>3</v>
      </c>
      <c r="U430" s="91">
        <v>3</v>
      </c>
      <c r="AE430" s="91"/>
      <c r="AF430" s="21">
        <v>3.26</v>
      </c>
      <c r="AG430" s="93">
        <v>2.5499999999999998</v>
      </c>
    </row>
    <row r="431" spans="2:33" ht="15.75" customHeight="1" x14ac:dyDescent="0.2">
      <c r="B431" s="8" t="s">
        <v>736</v>
      </c>
      <c r="C431" s="8" t="s">
        <v>223</v>
      </c>
      <c r="D431" s="8" t="s">
        <v>964</v>
      </c>
      <c r="E431" s="8" t="s">
        <v>965</v>
      </c>
      <c r="F431" s="8" t="s">
        <v>375</v>
      </c>
      <c r="G431" s="8" t="s">
        <v>370</v>
      </c>
      <c r="H431" s="13">
        <v>3</v>
      </c>
      <c r="I431" s="13">
        <v>1</v>
      </c>
      <c r="J431" s="91">
        <v>18</v>
      </c>
      <c r="K431" s="13">
        <v>50</v>
      </c>
      <c r="L431" s="13">
        <v>1.61</v>
      </c>
      <c r="M431" s="10">
        <f t="shared" si="40"/>
        <v>19.289379267775161</v>
      </c>
      <c r="N431" s="91">
        <v>96</v>
      </c>
      <c r="O431" s="91">
        <v>156</v>
      </c>
      <c r="P431" s="91">
        <v>88</v>
      </c>
      <c r="Q431" s="91" t="s">
        <v>981</v>
      </c>
      <c r="R431" s="91">
        <v>4</v>
      </c>
      <c r="S431" s="91">
        <v>30</v>
      </c>
      <c r="T431" s="21">
        <v>3</v>
      </c>
      <c r="U431" s="91">
        <v>5</v>
      </c>
      <c r="AE431" s="91"/>
      <c r="AF431" s="21">
        <v>2.44</v>
      </c>
      <c r="AG431" s="93">
        <v>3</v>
      </c>
    </row>
    <row r="432" spans="2:33" ht="15.75" customHeight="1" x14ac:dyDescent="0.2">
      <c r="B432" s="8" t="s">
        <v>737</v>
      </c>
      <c r="C432" s="8" t="s">
        <v>223</v>
      </c>
      <c r="D432" s="8" t="s">
        <v>380</v>
      </c>
      <c r="E432" s="8" t="s">
        <v>377</v>
      </c>
      <c r="F432" s="8" t="s">
        <v>375</v>
      </c>
      <c r="G432" s="8" t="s">
        <v>369</v>
      </c>
      <c r="H432" s="13">
        <v>3</v>
      </c>
      <c r="I432" s="13">
        <v>1</v>
      </c>
      <c r="J432" s="91">
        <v>18</v>
      </c>
      <c r="K432" s="13">
        <v>60</v>
      </c>
      <c r="L432" s="13">
        <v>1.76</v>
      </c>
      <c r="M432" s="10">
        <f t="shared" si="40"/>
        <v>19.369834710743802</v>
      </c>
      <c r="N432" s="91">
        <v>84</v>
      </c>
      <c r="O432" s="91">
        <v>112</v>
      </c>
      <c r="P432" s="91">
        <v>96</v>
      </c>
      <c r="Q432" s="91" t="s">
        <v>981</v>
      </c>
      <c r="R432" s="91">
        <v>4</v>
      </c>
      <c r="S432" s="91">
        <v>21</v>
      </c>
      <c r="T432" s="21">
        <v>5</v>
      </c>
      <c r="U432" s="91">
        <v>4</v>
      </c>
      <c r="AE432" s="91"/>
      <c r="AF432" s="21">
        <v>3.02</v>
      </c>
      <c r="AG432" s="93">
        <v>2.7749999999999999</v>
      </c>
    </row>
    <row r="433" spans="2:33" ht="15.75" customHeight="1" x14ac:dyDescent="0.2">
      <c r="B433" s="8" t="s">
        <v>738</v>
      </c>
      <c r="C433" s="8" t="s">
        <v>222</v>
      </c>
      <c r="D433" s="8" t="s">
        <v>382</v>
      </c>
      <c r="E433" s="8" t="s">
        <v>919</v>
      </c>
      <c r="F433" s="8" t="s">
        <v>370</v>
      </c>
      <c r="G433" s="8" t="s">
        <v>375</v>
      </c>
      <c r="H433" s="13">
        <v>2</v>
      </c>
      <c r="I433" s="13">
        <v>2</v>
      </c>
      <c r="J433" s="91">
        <v>17</v>
      </c>
      <c r="K433" s="13">
        <v>73</v>
      </c>
      <c r="L433" s="13">
        <v>1.77</v>
      </c>
      <c r="M433" s="10">
        <f t="shared" si="40"/>
        <v>23.301094832264035</v>
      </c>
      <c r="N433" s="91">
        <v>68</v>
      </c>
      <c r="O433" s="91">
        <v>120</v>
      </c>
      <c r="P433" s="91">
        <v>120</v>
      </c>
      <c r="Q433" s="91" t="s">
        <v>981</v>
      </c>
      <c r="R433" s="91">
        <v>2</v>
      </c>
      <c r="S433" s="91">
        <v>27</v>
      </c>
      <c r="T433" s="21">
        <v>5</v>
      </c>
      <c r="U433" s="91">
        <v>4</v>
      </c>
      <c r="AE433" s="21">
        <v>3.43</v>
      </c>
      <c r="AF433" s="91"/>
      <c r="AG433" s="93">
        <v>2.8</v>
      </c>
    </row>
    <row r="434" spans="2:33" ht="15.75" customHeight="1" x14ac:dyDescent="0.2">
      <c r="B434" s="8" t="s">
        <v>739</v>
      </c>
      <c r="C434" s="8" t="s">
        <v>223</v>
      </c>
      <c r="D434" s="8" t="s">
        <v>377</v>
      </c>
      <c r="E434" s="8" t="s">
        <v>919</v>
      </c>
      <c r="F434" s="8" t="s">
        <v>370</v>
      </c>
      <c r="G434" s="8" t="s">
        <v>376</v>
      </c>
      <c r="H434" s="13">
        <v>3</v>
      </c>
      <c r="I434" s="13">
        <v>1</v>
      </c>
      <c r="J434" s="91">
        <v>17</v>
      </c>
      <c r="K434" s="13">
        <v>68</v>
      </c>
      <c r="L434" s="13">
        <v>1.68</v>
      </c>
      <c r="M434" s="10">
        <f t="shared" si="40"/>
        <v>24.092970521541954</v>
      </c>
      <c r="N434" s="91">
        <v>68</v>
      </c>
      <c r="O434" s="91">
        <v>100</v>
      </c>
      <c r="P434" s="91">
        <v>76</v>
      </c>
      <c r="Q434" s="91" t="s">
        <v>981</v>
      </c>
      <c r="R434" s="91">
        <v>3</v>
      </c>
      <c r="S434" s="91">
        <v>25</v>
      </c>
      <c r="T434" s="91">
        <v>4</v>
      </c>
      <c r="U434" s="91">
        <v>4</v>
      </c>
      <c r="AE434" s="91"/>
      <c r="AF434" s="21">
        <v>2.5299999999999998</v>
      </c>
      <c r="AG434" s="93">
        <v>2.7</v>
      </c>
    </row>
    <row r="435" spans="2:33" ht="15.75" customHeight="1" x14ac:dyDescent="0.2">
      <c r="B435" s="8" t="s">
        <v>740</v>
      </c>
      <c r="C435" s="8" t="s">
        <v>222</v>
      </c>
      <c r="D435" s="8" t="s">
        <v>381</v>
      </c>
      <c r="E435" s="8" t="s">
        <v>919</v>
      </c>
      <c r="F435" s="8" t="s">
        <v>375</v>
      </c>
      <c r="G435" s="8" t="s">
        <v>370</v>
      </c>
      <c r="H435" s="13">
        <v>3</v>
      </c>
      <c r="I435" s="13">
        <v>2</v>
      </c>
      <c r="J435" s="91">
        <v>17</v>
      </c>
      <c r="K435" s="13">
        <v>73</v>
      </c>
      <c r="L435" s="13">
        <v>1.82</v>
      </c>
      <c r="M435" s="10">
        <f t="shared" si="40"/>
        <v>22.03840115928028</v>
      </c>
      <c r="N435" s="91">
        <v>104</v>
      </c>
      <c r="O435" s="91">
        <v>164</v>
      </c>
      <c r="P435" s="91">
        <v>120</v>
      </c>
      <c r="Q435" s="91" t="s">
        <v>981</v>
      </c>
      <c r="R435" s="91">
        <v>4</v>
      </c>
      <c r="S435" s="91">
        <v>25</v>
      </c>
      <c r="T435" s="91">
        <v>5</v>
      </c>
      <c r="U435" s="91">
        <v>4</v>
      </c>
      <c r="AE435" s="91"/>
      <c r="AF435" s="91"/>
      <c r="AG435" s="93">
        <v>2.9</v>
      </c>
    </row>
    <row r="436" spans="2:33" ht="15.75" customHeight="1" x14ac:dyDescent="0.2">
      <c r="B436" s="8" t="s">
        <v>741</v>
      </c>
      <c r="C436" s="8" t="s">
        <v>223</v>
      </c>
      <c r="D436" s="8" t="s">
        <v>932</v>
      </c>
      <c r="E436" s="8" t="s">
        <v>378</v>
      </c>
      <c r="F436" s="8" t="s">
        <v>370</v>
      </c>
      <c r="G436" s="8" t="s">
        <v>375</v>
      </c>
      <c r="H436" s="13">
        <v>1</v>
      </c>
      <c r="I436" s="13">
        <v>1</v>
      </c>
      <c r="J436" s="91">
        <v>17</v>
      </c>
      <c r="K436" s="13">
        <v>65</v>
      </c>
      <c r="L436" s="13">
        <v>1.68</v>
      </c>
      <c r="M436" s="10">
        <f t="shared" si="40"/>
        <v>23.030045351473927</v>
      </c>
      <c r="N436" s="91">
        <v>100</v>
      </c>
      <c r="O436" s="91">
        <v>136</v>
      </c>
      <c r="P436" s="91">
        <v>108</v>
      </c>
      <c r="Q436" s="91" t="s">
        <v>981</v>
      </c>
      <c r="R436" s="91">
        <v>3</v>
      </c>
      <c r="S436" s="91">
        <v>35</v>
      </c>
      <c r="T436" s="91">
        <v>4</v>
      </c>
      <c r="U436" s="91">
        <v>4</v>
      </c>
      <c r="AE436" s="91"/>
      <c r="AF436" s="21">
        <v>3.02</v>
      </c>
      <c r="AG436" s="93">
        <v>1.65</v>
      </c>
    </row>
    <row r="437" spans="2:33" ht="15.75" customHeight="1" x14ac:dyDescent="0.2">
      <c r="B437" s="8" t="s">
        <v>742</v>
      </c>
      <c r="C437" s="8" t="s">
        <v>223</v>
      </c>
      <c r="D437" s="8" t="s">
        <v>966</v>
      </c>
      <c r="E437" s="8" t="s">
        <v>919</v>
      </c>
      <c r="F437" s="8" t="s">
        <v>376</v>
      </c>
      <c r="G437" s="8" t="s">
        <v>370</v>
      </c>
      <c r="H437" s="13">
        <v>4</v>
      </c>
      <c r="I437" s="13">
        <v>3</v>
      </c>
      <c r="J437" s="91">
        <v>17</v>
      </c>
      <c r="K437" s="91">
        <v>60</v>
      </c>
      <c r="L437" s="13">
        <v>1.66</v>
      </c>
      <c r="M437" s="10">
        <f t="shared" si="40"/>
        <v>21.773842357381334</v>
      </c>
      <c r="N437" s="91">
        <v>88</v>
      </c>
      <c r="O437" s="91">
        <v>136</v>
      </c>
      <c r="P437" s="91">
        <v>88</v>
      </c>
      <c r="Q437" s="91" t="s">
        <v>981</v>
      </c>
      <c r="R437" s="91">
        <v>5</v>
      </c>
      <c r="S437" s="91">
        <v>27</v>
      </c>
      <c r="T437" s="91">
        <v>3</v>
      </c>
      <c r="U437" s="91">
        <v>4</v>
      </c>
      <c r="AE437" s="91"/>
      <c r="AF437" s="21">
        <v>3.07</v>
      </c>
      <c r="AG437" s="93">
        <v>2.2999999999999998</v>
      </c>
    </row>
    <row r="438" spans="2:33" ht="15.75" customHeight="1" x14ac:dyDescent="0.2">
      <c r="B438" s="8" t="s">
        <v>743</v>
      </c>
      <c r="C438" s="8" t="s">
        <v>222</v>
      </c>
      <c r="D438" s="8" t="s">
        <v>967</v>
      </c>
      <c r="E438" s="8" t="s">
        <v>968</v>
      </c>
      <c r="F438" s="8" t="s">
        <v>375</v>
      </c>
      <c r="G438" s="8" t="s">
        <v>375</v>
      </c>
      <c r="H438" s="13">
        <v>2</v>
      </c>
      <c r="I438" s="13">
        <v>1</v>
      </c>
      <c r="J438" s="91">
        <v>17</v>
      </c>
      <c r="K438" s="13">
        <v>75</v>
      </c>
      <c r="L438" s="13">
        <v>1.79</v>
      </c>
      <c r="M438" s="10">
        <f t="shared" si="40"/>
        <v>23.40750912892856</v>
      </c>
      <c r="N438" s="91">
        <v>76</v>
      </c>
      <c r="O438" s="91">
        <v>100</v>
      </c>
      <c r="P438" s="91">
        <v>80</v>
      </c>
      <c r="Q438" s="91" t="s">
        <v>981</v>
      </c>
      <c r="R438" s="91">
        <v>3</v>
      </c>
      <c r="S438" s="91">
        <v>26</v>
      </c>
      <c r="T438" s="91">
        <v>2</v>
      </c>
      <c r="U438" s="91">
        <v>4</v>
      </c>
      <c r="AE438" s="21">
        <v>4.08</v>
      </c>
      <c r="AF438" s="91"/>
      <c r="AG438" s="93">
        <v>2.9</v>
      </c>
    </row>
    <row r="439" spans="2:33" ht="15.75" customHeight="1" x14ac:dyDescent="0.2">
      <c r="B439" s="8" t="s">
        <v>744</v>
      </c>
      <c r="C439" s="8" t="s">
        <v>223</v>
      </c>
      <c r="D439" s="8" t="s">
        <v>969</v>
      </c>
      <c r="E439" s="8" t="s">
        <v>919</v>
      </c>
      <c r="F439" s="8" t="s">
        <v>375</v>
      </c>
      <c r="G439" s="8" t="s">
        <v>375</v>
      </c>
      <c r="H439" s="13">
        <v>5</v>
      </c>
      <c r="I439" s="13">
        <v>2</v>
      </c>
      <c r="J439" s="91">
        <v>17</v>
      </c>
      <c r="K439" s="91">
        <v>54</v>
      </c>
      <c r="L439" s="13">
        <v>1.68</v>
      </c>
      <c r="M439" s="10">
        <f t="shared" ref="M439:M502" si="41">K439/(L439*L439)</f>
        <v>19.132653061224492</v>
      </c>
      <c r="N439" s="91">
        <v>64</v>
      </c>
      <c r="O439" s="91">
        <v>120</v>
      </c>
      <c r="P439" s="91">
        <v>76</v>
      </c>
      <c r="Q439" s="91" t="s">
        <v>981</v>
      </c>
      <c r="R439" s="91">
        <v>4</v>
      </c>
      <c r="S439" s="91">
        <v>28</v>
      </c>
      <c r="T439" s="91">
        <v>4</v>
      </c>
      <c r="U439" s="91">
        <v>3</v>
      </c>
      <c r="AE439" s="91"/>
      <c r="AF439" s="21">
        <v>3.09</v>
      </c>
      <c r="AG439" s="93">
        <v>2.2999999999999998</v>
      </c>
    </row>
    <row r="440" spans="2:33" ht="15.75" customHeight="1" x14ac:dyDescent="0.2">
      <c r="B440" s="8" t="s">
        <v>745</v>
      </c>
      <c r="C440" s="8" t="s">
        <v>223</v>
      </c>
      <c r="D440" s="8" t="s">
        <v>380</v>
      </c>
      <c r="E440" s="8" t="s">
        <v>919</v>
      </c>
      <c r="F440" s="8" t="s">
        <v>375</v>
      </c>
      <c r="G440" s="8" t="s">
        <v>370</v>
      </c>
      <c r="H440" s="13">
        <v>6</v>
      </c>
      <c r="I440" s="13">
        <v>2</v>
      </c>
      <c r="J440" s="91">
        <v>17</v>
      </c>
      <c r="K440" s="91">
        <v>62</v>
      </c>
      <c r="L440" s="91">
        <v>1.72</v>
      </c>
      <c r="M440" s="10">
        <f t="shared" si="41"/>
        <v>20.957274202271499</v>
      </c>
      <c r="N440" s="91">
        <v>124</v>
      </c>
      <c r="O440" s="91">
        <v>160</v>
      </c>
      <c r="P440" s="91">
        <v>128</v>
      </c>
      <c r="Q440" s="91" t="s">
        <v>998</v>
      </c>
      <c r="R440" s="91">
        <v>3</v>
      </c>
      <c r="S440" s="91">
        <v>26</v>
      </c>
      <c r="T440" s="91">
        <v>4</v>
      </c>
      <c r="U440" s="91">
        <v>4</v>
      </c>
      <c r="AE440" s="91"/>
      <c r="AF440" s="21">
        <v>3.01</v>
      </c>
      <c r="AG440" s="93">
        <v>2</v>
      </c>
    </row>
    <row r="441" spans="2:33" ht="15.75" customHeight="1" x14ac:dyDescent="0.2">
      <c r="B441" s="8" t="s">
        <v>746</v>
      </c>
      <c r="C441" s="8" t="s">
        <v>223</v>
      </c>
      <c r="D441" s="8" t="s">
        <v>934</v>
      </c>
      <c r="E441" s="8" t="s">
        <v>919</v>
      </c>
      <c r="F441" s="8" t="s">
        <v>375</v>
      </c>
      <c r="G441" s="8" t="s">
        <v>370</v>
      </c>
      <c r="H441" s="13">
        <v>1</v>
      </c>
      <c r="I441" s="13">
        <v>1</v>
      </c>
      <c r="J441" s="91">
        <v>17</v>
      </c>
      <c r="K441" s="91">
        <v>51</v>
      </c>
      <c r="L441" s="91">
        <v>1.56</v>
      </c>
      <c r="M441" s="10">
        <f t="shared" si="41"/>
        <v>20.956607495069033</v>
      </c>
      <c r="N441" s="91">
        <v>68</v>
      </c>
      <c r="O441" s="91">
        <v>144</v>
      </c>
      <c r="P441" s="91">
        <v>68</v>
      </c>
      <c r="Q441" s="91" t="s">
        <v>999</v>
      </c>
      <c r="R441" s="91">
        <v>3</v>
      </c>
      <c r="S441" s="91">
        <v>29</v>
      </c>
      <c r="T441" s="91">
        <v>2</v>
      </c>
      <c r="U441" s="91">
        <v>5</v>
      </c>
      <c r="AE441" s="91"/>
      <c r="AF441" s="21">
        <v>2.41</v>
      </c>
      <c r="AG441" s="93">
        <v>1.95</v>
      </c>
    </row>
    <row r="442" spans="2:33" ht="15.75" customHeight="1" x14ac:dyDescent="0.2">
      <c r="B442" s="8" t="s">
        <v>747</v>
      </c>
      <c r="C442" s="8" t="s">
        <v>223</v>
      </c>
      <c r="D442" s="8" t="s">
        <v>970</v>
      </c>
      <c r="E442" s="8" t="s">
        <v>919</v>
      </c>
      <c r="F442" s="8" t="s">
        <v>369</v>
      </c>
      <c r="G442" s="8" t="s">
        <v>369</v>
      </c>
      <c r="H442" s="13">
        <v>3</v>
      </c>
      <c r="I442" s="13">
        <v>2</v>
      </c>
      <c r="J442" s="91">
        <v>17</v>
      </c>
      <c r="K442" s="91">
        <v>62</v>
      </c>
      <c r="L442" s="91">
        <v>1.62</v>
      </c>
      <c r="M442" s="10">
        <f t="shared" si="41"/>
        <v>23.624447492760247</v>
      </c>
      <c r="N442" s="91">
        <v>68</v>
      </c>
      <c r="O442" s="91">
        <v>112</v>
      </c>
      <c r="P442" s="91">
        <v>84</v>
      </c>
      <c r="Q442" s="91" t="s">
        <v>996</v>
      </c>
      <c r="R442" s="91">
        <v>2</v>
      </c>
      <c r="S442" s="91">
        <v>25</v>
      </c>
      <c r="T442" s="91">
        <v>3</v>
      </c>
      <c r="U442" s="91">
        <v>4</v>
      </c>
      <c r="AE442" s="91"/>
      <c r="AF442" s="21">
        <v>3.06</v>
      </c>
      <c r="AG442" s="93">
        <v>2.5499999999999998</v>
      </c>
    </row>
    <row r="443" spans="2:33" ht="15.75" customHeight="1" x14ac:dyDescent="0.2">
      <c r="B443" s="8" t="s">
        <v>748</v>
      </c>
      <c r="C443" s="8" t="s">
        <v>223</v>
      </c>
      <c r="D443" s="8" t="s">
        <v>382</v>
      </c>
      <c r="E443" s="8" t="s">
        <v>919</v>
      </c>
      <c r="F443" s="8" t="s">
        <v>370</v>
      </c>
      <c r="G443" s="8" t="s">
        <v>383</v>
      </c>
      <c r="H443" s="13">
        <v>4</v>
      </c>
      <c r="I443" s="13">
        <v>1</v>
      </c>
      <c r="J443" s="91">
        <v>17</v>
      </c>
      <c r="K443" s="13">
        <v>64</v>
      </c>
      <c r="L443" s="91">
        <v>1.7</v>
      </c>
      <c r="M443" s="10">
        <f t="shared" si="41"/>
        <v>22.145328719723185</v>
      </c>
      <c r="N443" s="91">
        <v>56</v>
      </c>
      <c r="O443" s="91">
        <v>136</v>
      </c>
      <c r="P443" s="91">
        <v>84</v>
      </c>
      <c r="Q443" s="91" t="s">
        <v>981</v>
      </c>
      <c r="R443" s="91">
        <v>4</v>
      </c>
      <c r="S443" s="91">
        <v>30</v>
      </c>
      <c r="T443" s="91">
        <v>3</v>
      </c>
      <c r="U443" s="91">
        <v>5</v>
      </c>
      <c r="AE443" s="91"/>
      <c r="AF443" s="21">
        <v>1.59</v>
      </c>
      <c r="AG443" s="93">
        <v>3</v>
      </c>
    </row>
    <row r="444" spans="2:33" ht="15.75" customHeight="1" x14ac:dyDescent="0.2">
      <c r="B444" s="8" t="s">
        <v>749</v>
      </c>
      <c r="C444" s="8" t="s">
        <v>223</v>
      </c>
      <c r="D444" s="8" t="s">
        <v>381</v>
      </c>
      <c r="E444" s="8" t="s">
        <v>380</v>
      </c>
      <c r="F444" s="8" t="s">
        <v>375</v>
      </c>
      <c r="G444" s="8" t="s">
        <v>375</v>
      </c>
      <c r="H444" s="13">
        <v>1</v>
      </c>
      <c r="I444" s="13">
        <v>1</v>
      </c>
      <c r="J444" s="91">
        <v>18</v>
      </c>
      <c r="K444" s="13">
        <v>50</v>
      </c>
      <c r="L444" s="13">
        <v>1.57</v>
      </c>
      <c r="M444" s="10">
        <f t="shared" si="41"/>
        <v>20.28479857195018</v>
      </c>
      <c r="N444" s="91">
        <v>68</v>
      </c>
      <c r="O444" s="91">
        <v>100</v>
      </c>
      <c r="P444" s="91">
        <v>76</v>
      </c>
      <c r="Q444" s="91" t="s">
        <v>981</v>
      </c>
      <c r="R444" s="91">
        <v>4</v>
      </c>
      <c r="S444" s="91">
        <v>32</v>
      </c>
      <c r="T444" s="91">
        <v>3</v>
      </c>
      <c r="U444" s="91">
        <v>2</v>
      </c>
      <c r="AE444" s="91"/>
      <c r="AF444" s="21">
        <v>2.4500000000000002</v>
      </c>
      <c r="AG444" s="93">
        <v>2.7749999999999999</v>
      </c>
    </row>
    <row r="445" spans="2:33" ht="15.75" customHeight="1" x14ac:dyDescent="0.2">
      <c r="B445" s="8" t="s">
        <v>750</v>
      </c>
      <c r="C445" s="8" t="s">
        <v>223</v>
      </c>
      <c r="D445" s="8" t="s">
        <v>380</v>
      </c>
      <c r="E445" s="8" t="s">
        <v>919</v>
      </c>
      <c r="F445" s="8" t="s">
        <v>370</v>
      </c>
      <c r="G445" s="8" t="s">
        <v>370</v>
      </c>
      <c r="H445" s="13">
        <v>4</v>
      </c>
      <c r="I445" s="13">
        <v>2</v>
      </c>
      <c r="J445" s="91">
        <v>17</v>
      </c>
      <c r="K445" s="13">
        <v>50</v>
      </c>
      <c r="L445" s="91">
        <v>1.6</v>
      </c>
      <c r="M445" s="10">
        <f t="shared" si="41"/>
        <v>19.531249999999996</v>
      </c>
      <c r="N445" s="91">
        <v>96</v>
      </c>
      <c r="O445" s="91">
        <v>160</v>
      </c>
      <c r="P445" s="91">
        <v>100</v>
      </c>
      <c r="Q445" s="91" t="s">
        <v>981</v>
      </c>
      <c r="R445" s="91">
        <v>4</v>
      </c>
      <c r="S445" s="91">
        <v>27</v>
      </c>
      <c r="T445" s="91">
        <v>1</v>
      </c>
      <c r="U445" s="91">
        <v>5</v>
      </c>
      <c r="AE445" s="91"/>
      <c r="AF445" s="21">
        <v>2.16</v>
      </c>
      <c r="AG445" s="93">
        <v>2.5499999999999998</v>
      </c>
    </row>
    <row r="446" spans="2:33" ht="15.75" customHeight="1" x14ac:dyDescent="0.2">
      <c r="B446" s="8" t="s">
        <v>751</v>
      </c>
      <c r="C446" s="8" t="s">
        <v>222</v>
      </c>
      <c r="D446" s="8" t="s">
        <v>382</v>
      </c>
      <c r="E446" s="8" t="s">
        <v>919</v>
      </c>
      <c r="F446" s="8" t="s">
        <v>370</v>
      </c>
      <c r="G446" s="8" t="s">
        <v>369</v>
      </c>
      <c r="H446" s="13">
        <v>3</v>
      </c>
      <c r="I446" s="13">
        <v>2</v>
      </c>
      <c r="J446" s="91">
        <v>19</v>
      </c>
      <c r="K446" s="13">
        <v>60</v>
      </c>
      <c r="L446" s="13">
        <v>1.78</v>
      </c>
      <c r="M446" s="10">
        <f t="shared" si="41"/>
        <v>18.937002903673779</v>
      </c>
      <c r="N446" s="91">
        <v>68</v>
      </c>
      <c r="O446" s="91">
        <v>100</v>
      </c>
      <c r="P446" s="91">
        <v>76</v>
      </c>
      <c r="Q446" s="91" t="s">
        <v>981</v>
      </c>
      <c r="R446" s="91">
        <v>3</v>
      </c>
      <c r="S446" s="91">
        <v>35</v>
      </c>
      <c r="T446" s="91">
        <v>4</v>
      </c>
      <c r="U446" s="91">
        <v>3</v>
      </c>
      <c r="AE446" s="91"/>
      <c r="AF446" s="91"/>
      <c r="AG446" s="93">
        <v>3</v>
      </c>
    </row>
    <row r="447" spans="2:33" ht="15.75" customHeight="1" x14ac:dyDescent="0.2">
      <c r="B447" s="8" t="s">
        <v>752</v>
      </c>
      <c r="C447" s="8" t="s">
        <v>222</v>
      </c>
      <c r="D447" s="8" t="s">
        <v>380</v>
      </c>
      <c r="E447" s="8" t="s">
        <v>940</v>
      </c>
      <c r="F447" s="8" t="s">
        <v>375</v>
      </c>
      <c r="G447" s="8" t="s">
        <v>375</v>
      </c>
      <c r="H447" s="13">
        <v>5</v>
      </c>
      <c r="I447" s="13">
        <v>1</v>
      </c>
      <c r="J447" s="91">
        <v>17</v>
      </c>
      <c r="K447" s="13">
        <v>75</v>
      </c>
      <c r="L447" s="91">
        <v>1.85</v>
      </c>
      <c r="M447" s="10">
        <f t="shared" si="41"/>
        <v>21.913805697589478</v>
      </c>
      <c r="N447" s="91">
        <v>68</v>
      </c>
      <c r="O447" s="91">
        <v>100</v>
      </c>
      <c r="P447" s="91">
        <v>76</v>
      </c>
      <c r="Q447" s="91" t="s">
        <v>981</v>
      </c>
      <c r="R447" s="91">
        <v>5</v>
      </c>
      <c r="S447" s="91">
        <v>40</v>
      </c>
      <c r="T447" s="91">
        <v>3</v>
      </c>
      <c r="U447" s="91">
        <v>3</v>
      </c>
      <c r="AE447" s="21">
        <v>3.44</v>
      </c>
      <c r="AF447" s="91"/>
      <c r="AG447" s="93">
        <v>2.6</v>
      </c>
    </row>
    <row r="448" spans="2:33" ht="15.75" customHeight="1" x14ac:dyDescent="0.2">
      <c r="B448" s="8" t="s">
        <v>753</v>
      </c>
      <c r="C448" s="8" t="s">
        <v>223</v>
      </c>
      <c r="D448" s="8" t="s">
        <v>948</v>
      </c>
      <c r="E448" s="8" t="s">
        <v>919</v>
      </c>
      <c r="F448" s="8" t="s">
        <v>375</v>
      </c>
      <c r="G448" s="8" t="s">
        <v>375</v>
      </c>
      <c r="H448" s="13">
        <v>2</v>
      </c>
      <c r="I448" s="13">
        <v>1</v>
      </c>
      <c r="J448" s="91">
        <v>17</v>
      </c>
      <c r="K448" s="91">
        <v>72</v>
      </c>
      <c r="L448" s="91">
        <v>1.7</v>
      </c>
      <c r="M448" s="10">
        <f t="shared" si="41"/>
        <v>24.913494809688583</v>
      </c>
      <c r="N448" s="91">
        <v>68</v>
      </c>
      <c r="O448" s="91">
        <v>184</v>
      </c>
      <c r="P448" s="91">
        <v>120</v>
      </c>
      <c r="Q448" s="91" t="s">
        <v>981</v>
      </c>
      <c r="R448" s="91">
        <v>4</v>
      </c>
      <c r="S448" s="91">
        <v>32</v>
      </c>
      <c r="T448" s="91">
        <v>3</v>
      </c>
      <c r="U448" s="91">
        <v>3</v>
      </c>
      <c r="AE448" s="91"/>
      <c r="AF448" s="21">
        <v>2.35</v>
      </c>
      <c r="AG448" s="93">
        <v>2.7</v>
      </c>
    </row>
    <row r="449" spans="2:33" ht="15.75" customHeight="1" x14ac:dyDescent="0.2">
      <c r="B449" s="8" t="s">
        <v>754</v>
      </c>
      <c r="C449" s="8" t="s">
        <v>222</v>
      </c>
      <c r="D449" s="8" t="s">
        <v>373</v>
      </c>
      <c r="E449" s="8" t="s">
        <v>919</v>
      </c>
      <c r="F449" s="8" t="s">
        <v>369</v>
      </c>
      <c r="G449" s="8" t="s">
        <v>369</v>
      </c>
      <c r="H449" s="13">
        <v>4</v>
      </c>
      <c r="I449" s="13">
        <v>2</v>
      </c>
      <c r="J449" s="91">
        <v>18</v>
      </c>
      <c r="K449" s="13">
        <v>61</v>
      </c>
      <c r="L449" s="13">
        <v>1.84</v>
      </c>
      <c r="M449" s="10">
        <f t="shared" si="41"/>
        <v>18.017485822306238</v>
      </c>
      <c r="N449" s="91">
        <v>80</v>
      </c>
      <c r="O449" s="91">
        <v>180</v>
      </c>
      <c r="P449" s="91">
        <v>132</v>
      </c>
      <c r="Q449" s="91" t="s">
        <v>981</v>
      </c>
      <c r="R449" s="91">
        <v>4</v>
      </c>
      <c r="S449" s="91">
        <v>38</v>
      </c>
      <c r="T449" s="91">
        <v>3</v>
      </c>
      <c r="U449" s="91">
        <v>5</v>
      </c>
      <c r="AE449" s="21">
        <v>3.17</v>
      </c>
      <c r="AF449" s="91"/>
      <c r="AG449" s="93">
        <v>2.5</v>
      </c>
    </row>
    <row r="450" spans="2:33" ht="15.75" customHeight="1" x14ac:dyDescent="0.2">
      <c r="B450" s="8" t="s">
        <v>755</v>
      </c>
      <c r="C450" s="8" t="s">
        <v>222</v>
      </c>
      <c r="D450" s="8" t="s">
        <v>971</v>
      </c>
      <c r="E450" s="8" t="s">
        <v>919</v>
      </c>
      <c r="F450" s="8" t="s">
        <v>375</v>
      </c>
      <c r="G450" s="8" t="s">
        <v>370</v>
      </c>
      <c r="H450" s="13">
        <v>3</v>
      </c>
      <c r="I450" s="13">
        <v>2</v>
      </c>
      <c r="J450" s="91">
        <v>17</v>
      </c>
      <c r="K450" s="14">
        <v>56</v>
      </c>
      <c r="L450" s="13">
        <v>1.75</v>
      </c>
      <c r="M450" s="10">
        <f t="shared" si="41"/>
        <v>18.285714285714285</v>
      </c>
      <c r="N450" s="91">
        <v>92</v>
      </c>
      <c r="O450" s="91">
        <v>136</v>
      </c>
      <c r="P450" s="91">
        <v>132</v>
      </c>
      <c r="Q450" s="91" t="s">
        <v>981</v>
      </c>
      <c r="R450" s="91">
        <v>4</v>
      </c>
      <c r="S450" s="91">
        <v>30</v>
      </c>
      <c r="T450" s="91">
        <v>4</v>
      </c>
      <c r="U450" s="91">
        <v>4</v>
      </c>
      <c r="AE450" s="21">
        <v>3.29</v>
      </c>
      <c r="AF450" s="91"/>
      <c r="AG450" s="93">
        <v>2.2000000000000002</v>
      </c>
    </row>
    <row r="451" spans="2:33" ht="15.75" customHeight="1" x14ac:dyDescent="0.2">
      <c r="B451" s="8" t="s">
        <v>756</v>
      </c>
      <c r="C451" s="8" t="s">
        <v>223</v>
      </c>
      <c r="D451" s="8" t="s">
        <v>381</v>
      </c>
      <c r="E451" s="8" t="s">
        <v>919</v>
      </c>
      <c r="F451" s="8" t="s">
        <v>375</v>
      </c>
      <c r="G451" s="8" t="s">
        <v>369</v>
      </c>
      <c r="H451" s="13">
        <v>2</v>
      </c>
      <c r="I451" s="13">
        <v>2</v>
      </c>
      <c r="J451" s="91">
        <v>17</v>
      </c>
      <c r="K451" s="13">
        <v>59</v>
      </c>
      <c r="L451" s="13">
        <v>1.63</v>
      </c>
      <c r="M451" s="10">
        <f t="shared" si="41"/>
        <v>22.206330686137981</v>
      </c>
      <c r="N451" s="91">
        <v>72</v>
      </c>
      <c r="O451" s="91">
        <v>176</v>
      </c>
      <c r="P451" s="91">
        <v>116</v>
      </c>
      <c r="Q451" s="91" t="s">
        <v>981</v>
      </c>
      <c r="R451" s="91">
        <v>4</v>
      </c>
      <c r="S451" s="91">
        <v>30</v>
      </c>
      <c r="T451" s="91">
        <v>3</v>
      </c>
      <c r="U451" s="91">
        <v>4</v>
      </c>
      <c r="AE451" s="91"/>
      <c r="AF451" s="21">
        <v>3.01</v>
      </c>
      <c r="AG451" s="93">
        <v>2.2000000000000002</v>
      </c>
    </row>
    <row r="452" spans="2:33" ht="15.75" customHeight="1" x14ac:dyDescent="0.2">
      <c r="B452" s="8" t="s">
        <v>757</v>
      </c>
      <c r="C452" s="8" t="s">
        <v>222</v>
      </c>
      <c r="D452" s="8" t="s">
        <v>382</v>
      </c>
      <c r="E452" s="8" t="s">
        <v>919</v>
      </c>
      <c r="F452" s="8" t="s">
        <v>370</v>
      </c>
      <c r="G452" s="8" t="s">
        <v>369</v>
      </c>
      <c r="H452" s="13">
        <v>3</v>
      </c>
      <c r="I452" s="13">
        <v>2</v>
      </c>
      <c r="J452" s="91">
        <v>19</v>
      </c>
      <c r="K452" s="13">
        <v>60</v>
      </c>
      <c r="L452" s="13">
        <v>1.78</v>
      </c>
      <c r="M452" s="10">
        <f t="shared" si="41"/>
        <v>18.937002903673779</v>
      </c>
      <c r="N452" s="91">
        <v>62</v>
      </c>
      <c r="O452" s="91">
        <v>160</v>
      </c>
      <c r="P452" s="91">
        <v>152</v>
      </c>
      <c r="Q452" s="91" t="s">
        <v>981</v>
      </c>
      <c r="R452" s="91">
        <v>3</v>
      </c>
      <c r="S452" s="91">
        <v>30</v>
      </c>
      <c r="T452" s="91">
        <v>4</v>
      </c>
      <c r="U452" s="91">
        <v>4</v>
      </c>
      <c r="AE452" s="21">
        <v>3.47</v>
      </c>
      <c r="AF452" s="91"/>
      <c r="AG452" s="93">
        <v>2.6</v>
      </c>
    </row>
    <row r="453" spans="2:33" ht="15.75" customHeight="1" x14ac:dyDescent="0.2">
      <c r="B453" s="8" t="s">
        <v>758</v>
      </c>
      <c r="C453" s="8" t="s">
        <v>223</v>
      </c>
      <c r="D453" s="8" t="s">
        <v>373</v>
      </c>
      <c r="E453" s="8" t="s">
        <v>378</v>
      </c>
      <c r="F453" s="8" t="s">
        <v>375</v>
      </c>
      <c r="G453" s="8" t="s">
        <v>375</v>
      </c>
      <c r="H453" s="13">
        <v>3</v>
      </c>
      <c r="I453" s="13">
        <v>1</v>
      </c>
      <c r="J453" s="91">
        <v>17</v>
      </c>
      <c r="K453" s="91">
        <v>65</v>
      </c>
      <c r="L453" s="91">
        <v>1.76</v>
      </c>
      <c r="M453" s="10">
        <f t="shared" si="41"/>
        <v>20.983987603305785</v>
      </c>
      <c r="N453" s="91">
        <v>84</v>
      </c>
      <c r="O453" s="91">
        <v>132</v>
      </c>
      <c r="P453" s="91">
        <v>100</v>
      </c>
      <c r="Q453" s="91" t="s">
        <v>1003</v>
      </c>
      <c r="R453" s="91">
        <v>3</v>
      </c>
      <c r="S453" s="91">
        <v>29</v>
      </c>
      <c r="T453" s="91">
        <v>3</v>
      </c>
      <c r="U453" s="91">
        <v>4</v>
      </c>
      <c r="AE453" s="91"/>
      <c r="AF453" s="21">
        <v>2.5499999999999998</v>
      </c>
      <c r="AG453" s="93">
        <v>2.7</v>
      </c>
    </row>
    <row r="454" spans="2:33" ht="15.75" customHeight="1" x14ac:dyDescent="0.2">
      <c r="B454" s="8" t="s">
        <v>759</v>
      </c>
      <c r="C454" s="8" t="s">
        <v>223</v>
      </c>
      <c r="D454" s="8" t="s">
        <v>972</v>
      </c>
      <c r="E454" s="8" t="s">
        <v>919</v>
      </c>
      <c r="F454" s="8" t="s">
        <v>375</v>
      </c>
      <c r="G454" s="8" t="s">
        <v>369</v>
      </c>
      <c r="H454" s="13">
        <v>3</v>
      </c>
      <c r="I454" s="13">
        <v>3</v>
      </c>
      <c r="J454" s="91">
        <v>17</v>
      </c>
      <c r="K454" s="91">
        <v>56</v>
      </c>
      <c r="L454" s="91">
        <v>1.63</v>
      </c>
      <c r="M454" s="10">
        <f t="shared" si="41"/>
        <v>21.077195227520797</v>
      </c>
      <c r="N454" s="91">
        <v>68</v>
      </c>
      <c r="O454" s="91">
        <v>128</v>
      </c>
      <c r="P454" s="91">
        <v>100</v>
      </c>
      <c r="Q454" s="91" t="s">
        <v>981</v>
      </c>
      <c r="R454" s="91">
        <v>3</v>
      </c>
      <c r="S454" s="91">
        <v>26</v>
      </c>
      <c r="T454" s="91">
        <v>3</v>
      </c>
      <c r="U454" s="91">
        <v>4</v>
      </c>
      <c r="AE454" s="91"/>
      <c r="AF454" s="21">
        <v>3</v>
      </c>
      <c r="AG454" s="93">
        <v>3</v>
      </c>
    </row>
    <row r="455" spans="2:33" ht="15.75" customHeight="1" x14ac:dyDescent="0.2">
      <c r="B455" s="8" t="s">
        <v>760</v>
      </c>
      <c r="C455" s="8" t="s">
        <v>223</v>
      </c>
      <c r="D455" s="8" t="s">
        <v>380</v>
      </c>
      <c r="E455" s="8" t="s">
        <v>919</v>
      </c>
      <c r="F455" s="8" t="s">
        <v>375</v>
      </c>
      <c r="G455" s="8" t="s">
        <v>375</v>
      </c>
      <c r="H455" s="13">
        <v>1</v>
      </c>
      <c r="I455" s="13">
        <v>1</v>
      </c>
      <c r="J455" s="91">
        <v>18</v>
      </c>
      <c r="K455" s="91">
        <v>51</v>
      </c>
      <c r="L455" s="91">
        <v>1.63</v>
      </c>
      <c r="M455" s="10">
        <f t="shared" si="41"/>
        <v>19.195302796492154</v>
      </c>
      <c r="N455" s="91">
        <v>80</v>
      </c>
      <c r="O455" s="91">
        <v>124</v>
      </c>
      <c r="P455" s="91">
        <v>116</v>
      </c>
      <c r="Q455" s="91" t="s">
        <v>981</v>
      </c>
      <c r="R455" s="91">
        <v>3</v>
      </c>
      <c r="S455" s="91">
        <v>29</v>
      </c>
      <c r="T455" s="91">
        <v>4</v>
      </c>
      <c r="U455" s="91">
        <v>4</v>
      </c>
      <c r="AE455" s="91"/>
      <c r="AF455" s="21">
        <v>2.25</v>
      </c>
      <c r="AG455" s="93">
        <v>2.1749999999999998</v>
      </c>
    </row>
    <row r="456" spans="2:33" ht="15.75" customHeight="1" x14ac:dyDescent="0.2">
      <c r="B456" s="8" t="s">
        <v>761</v>
      </c>
      <c r="C456" s="8" t="s">
        <v>223</v>
      </c>
      <c r="D456" s="8" t="s">
        <v>940</v>
      </c>
      <c r="E456" s="8" t="s">
        <v>940</v>
      </c>
      <c r="F456" s="8" t="s">
        <v>375</v>
      </c>
      <c r="G456" s="8" t="s">
        <v>375</v>
      </c>
      <c r="H456" s="13">
        <v>3</v>
      </c>
      <c r="I456" s="13">
        <v>2</v>
      </c>
      <c r="J456" s="91">
        <v>17</v>
      </c>
      <c r="K456" s="91">
        <v>57</v>
      </c>
      <c r="L456" s="91">
        <v>1.64</v>
      </c>
      <c r="M456" s="10">
        <f t="shared" si="41"/>
        <v>21.192742415229034</v>
      </c>
      <c r="N456" s="91">
        <v>92</v>
      </c>
      <c r="O456" s="91">
        <v>164</v>
      </c>
      <c r="P456" s="91">
        <v>116</v>
      </c>
      <c r="Q456" s="91" t="s">
        <v>981</v>
      </c>
      <c r="R456" s="91">
        <v>4</v>
      </c>
      <c r="S456" s="91">
        <v>27</v>
      </c>
      <c r="T456" s="91">
        <v>4</v>
      </c>
      <c r="U456" s="91">
        <v>4</v>
      </c>
      <c r="AE456" s="91"/>
      <c r="AF456" s="21">
        <v>2.44</v>
      </c>
      <c r="AG456" s="93">
        <v>2.2200000000000002</v>
      </c>
    </row>
    <row r="457" spans="2:33" ht="15.75" customHeight="1" x14ac:dyDescent="0.2">
      <c r="B457" s="8" t="s">
        <v>762</v>
      </c>
      <c r="C457" s="8" t="s">
        <v>222</v>
      </c>
      <c r="D457" s="8" t="s">
        <v>373</v>
      </c>
      <c r="E457" s="8" t="s">
        <v>919</v>
      </c>
      <c r="F457" s="8" t="s">
        <v>370</v>
      </c>
      <c r="G457" s="8" t="s">
        <v>376</v>
      </c>
      <c r="H457" s="13">
        <v>8</v>
      </c>
      <c r="I457" s="13">
        <v>8</v>
      </c>
      <c r="J457" s="91">
        <v>18</v>
      </c>
      <c r="K457" s="13">
        <v>79</v>
      </c>
      <c r="L457" s="91">
        <v>1.74</v>
      </c>
      <c r="M457" s="10">
        <f t="shared" si="41"/>
        <v>26.09327520147972</v>
      </c>
      <c r="N457" s="91">
        <v>72</v>
      </c>
      <c r="O457" s="91">
        <v>100</v>
      </c>
      <c r="P457" s="91">
        <v>72</v>
      </c>
      <c r="Q457" s="91" t="s">
        <v>981</v>
      </c>
      <c r="R457" s="91">
        <v>4</v>
      </c>
      <c r="S457" s="91">
        <v>30</v>
      </c>
      <c r="T457" s="91">
        <v>3</v>
      </c>
      <c r="U457" s="91">
        <v>3</v>
      </c>
      <c r="AE457" s="91"/>
      <c r="AF457" s="21">
        <v>3.2</v>
      </c>
      <c r="AG457" s="93">
        <v>2.8</v>
      </c>
    </row>
    <row r="458" spans="2:33" ht="15.75" customHeight="1" x14ac:dyDescent="0.2">
      <c r="B458" s="8" t="s">
        <v>763</v>
      </c>
      <c r="C458" s="8" t="s">
        <v>222</v>
      </c>
      <c r="D458" s="8" t="s">
        <v>973</v>
      </c>
      <c r="E458" s="8" t="s">
        <v>919</v>
      </c>
      <c r="F458" s="8" t="s">
        <v>369</v>
      </c>
      <c r="G458" s="8" t="s">
        <v>369</v>
      </c>
      <c r="H458" s="13">
        <v>5</v>
      </c>
      <c r="I458" s="13">
        <v>2</v>
      </c>
      <c r="J458" s="91">
        <v>19</v>
      </c>
      <c r="K458" s="13">
        <v>63</v>
      </c>
      <c r="L458" s="13">
        <v>1.84</v>
      </c>
      <c r="M458" s="10">
        <f t="shared" si="41"/>
        <v>18.608223062381853</v>
      </c>
      <c r="N458" s="23">
        <v>92</v>
      </c>
      <c r="O458" s="91">
        <v>140</v>
      </c>
      <c r="P458" s="91">
        <v>120</v>
      </c>
      <c r="Q458" s="91" t="s">
        <v>981</v>
      </c>
      <c r="R458" s="91">
        <v>4</v>
      </c>
      <c r="S458" s="91">
        <v>37</v>
      </c>
      <c r="T458" s="91">
        <v>5</v>
      </c>
      <c r="U458" s="91">
        <v>4</v>
      </c>
      <c r="AE458" s="21">
        <v>2.58</v>
      </c>
      <c r="AF458" s="91"/>
      <c r="AG458" s="93">
        <v>2.4500000000000002</v>
      </c>
    </row>
    <row r="459" spans="2:33" ht="15.75" customHeight="1" x14ac:dyDescent="0.2">
      <c r="B459" s="8" t="s">
        <v>764</v>
      </c>
      <c r="C459" s="8" t="s">
        <v>222</v>
      </c>
      <c r="D459" s="8" t="s">
        <v>373</v>
      </c>
      <c r="E459" s="8" t="s">
        <v>919</v>
      </c>
      <c r="F459" s="8" t="s">
        <v>370</v>
      </c>
      <c r="G459" s="8" t="s">
        <v>376</v>
      </c>
      <c r="H459" s="13">
        <v>8</v>
      </c>
      <c r="I459" s="13">
        <v>8</v>
      </c>
      <c r="J459" s="91">
        <v>18</v>
      </c>
      <c r="K459" s="13">
        <v>79</v>
      </c>
      <c r="L459" s="91">
        <v>1.74</v>
      </c>
      <c r="M459" s="10">
        <f t="shared" si="41"/>
        <v>26.09327520147972</v>
      </c>
      <c r="N459" s="91">
        <v>92</v>
      </c>
      <c r="O459" s="91">
        <v>152</v>
      </c>
      <c r="P459" s="91">
        <v>132</v>
      </c>
      <c r="Q459" s="91" t="s">
        <v>981</v>
      </c>
      <c r="R459" s="91">
        <v>4</v>
      </c>
      <c r="S459" s="91">
        <v>28</v>
      </c>
      <c r="T459" s="91">
        <v>4</v>
      </c>
      <c r="U459" s="91">
        <v>5</v>
      </c>
      <c r="AE459" s="21">
        <v>4.03</v>
      </c>
      <c r="AF459" s="91"/>
      <c r="AG459" s="93">
        <v>2.5499999999999998</v>
      </c>
    </row>
    <row r="460" spans="2:33" ht="15.75" customHeight="1" x14ac:dyDescent="0.2">
      <c r="B460" s="8" t="s">
        <v>765</v>
      </c>
      <c r="C460" s="8" t="s">
        <v>223</v>
      </c>
      <c r="D460" s="8" t="s">
        <v>958</v>
      </c>
      <c r="E460" s="8" t="s">
        <v>940</v>
      </c>
      <c r="F460" s="8" t="s">
        <v>375</v>
      </c>
      <c r="G460" s="8" t="s">
        <v>375</v>
      </c>
      <c r="H460" s="13">
        <v>2</v>
      </c>
      <c r="I460" s="13">
        <v>2</v>
      </c>
      <c r="J460" s="91">
        <v>17</v>
      </c>
      <c r="K460" s="13">
        <v>65</v>
      </c>
      <c r="L460" s="13">
        <v>1.72</v>
      </c>
      <c r="M460" s="10">
        <f t="shared" si="41"/>
        <v>21.971335857220122</v>
      </c>
      <c r="N460" s="91">
        <v>100</v>
      </c>
      <c r="O460" s="91">
        <v>120</v>
      </c>
      <c r="P460" s="91">
        <v>108</v>
      </c>
      <c r="Q460" s="91" t="s">
        <v>981</v>
      </c>
      <c r="R460" s="91">
        <v>4</v>
      </c>
      <c r="S460" s="91">
        <v>45</v>
      </c>
      <c r="T460" s="21">
        <v>3</v>
      </c>
      <c r="U460" s="91">
        <v>4</v>
      </c>
      <c r="AE460" s="91"/>
      <c r="AF460" s="91"/>
      <c r="AG460" s="93">
        <v>3</v>
      </c>
    </row>
    <row r="461" spans="2:33" ht="15.75" customHeight="1" x14ac:dyDescent="0.2">
      <c r="B461" s="8" t="s">
        <v>766</v>
      </c>
      <c r="C461" s="8" t="s">
        <v>223</v>
      </c>
      <c r="D461" s="8" t="s">
        <v>377</v>
      </c>
      <c r="E461" s="8" t="s">
        <v>919</v>
      </c>
      <c r="F461" s="8" t="s">
        <v>369</v>
      </c>
      <c r="G461" s="8" t="s">
        <v>369</v>
      </c>
      <c r="H461" s="13">
        <v>4</v>
      </c>
      <c r="I461" s="13">
        <v>4</v>
      </c>
      <c r="J461" s="91">
        <v>17</v>
      </c>
      <c r="K461" s="13">
        <v>51</v>
      </c>
      <c r="L461" s="13">
        <v>1.61</v>
      </c>
      <c r="M461" s="10">
        <f t="shared" si="41"/>
        <v>19.675166853130666</v>
      </c>
      <c r="N461" s="91">
        <v>84</v>
      </c>
      <c r="O461" s="91">
        <v>164</v>
      </c>
      <c r="P461" s="91">
        <v>84</v>
      </c>
      <c r="Q461" s="91" t="s">
        <v>981</v>
      </c>
      <c r="R461" s="91">
        <v>3</v>
      </c>
      <c r="S461" s="91">
        <v>27</v>
      </c>
      <c r="T461" s="21">
        <v>4</v>
      </c>
      <c r="U461" s="91">
        <v>5</v>
      </c>
      <c r="AE461" s="91"/>
      <c r="AF461" s="21">
        <v>2.35</v>
      </c>
      <c r="AG461" s="93">
        <v>2.7749999999999999</v>
      </c>
    </row>
    <row r="462" spans="2:33" ht="15.75" customHeight="1" x14ac:dyDescent="0.2">
      <c r="B462" s="8" t="s">
        <v>767</v>
      </c>
      <c r="C462" s="8" t="s">
        <v>222</v>
      </c>
      <c r="D462" s="8" t="s">
        <v>373</v>
      </c>
      <c r="E462" s="8" t="s">
        <v>919</v>
      </c>
      <c r="F462" s="8" t="s">
        <v>370</v>
      </c>
      <c r="G462" s="8" t="s">
        <v>369</v>
      </c>
      <c r="H462" s="13">
        <v>3</v>
      </c>
      <c r="I462" s="13">
        <v>2</v>
      </c>
      <c r="J462" s="91">
        <v>17</v>
      </c>
      <c r="K462" s="91">
        <v>60</v>
      </c>
      <c r="L462" s="91">
        <v>1.7</v>
      </c>
      <c r="M462" s="10">
        <f t="shared" si="41"/>
        <v>20.761245674740486</v>
      </c>
      <c r="N462" s="91">
        <v>96</v>
      </c>
      <c r="O462" s="91">
        <v>160</v>
      </c>
      <c r="P462" s="91">
        <v>112</v>
      </c>
      <c r="Q462" s="91" t="s">
        <v>981</v>
      </c>
      <c r="R462" s="91">
        <v>3</v>
      </c>
      <c r="S462" s="91">
        <v>29</v>
      </c>
      <c r="T462" s="21">
        <v>4</v>
      </c>
      <c r="U462" s="91">
        <v>3</v>
      </c>
      <c r="AE462" s="21">
        <v>4</v>
      </c>
      <c r="AF462" s="91"/>
      <c r="AG462" s="93">
        <v>2.8</v>
      </c>
    </row>
    <row r="463" spans="2:33" ht="15.75" customHeight="1" x14ac:dyDescent="0.2">
      <c r="B463" s="8" t="s">
        <v>768</v>
      </c>
      <c r="C463" s="8" t="s">
        <v>222</v>
      </c>
      <c r="D463" s="8" t="s">
        <v>959</v>
      </c>
      <c r="E463" s="8" t="s">
        <v>919</v>
      </c>
      <c r="F463" s="8" t="s">
        <v>369</v>
      </c>
      <c r="G463" s="8" t="s">
        <v>383</v>
      </c>
      <c r="H463" s="13">
        <v>1</v>
      </c>
      <c r="I463" s="13">
        <v>1</v>
      </c>
      <c r="J463" s="91">
        <v>17</v>
      </c>
      <c r="K463" s="13">
        <v>51</v>
      </c>
      <c r="L463" s="13">
        <v>1.56</v>
      </c>
      <c r="M463" s="10">
        <f t="shared" si="41"/>
        <v>20.956607495069033</v>
      </c>
      <c r="N463" s="91">
        <v>96</v>
      </c>
      <c r="O463" s="91">
        <v>156</v>
      </c>
      <c r="P463" s="91">
        <v>88</v>
      </c>
      <c r="Q463" s="91" t="s">
        <v>981</v>
      </c>
      <c r="R463" s="91">
        <v>3</v>
      </c>
      <c r="S463" s="91">
        <v>24</v>
      </c>
      <c r="T463" s="21">
        <v>4</v>
      </c>
      <c r="U463" s="91">
        <v>3</v>
      </c>
      <c r="AE463" s="91"/>
      <c r="AF463" s="91"/>
      <c r="AG463" s="93">
        <v>2.7</v>
      </c>
    </row>
    <row r="464" spans="2:33" ht="15.75" customHeight="1" x14ac:dyDescent="0.2">
      <c r="B464" s="8" t="s">
        <v>769</v>
      </c>
      <c r="C464" s="8" t="s">
        <v>222</v>
      </c>
      <c r="D464" s="8" t="s">
        <v>948</v>
      </c>
      <c r="E464" s="8" t="s">
        <v>919</v>
      </c>
      <c r="F464" s="8" t="s">
        <v>375</v>
      </c>
      <c r="G464" s="8" t="s">
        <v>369</v>
      </c>
      <c r="H464" s="13">
        <v>2</v>
      </c>
      <c r="I464" s="13">
        <v>2</v>
      </c>
      <c r="J464" s="91">
        <v>18</v>
      </c>
      <c r="K464" s="13">
        <v>51</v>
      </c>
      <c r="L464" s="13">
        <v>1.71</v>
      </c>
      <c r="M464" s="10">
        <f t="shared" si="41"/>
        <v>17.441263978660103</v>
      </c>
      <c r="N464" s="91">
        <v>84</v>
      </c>
      <c r="O464" s="91">
        <v>112</v>
      </c>
      <c r="P464" s="91">
        <v>96</v>
      </c>
      <c r="Q464" s="91" t="s">
        <v>981</v>
      </c>
      <c r="R464" s="91">
        <v>3</v>
      </c>
      <c r="S464" s="91">
        <v>28</v>
      </c>
      <c r="T464" s="21">
        <v>3</v>
      </c>
      <c r="U464" s="91">
        <v>5</v>
      </c>
      <c r="AE464" s="21">
        <v>3.23</v>
      </c>
      <c r="AF464" s="91"/>
      <c r="AG464" s="93">
        <v>1.8</v>
      </c>
    </row>
    <row r="465" spans="2:33" ht="15.75" customHeight="1" x14ac:dyDescent="0.2">
      <c r="B465" s="8" t="s">
        <v>770</v>
      </c>
      <c r="C465" s="8" t="s">
        <v>222</v>
      </c>
      <c r="D465" s="8" t="s">
        <v>932</v>
      </c>
      <c r="E465" s="8" t="s">
        <v>919</v>
      </c>
      <c r="F465" s="8" t="s">
        <v>369</v>
      </c>
      <c r="G465" s="8" t="s">
        <v>375</v>
      </c>
      <c r="H465" s="13">
        <v>4</v>
      </c>
      <c r="I465" s="13">
        <v>2</v>
      </c>
      <c r="J465" s="91">
        <v>20</v>
      </c>
      <c r="K465" s="13">
        <v>70</v>
      </c>
      <c r="L465" s="13">
        <v>1.76</v>
      </c>
      <c r="M465" s="10">
        <f t="shared" si="41"/>
        <v>22.598140495867771</v>
      </c>
      <c r="N465" s="91">
        <v>68</v>
      </c>
      <c r="O465" s="91">
        <v>120</v>
      </c>
      <c r="P465" s="91">
        <v>120</v>
      </c>
      <c r="Q465" s="91" t="s">
        <v>981</v>
      </c>
      <c r="R465" s="91">
        <v>4</v>
      </c>
      <c r="S465" s="91">
        <v>24</v>
      </c>
      <c r="T465" s="21">
        <v>4</v>
      </c>
      <c r="U465" s="91">
        <v>4</v>
      </c>
      <c r="AE465" s="21">
        <v>3.39</v>
      </c>
      <c r="AF465" s="91"/>
      <c r="AG465" s="93">
        <v>3.9</v>
      </c>
    </row>
    <row r="466" spans="2:33" ht="15.75" customHeight="1" x14ac:dyDescent="0.2">
      <c r="B466" s="8" t="s">
        <v>771</v>
      </c>
      <c r="C466" s="8" t="s">
        <v>223</v>
      </c>
      <c r="D466" s="8" t="s">
        <v>377</v>
      </c>
      <c r="E466" s="8" t="s">
        <v>919</v>
      </c>
      <c r="F466" s="8" t="s">
        <v>376</v>
      </c>
      <c r="G466" s="8" t="s">
        <v>376</v>
      </c>
      <c r="H466" s="13">
        <v>7</v>
      </c>
      <c r="I466" s="13">
        <v>6</v>
      </c>
      <c r="J466" s="91">
        <v>18</v>
      </c>
      <c r="K466" s="13">
        <v>80</v>
      </c>
      <c r="L466" s="13">
        <v>1.66</v>
      </c>
      <c r="M466" s="10">
        <f t="shared" si="41"/>
        <v>29.031789809841779</v>
      </c>
      <c r="N466" s="91">
        <v>68</v>
      </c>
      <c r="O466" s="91">
        <v>100</v>
      </c>
      <c r="P466" s="91">
        <v>76</v>
      </c>
      <c r="Q466" s="91" t="s">
        <v>981</v>
      </c>
      <c r="R466" s="91">
        <v>4</v>
      </c>
      <c r="S466" s="91">
        <v>28</v>
      </c>
      <c r="T466" s="21">
        <v>4</v>
      </c>
      <c r="U466" s="91">
        <v>4</v>
      </c>
      <c r="AE466" s="91"/>
      <c r="AF466" s="21">
        <v>2.46</v>
      </c>
      <c r="AG466" s="93">
        <v>2.7749999999999999</v>
      </c>
    </row>
    <row r="467" spans="2:33" ht="15.75" customHeight="1" x14ac:dyDescent="0.2">
      <c r="B467" s="8" t="s">
        <v>772</v>
      </c>
      <c r="C467" s="8" t="s">
        <v>222</v>
      </c>
      <c r="D467" s="8" t="s">
        <v>940</v>
      </c>
      <c r="E467" s="8" t="s">
        <v>919</v>
      </c>
      <c r="F467" s="8" t="s">
        <v>375</v>
      </c>
      <c r="G467" s="8" t="s">
        <v>370</v>
      </c>
      <c r="H467" s="13">
        <v>3</v>
      </c>
      <c r="I467" s="13">
        <v>3</v>
      </c>
      <c r="J467" s="91">
        <v>17</v>
      </c>
      <c r="K467" s="13">
        <v>63</v>
      </c>
      <c r="L467" s="13">
        <v>1.76</v>
      </c>
      <c r="M467" s="10">
        <f t="shared" si="41"/>
        <v>20.338326446280991</v>
      </c>
      <c r="N467" s="91">
        <v>104</v>
      </c>
      <c r="O467" s="91">
        <v>164</v>
      </c>
      <c r="P467" s="91">
        <v>120</v>
      </c>
      <c r="Q467" s="91" t="s">
        <v>981</v>
      </c>
      <c r="R467" s="91">
        <v>4</v>
      </c>
      <c r="S467" s="91">
        <v>26</v>
      </c>
      <c r="T467" s="21">
        <v>3</v>
      </c>
      <c r="U467" s="91">
        <v>4</v>
      </c>
      <c r="AE467" s="21">
        <v>3.38</v>
      </c>
      <c r="AF467" s="91"/>
      <c r="AG467" s="93">
        <v>1.8</v>
      </c>
    </row>
    <row r="468" spans="2:33" ht="15.75" customHeight="1" x14ac:dyDescent="0.2">
      <c r="B468" s="8" t="s">
        <v>773</v>
      </c>
      <c r="C468" s="8" t="s">
        <v>222</v>
      </c>
      <c r="D468" s="8" t="s">
        <v>963</v>
      </c>
      <c r="E468" s="8" t="s">
        <v>919</v>
      </c>
      <c r="F468" s="8" t="s">
        <v>370</v>
      </c>
      <c r="G468" s="8" t="s">
        <v>369</v>
      </c>
      <c r="H468" s="13">
        <v>2</v>
      </c>
      <c r="I468" s="13">
        <v>1</v>
      </c>
      <c r="J468" s="91">
        <v>17</v>
      </c>
      <c r="K468" s="13">
        <v>68</v>
      </c>
      <c r="L468" s="91">
        <v>1.75</v>
      </c>
      <c r="M468" s="10">
        <f t="shared" si="41"/>
        <v>22.204081632653061</v>
      </c>
      <c r="N468" s="91">
        <v>100</v>
      </c>
      <c r="O468" s="91">
        <v>136</v>
      </c>
      <c r="P468" s="91">
        <v>108</v>
      </c>
      <c r="Q468" s="91" t="s">
        <v>981</v>
      </c>
      <c r="R468" s="91">
        <v>4</v>
      </c>
      <c r="S468" s="91">
        <v>26</v>
      </c>
      <c r="T468" s="21">
        <v>4</v>
      </c>
      <c r="U468" s="91">
        <v>4</v>
      </c>
      <c r="AE468" s="21">
        <v>3.29</v>
      </c>
      <c r="AF468" s="91"/>
      <c r="AG468" s="93">
        <v>3.2749999999999999</v>
      </c>
    </row>
    <row r="469" spans="2:33" ht="15.75" customHeight="1" x14ac:dyDescent="0.2">
      <c r="B469" s="8" t="s">
        <v>774</v>
      </c>
      <c r="C469" s="8" t="s">
        <v>222</v>
      </c>
      <c r="D469" s="8" t="s">
        <v>377</v>
      </c>
      <c r="E469" s="8" t="s">
        <v>919</v>
      </c>
      <c r="F469" s="8" t="s">
        <v>369</v>
      </c>
      <c r="G469" s="8" t="s">
        <v>375</v>
      </c>
      <c r="H469" s="13">
        <v>3</v>
      </c>
      <c r="I469" s="13">
        <v>3</v>
      </c>
      <c r="J469" s="91">
        <v>17</v>
      </c>
      <c r="K469" s="91">
        <v>70</v>
      </c>
      <c r="L469" s="91">
        <v>1.78</v>
      </c>
      <c r="M469" s="10">
        <f t="shared" si="41"/>
        <v>22.093170054286073</v>
      </c>
      <c r="N469" s="91">
        <v>88</v>
      </c>
      <c r="O469" s="91">
        <v>136</v>
      </c>
      <c r="P469" s="91">
        <v>88</v>
      </c>
      <c r="Q469" s="91" t="s">
        <v>981</v>
      </c>
      <c r="R469" s="91">
        <v>4</v>
      </c>
      <c r="S469" s="91">
        <v>32</v>
      </c>
      <c r="T469" s="21">
        <v>4</v>
      </c>
      <c r="U469" s="91">
        <v>4</v>
      </c>
      <c r="AE469" s="21">
        <v>3.41</v>
      </c>
      <c r="AF469" s="91"/>
      <c r="AG469" s="93">
        <v>2.6</v>
      </c>
    </row>
    <row r="470" spans="2:33" ht="15.75" customHeight="1" x14ac:dyDescent="0.2">
      <c r="B470" s="8" t="s">
        <v>775</v>
      </c>
      <c r="C470" s="8" t="s">
        <v>223</v>
      </c>
      <c r="D470" s="8" t="s">
        <v>382</v>
      </c>
      <c r="E470" s="8" t="s">
        <v>962</v>
      </c>
      <c r="F470" s="8" t="s">
        <v>376</v>
      </c>
      <c r="G470" s="8" t="s">
        <v>370</v>
      </c>
      <c r="H470" s="13">
        <v>2</v>
      </c>
      <c r="I470" s="13">
        <v>1</v>
      </c>
      <c r="J470" s="91">
        <v>18</v>
      </c>
      <c r="K470" s="13">
        <v>69</v>
      </c>
      <c r="L470" s="13">
        <v>1.7</v>
      </c>
      <c r="M470" s="10">
        <f t="shared" si="41"/>
        <v>23.87543252595156</v>
      </c>
      <c r="N470" s="91">
        <v>76</v>
      </c>
      <c r="O470" s="91">
        <v>100</v>
      </c>
      <c r="P470" s="91">
        <v>80</v>
      </c>
      <c r="Q470" s="91" t="s">
        <v>981</v>
      </c>
      <c r="R470" s="91">
        <v>3</v>
      </c>
      <c r="S470" s="91">
        <v>28</v>
      </c>
      <c r="T470" s="91">
        <v>4</v>
      </c>
      <c r="U470" s="91">
        <v>4</v>
      </c>
      <c r="AE470" s="91"/>
      <c r="AF470" s="21">
        <v>2.23</v>
      </c>
      <c r="AG470" s="93">
        <v>2.7</v>
      </c>
    </row>
    <row r="471" spans="2:33" ht="15.75" customHeight="1" x14ac:dyDescent="0.2">
      <c r="B471" s="8" t="s">
        <v>776</v>
      </c>
      <c r="C471" s="8" t="s">
        <v>222</v>
      </c>
      <c r="D471" s="8" t="s">
        <v>381</v>
      </c>
      <c r="E471" s="8" t="s">
        <v>940</v>
      </c>
      <c r="F471" s="8" t="s">
        <v>375</v>
      </c>
      <c r="G471" s="8" t="s">
        <v>375</v>
      </c>
      <c r="H471" s="13">
        <v>3</v>
      </c>
      <c r="I471" s="13">
        <v>3</v>
      </c>
      <c r="J471" s="91">
        <v>17</v>
      </c>
      <c r="K471" s="91">
        <v>58</v>
      </c>
      <c r="L471" s="91">
        <v>1.68</v>
      </c>
      <c r="M471" s="10">
        <f t="shared" si="41"/>
        <v>20.549886621315196</v>
      </c>
      <c r="N471" s="91">
        <v>64</v>
      </c>
      <c r="O471" s="91">
        <v>120</v>
      </c>
      <c r="P471" s="91">
        <v>76</v>
      </c>
      <c r="Q471" s="91" t="s">
        <v>981</v>
      </c>
      <c r="R471" s="91">
        <v>3</v>
      </c>
      <c r="S471" s="91">
        <v>45</v>
      </c>
      <c r="T471" s="21">
        <v>3</v>
      </c>
      <c r="U471" s="91">
        <v>4</v>
      </c>
      <c r="AE471" s="21">
        <v>4.04</v>
      </c>
      <c r="AF471" s="91"/>
      <c r="AG471" s="93">
        <v>2.5</v>
      </c>
    </row>
    <row r="472" spans="2:33" ht="15.75" customHeight="1" x14ac:dyDescent="0.2">
      <c r="B472" s="8" t="s">
        <v>777</v>
      </c>
      <c r="C472" s="8" t="s">
        <v>223</v>
      </c>
      <c r="D472" s="8" t="s">
        <v>964</v>
      </c>
      <c r="E472" s="8" t="s">
        <v>965</v>
      </c>
      <c r="F472" s="8" t="s">
        <v>375</v>
      </c>
      <c r="G472" s="8" t="s">
        <v>370</v>
      </c>
      <c r="H472" s="13">
        <v>3</v>
      </c>
      <c r="I472" s="13">
        <v>1</v>
      </c>
      <c r="J472" s="91">
        <v>18</v>
      </c>
      <c r="K472" s="13">
        <v>50</v>
      </c>
      <c r="L472" s="13">
        <v>1.61</v>
      </c>
      <c r="M472" s="10">
        <f t="shared" si="41"/>
        <v>19.289379267775161</v>
      </c>
      <c r="N472" s="91">
        <v>124</v>
      </c>
      <c r="O472" s="91">
        <v>160</v>
      </c>
      <c r="P472" s="91">
        <v>128</v>
      </c>
      <c r="Q472" s="91" t="s">
        <v>998</v>
      </c>
      <c r="R472" s="91">
        <v>3</v>
      </c>
      <c r="S472" s="91">
        <v>27</v>
      </c>
      <c r="T472" s="21">
        <v>3</v>
      </c>
      <c r="U472" s="91">
        <v>3</v>
      </c>
      <c r="AE472" s="91"/>
      <c r="AF472" s="21">
        <v>2.37</v>
      </c>
      <c r="AG472" s="93">
        <v>2.2000000000000002</v>
      </c>
    </row>
    <row r="473" spans="2:33" ht="15.75" customHeight="1" x14ac:dyDescent="0.2">
      <c r="B473" s="8" t="s">
        <v>778</v>
      </c>
      <c r="C473" s="8" t="s">
        <v>222</v>
      </c>
      <c r="D473" s="8" t="s">
        <v>380</v>
      </c>
      <c r="E473" s="8" t="s">
        <v>377</v>
      </c>
      <c r="F473" s="8" t="s">
        <v>375</v>
      </c>
      <c r="G473" s="8" t="s">
        <v>369</v>
      </c>
      <c r="H473" s="13">
        <v>3</v>
      </c>
      <c r="I473" s="13">
        <v>1</v>
      </c>
      <c r="J473" s="91">
        <v>18</v>
      </c>
      <c r="K473" s="13">
        <v>60</v>
      </c>
      <c r="L473" s="13">
        <v>1.76</v>
      </c>
      <c r="M473" s="10">
        <f t="shared" si="41"/>
        <v>19.369834710743802</v>
      </c>
      <c r="N473" s="91">
        <v>68</v>
      </c>
      <c r="O473" s="91">
        <v>144</v>
      </c>
      <c r="P473" s="91">
        <v>68</v>
      </c>
      <c r="Q473" s="91" t="s">
        <v>999</v>
      </c>
      <c r="R473" s="91">
        <v>3</v>
      </c>
      <c r="S473" s="91">
        <v>29</v>
      </c>
      <c r="T473" s="21">
        <v>5</v>
      </c>
      <c r="U473" s="91">
        <v>4</v>
      </c>
      <c r="AE473" s="91"/>
      <c r="AF473" s="91"/>
      <c r="AG473" s="93">
        <v>2.5</v>
      </c>
    </row>
    <row r="474" spans="2:33" ht="15.75" customHeight="1" x14ac:dyDescent="0.2">
      <c r="B474" s="8" t="s">
        <v>779</v>
      </c>
      <c r="C474" s="8" t="s">
        <v>222</v>
      </c>
      <c r="D474" s="8" t="s">
        <v>382</v>
      </c>
      <c r="E474" s="8" t="s">
        <v>919</v>
      </c>
      <c r="F474" s="8" t="s">
        <v>370</v>
      </c>
      <c r="G474" s="8" t="s">
        <v>375</v>
      </c>
      <c r="H474" s="13">
        <v>2</v>
      </c>
      <c r="I474" s="13">
        <v>2</v>
      </c>
      <c r="J474" s="91">
        <v>17</v>
      </c>
      <c r="K474" s="13">
        <v>73</v>
      </c>
      <c r="L474" s="13">
        <v>1.77</v>
      </c>
      <c r="M474" s="10">
        <f t="shared" si="41"/>
        <v>23.301094832264035</v>
      </c>
      <c r="N474" s="91">
        <v>80</v>
      </c>
      <c r="O474" s="91">
        <v>136</v>
      </c>
      <c r="P474" s="91">
        <v>96</v>
      </c>
      <c r="Q474" s="91" t="s">
        <v>981</v>
      </c>
      <c r="R474" s="91">
        <v>4</v>
      </c>
      <c r="S474" s="91">
        <v>24</v>
      </c>
      <c r="T474" s="21">
        <v>5</v>
      </c>
      <c r="U474" s="91">
        <v>5</v>
      </c>
      <c r="AE474" s="21">
        <v>3.17</v>
      </c>
      <c r="AF474" s="91"/>
      <c r="AG474" s="93">
        <v>2.2000000000000002</v>
      </c>
    </row>
    <row r="475" spans="2:33" ht="15.75" customHeight="1" x14ac:dyDescent="0.2">
      <c r="B475" s="8" t="s">
        <v>780</v>
      </c>
      <c r="C475" s="8" t="s">
        <v>223</v>
      </c>
      <c r="D475" s="8" t="s">
        <v>377</v>
      </c>
      <c r="E475" s="8" t="s">
        <v>919</v>
      </c>
      <c r="F475" s="8" t="s">
        <v>370</v>
      </c>
      <c r="G475" s="8" t="s">
        <v>376</v>
      </c>
      <c r="H475" s="13">
        <v>3</v>
      </c>
      <c r="I475" s="13">
        <v>1</v>
      </c>
      <c r="J475" s="91">
        <v>17</v>
      </c>
      <c r="K475" s="13">
        <v>68</v>
      </c>
      <c r="L475" s="13">
        <v>1.68</v>
      </c>
      <c r="M475" s="10">
        <f t="shared" si="41"/>
        <v>24.092970521541954</v>
      </c>
      <c r="N475" s="91">
        <v>80</v>
      </c>
      <c r="O475" s="91">
        <v>156</v>
      </c>
      <c r="P475" s="91">
        <v>120</v>
      </c>
      <c r="Q475" s="91" t="s">
        <v>981</v>
      </c>
      <c r="R475" s="91">
        <v>4</v>
      </c>
      <c r="S475" s="91">
        <v>28</v>
      </c>
      <c r="T475" s="91">
        <v>4</v>
      </c>
      <c r="U475" s="91">
        <v>4</v>
      </c>
      <c r="AE475" s="91"/>
      <c r="AF475" s="21">
        <v>2.86</v>
      </c>
      <c r="AG475" s="93">
        <v>2.2000000000000002</v>
      </c>
    </row>
    <row r="476" spans="2:33" ht="15.75" customHeight="1" x14ac:dyDescent="0.2">
      <c r="B476" s="8" t="s">
        <v>781</v>
      </c>
      <c r="C476" s="8" t="s">
        <v>222</v>
      </c>
      <c r="D476" s="8" t="s">
        <v>381</v>
      </c>
      <c r="E476" s="8" t="s">
        <v>919</v>
      </c>
      <c r="F476" s="8" t="s">
        <v>375</v>
      </c>
      <c r="G476" s="8" t="s">
        <v>370</v>
      </c>
      <c r="H476" s="13">
        <v>3</v>
      </c>
      <c r="I476" s="13">
        <v>2</v>
      </c>
      <c r="J476" s="91">
        <v>17</v>
      </c>
      <c r="K476" s="13">
        <v>73</v>
      </c>
      <c r="L476" s="13">
        <v>1.82</v>
      </c>
      <c r="M476" s="10">
        <f t="shared" si="41"/>
        <v>22.03840115928028</v>
      </c>
      <c r="N476" s="13">
        <v>100</v>
      </c>
      <c r="O476" s="13">
        <v>128</v>
      </c>
      <c r="P476" s="13">
        <v>108</v>
      </c>
      <c r="Q476" s="91" t="s">
        <v>981</v>
      </c>
      <c r="R476" s="91">
        <v>4</v>
      </c>
      <c r="S476" s="91">
        <v>24</v>
      </c>
      <c r="T476" s="91">
        <v>5</v>
      </c>
      <c r="U476" s="91">
        <v>5</v>
      </c>
      <c r="AE476" s="21">
        <v>3.31</v>
      </c>
      <c r="AF476" s="91"/>
      <c r="AG476" s="93">
        <v>2.8</v>
      </c>
    </row>
    <row r="477" spans="2:33" ht="15.75" customHeight="1" x14ac:dyDescent="0.2">
      <c r="B477" s="8" t="s">
        <v>782</v>
      </c>
      <c r="C477" s="8" t="s">
        <v>223</v>
      </c>
      <c r="D477" s="8" t="s">
        <v>377</v>
      </c>
      <c r="E477" s="8" t="s">
        <v>919</v>
      </c>
      <c r="F477" s="8" t="s">
        <v>960</v>
      </c>
      <c r="G477" s="8" t="s">
        <v>370</v>
      </c>
      <c r="H477" s="13">
        <v>4</v>
      </c>
      <c r="I477" s="13">
        <v>1</v>
      </c>
      <c r="J477" s="91">
        <v>17</v>
      </c>
      <c r="K477" s="13">
        <v>78</v>
      </c>
      <c r="L477" s="13">
        <v>1.77</v>
      </c>
      <c r="M477" s="10">
        <f t="shared" si="41"/>
        <v>24.897060231734173</v>
      </c>
      <c r="N477" s="91">
        <v>80</v>
      </c>
      <c r="O477" s="91">
        <v>196</v>
      </c>
      <c r="P477" s="91">
        <v>68</v>
      </c>
      <c r="Q477" s="91" t="s">
        <v>981</v>
      </c>
      <c r="R477" s="91">
        <v>2</v>
      </c>
      <c r="S477" s="91">
        <v>28</v>
      </c>
      <c r="T477" s="91">
        <v>4</v>
      </c>
      <c r="U477" s="91">
        <v>2</v>
      </c>
      <c r="AE477" s="91"/>
      <c r="AF477" s="21">
        <v>2.38</v>
      </c>
      <c r="AG477" s="93">
        <v>2.4500000000000002</v>
      </c>
    </row>
    <row r="478" spans="2:33" ht="15.75" customHeight="1" x14ac:dyDescent="0.2">
      <c r="B478" s="8" t="s">
        <v>783</v>
      </c>
      <c r="C478" s="8" t="s">
        <v>223</v>
      </c>
      <c r="D478" s="8" t="s">
        <v>961</v>
      </c>
      <c r="E478" s="8" t="s">
        <v>919</v>
      </c>
      <c r="F478" s="8" t="s">
        <v>375</v>
      </c>
      <c r="G478" s="8" t="s">
        <v>370</v>
      </c>
      <c r="H478" s="13">
        <v>2</v>
      </c>
      <c r="I478" s="13">
        <v>2</v>
      </c>
      <c r="J478" s="91">
        <v>17</v>
      </c>
      <c r="K478" s="13">
        <v>65</v>
      </c>
      <c r="L478" s="13">
        <v>1.86</v>
      </c>
      <c r="M478" s="10">
        <f t="shared" si="41"/>
        <v>18.78829922534397</v>
      </c>
      <c r="N478" s="91">
        <v>100</v>
      </c>
      <c r="O478" s="91">
        <v>136</v>
      </c>
      <c r="P478" s="91">
        <v>92</v>
      </c>
      <c r="Q478" s="91" t="s">
        <v>981</v>
      </c>
      <c r="R478" s="91">
        <v>2</v>
      </c>
      <c r="S478" s="91">
        <v>26</v>
      </c>
      <c r="T478" s="91">
        <v>3</v>
      </c>
      <c r="U478" s="91">
        <v>5</v>
      </c>
      <c r="AE478" s="91"/>
      <c r="AF478" s="21">
        <v>3.09</v>
      </c>
      <c r="AG478" s="93">
        <v>2.5499999999999998</v>
      </c>
    </row>
    <row r="479" spans="2:33" ht="15.75" customHeight="1" x14ac:dyDescent="0.2">
      <c r="B479" s="8" t="s">
        <v>784</v>
      </c>
      <c r="C479" s="8" t="s">
        <v>223</v>
      </c>
      <c r="D479" s="8" t="s">
        <v>382</v>
      </c>
      <c r="E479" s="8" t="s">
        <v>919</v>
      </c>
      <c r="F479" s="8" t="s">
        <v>370</v>
      </c>
      <c r="G479" s="8" t="s">
        <v>375</v>
      </c>
      <c r="H479" s="13">
        <v>3</v>
      </c>
      <c r="I479" s="13">
        <v>2</v>
      </c>
      <c r="J479" s="91">
        <v>17</v>
      </c>
      <c r="K479" s="13">
        <v>51</v>
      </c>
      <c r="L479" s="13">
        <v>1.68</v>
      </c>
      <c r="M479" s="10">
        <f t="shared" si="41"/>
        <v>18.069727891156464</v>
      </c>
      <c r="N479" s="13">
        <v>76</v>
      </c>
      <c r="O479" s="13">
        <v>144</v>
      </c>
      <c r="P479" s="13">
        <v>92</v>
      </c>
      <c r="Q479" s="91" t="s">
        <v>981</v>
      </c>
      <c r="R479" s="91">
        <v>2</v>
      </c>
      <c r="S479" s="91">
        <v>26</v>
      </c>
      <c r="T479" s="91">
        <v>2</v>
      </c>
      <c r="U479" s="91">
        <v>3</v>
      </c>
      <c r="AE479" s="91"/>
      <c r="AF479" s="91"/>
      <c r="AG479" s="93">
        <v>3</v>
      </c>
    </row>
    <row r="480" spans="2:33" ht="15.75" customHeight="1" x14ac:dyDescent="0.2">
      <c r="B480" s="8" t="s">
        <v>785</v>
      </c>
      <c r="C480" s="8" t="s">
        <v>222</v>
      </c>
      <c r="D480" s="11" t="s">
        <v>930</v>
      </c>
      <c r="E480" s="11" t="s">
        <v>919</v>
      </c>
      <c r="F480" s="11" t="s">
        <v>375</v>
      </c>
      <c r="G480" s="11" t="s">
        <v>369</v>
      </c>
      <c r="H480" s="39">
        <v>3</v>
      </c>
      <c r="I480" s="91">
        <v>2</v>
      </c>
      <c r="J480" s="91">
        <v>16</v>
      </c>
      <c r="K480" s="91">
        <v>64</v>
      </c>
      <c r="L480" s="91">
        <v>1.7</v>
      </c>
      <c r="M480" s="10">
        <f t="shared" si="41"/>
        <v>22.145328719723185</v>
      </c>
      <c r="N480" s="91">
        <v>96</v>
      </c>
      <c r="O480" s="91">
        <v>132</v>
      </c>
      <c r="P480" s="91">
        <v>112</v>
      </c>
      <c r="Q480" s="91" t="s">
        <v>981</v>
      </c>
      <c r="R480" s="91">
        <v>5</v>
      </c>
      <c r="S480" s="91">
        <v>32</v>
      </c>
      <c r="T480" s="91">
        <v>4</v>
      </c>
      <c r="U480" s="91">
        <v>3</v>
      </c>
      <c r="AE480" s="91"/>
      <c r="AF480" s="91"/>
      <c r="AG480" s="93">
        <v>2.7749999999999999</v>
      </c>
    </row>
    <row r="481" spans="2:33" ht="15.75" customHeight="1" x14ac:dyDescent="0.2">
      <c r="B481" s="8" t="s">
        <v>786</v>
      </c>
      <c r="C481" s="8" t="s">
        <v>222</v>
      </c>
      <c r="D481" s="11" t="s">
        <v>377</v>
      </c>
      <c r="E481" s="11" t="s">
        <v>923</v>
      </c>
      <c r="F481" s="11" t="s">
        <v>383</v>
      </c>
      <c r="G481" s="11" t="s">
        <v>383</v>
      </c>
      <c r="H481" s="39">
        <v>4</v>
      </c>
      <c r="I481" s="91">
        <v>3</v>
      </c>
      <c r="J481" s="91">
        <v>18</v>
      </c>
      <c r="K481" s="91">
        <v>65</v>
      </c>
      <c r="L481" s="91">
        <v>1.7</v>
      </c>
      <c r="M481" s="10">
        <f t="shared" si="41"/>
        <v>22.491349480968861</v>
      </c>
      <c r="N481" s="91">
        <v>108</v>
      </c>
      <c r="O481" s="91">
        <v>140</v>
      </c>
      <c r="P481" s="91">
        <v>112</v>
      </c>
      <c r="Q481" s="91" t="s">
        <v>981</v>
      </c>
      <c r="R481" s="91">
        <v>3</v>
      </c>
      <c r="S481" s="91">
        <v>24</v>
      </c>
      <c r="T481" s="91">
        <v>4</v>
      </c>
      <c r="U481" s="91">
        <v>3</v>
      </c>
      <c r="AE481" s="21">
        <v>3.08</v>
      </c>
      <c r="AF481" s="91"/>
      <c r="AG481" s="93">
        <v>2.8</v>
      </c>
    </row>
    <row r="482" spans="2:33" ht="15.75" customHeight="1" x14ac:dyDescent="0.2">
      <c r="B482" s="8" t="s">
        <v>787</v>
      </c>
      <c r="C482" s="8" t="s">
        <v>222</v>
      </c>
      <c r="D482" s="11" t="s">
        <v>373</v>
      </c>
      <c r="E482" s="11" t="s">
        <v>919</v>
      </c>
      <c r="F482" s="11" t="s">
        <v>370</v>
      </c>
      <c r="G482" s="11" t="s">
        <v>370</v>
      </c>
      <c r="H482" s="39">
        <v>4</v>
      </c>
      <c r="I482" s="91">
        <v>3</v>
      </c>
      <c r="J482" s="91">
        <v>17</v>
      </c>
      <c r="K482" s="91">
        <v>67</v>
      </c>
      <c r="L482" s="91">
        <v>1.72</v>
      </c>
      <c r="M482" s="10">
        <f t="shared" si="41"/>
        <v>22.647376960519203</v>
      </c>
      <c r="N482" s="91">
        <v>88</v>
      </c>
      <c r="O482" s="91">
        <v>164</v>
      </c>
      <c r="P482" s="91">
        <v>92</v>
      </c>
      <c r="Q482" s="91" t="s">
        <v>981</v>
      </c>
      <c r="R482" s="91">
        <v>4</v>
      </c>
      <c r="S482" s="91">
        <v>28</v>
      </c>
      <c r="T482" s="91">
        <v>2</v>
      </c>
      <c r="U482" s="91">
        <v>5</v>
      </c>
      <c r="AE482" s="21">
        <v>4.12</v>
      </c>
      <c r="AF482" s="91"/>
      <c r="AG482" s="93">
        <v>2.7</v>
      </c>
    </row>
    <row r="483" spans="2:33" ht="15.75" customHeight="1" x14ac:dyDescent="0.2">
      <c r="B483" s="8" t="s">
        <v>788</v>
      </c>
      <c r="C483" s="8" t="s">
        <v>223</v>
      </c>
      <c r="D483" s="8" t="s">
        <v>382</v>
      </c>
      <c r="E483" s="8" t="s">
        <v>919</v>
      </c>
      <c r="F483" s="8" t="s">
        <v>370</v>
      </c>
      <c r="G483" s="8" t="s">
        <v>375</v>
      </c>
      <c r="H483" s="13">
        <v>2</v>
      </c>
      <c r="I483" s="13">
        <v>2</v>
      </c>
      <c r="J483" s="91">
        <v>17</v>
      </c>
      <c r="K483" s="13">
        <v>73</v>
      </c>
      <c r="L483" s="13">
        <v>1.77</v>
      </c>
      <c r="M483" s="10">
        <f t="shared" si="41"/>
        <v>23.301094832264035</v>
      </c>
      <c r="N483" s="23">
        <v>92</v>
      </c>
      <c r="O483" s="91">
        <v>140</v>
      </c>
      <c r="P483" s="91">
        <v>120</v>
      </c>
      <c r="Q483" s="91" t="s">
        <v>981</v>
      </c>
      <c r="R483" s="91">
        <v>4</v>
      </c>
      <c r="S483" s="91">
        <v>24</v>
      </c>
      <c r="T483" s="91">
        <v>3</v>
      </c>
      <c r="U483" s="91">
        <v>4</v>
      </c>
      <c r="AE483" s="91"/>
      <c r="AF483" s="91"/>
      <c r="AG483" s="93">
        <v>1.8</v>
      </c>
    </row>
    <row r="484" spans="2:33" ht="15.75" customHeight="1" x14ac:dyDescent="0.2">
      <c r="B484" s="8" t="s">
        <v>789</v>
      </c>
      <c r="C484" s="8" t="s">
        <v>223</v>
      </c>
      <c r="D484" s="11" t="s">
        <v>382</v>
      </c>
      <c r="E484" s="11" t="s">
        <v>919</v>
      </c>
      <c r="F484" s="11" t="s">
        <v>369</v>
      </c>
      <c r="G484" s="11" t="s">
        <v>370</v>
      </c>
      <c r="H484" s="39">
        <v>5</v>
      </c>
      <c r="I484" s="91">
        <v>2</v>
      </c>
      <c r="J484" s="91">
        <v>18</v>
      </c>
      <c r="K484" s="91">
        <v>66</v>
      </c>
      <c r="L484" s="91">
        <v>1.68</v>
      </c>
      <c r="M484" s="10">
        <f t="shared" si="41"/>
        <v>23.384353741496604</v>
      </c>
      <c r="N484" s="91">
        <v>104</v>
      </c>
      <c r="O484" s="91">
        <v>144</v>
      </c>
      <c r="P484" s="91">
        <v>132</v>
      </c>
      <c r="Q484" s="91" t="s">
        <v>981</v>
      </c>
      <c r="R484" s="91">
        <v>3</v>
      </c>
      <c r="S484" s="91">
        <v>28</v>
      </c>
      <c r="T484" s="91">
        <v>3</v>
      </c>
      <c r="U484" s="91">
        <v>4</v>
      </c>
      <c r="AE484" s="91"/>
      <c r="AF484" s="21">
        <v>3.32</v>
      </c>
      <c r="AG484" s="93">
        <v>3.9</v>
      </c>
    </row>
    <row r="485" spans="2:33" ht="15.75" customHeight="1" x14ac:dyDescent="0.2">
      <c r="B485" s="8" t="s">
        <v>790</v>
      </c>
      <c r="C485" s="8" t="s">
        <v>223</v>
      </c>
      <c r="D485" s="8" t="s">
        <v>382</v>
      </c>
      <c r="E485" s="8" t="s">
        <v>919</v>
      </c>
      <c r="F485" s="8" t="s">
        <v>370</v>
      </c>
      <c r="G485" s="8" t="s">
        <v>375</v>
      </c>
      <c r="H485" s="13">
        <v>2</v>
      </c>
      <c r="I485" s="13">
        <v>2</v>
      </c>
      <c r="J485" s="91">
        <v>17</v>
      </c>
      <c r="K485" s="13">
        <v>73</v>
      </c>
      <c r="L485" s="13">
        <v>1.77</v>
      </c>
      <c r="M485" s="10">
        <f t="shared" si="41"/>
        <v>23.301094832264035</v>
      </c>
      <c r="N485" s="91">
        <v>88</v>
      </c>
      <c r="O485" s="91">
        <v>168</v>
      </c>
      <c r="P485" s="91">
        <v>140</v>
      </c>
      <c r="Q485" s="91" t="s">
        <v>981</v>
      </c>
      <c r="R485" s="91">
        <v>5</v>
      </c>
      <c r="S485" s="91">
        <v>26</v>
      </c>
      <c r="T485" s="91">
        <v>3</v>
      </c>
      <c r="U485" s="91">
        <v>4</v>
      </c>
      <c r="AE485" s="91"/>
      <c r="AF485" s="21">
        <v>2.04</v>
      </c>
      <c r="AG485" s="93">
        <v>2.7749999999999999</v>
      </c>
    </row>
    <row r="486" spans="2:33" ht="15.75" customHeight="1" x14ac:dyDescent="0.2">
      <c r="B486" s="8" t="s">
        <v>791</v>
      </c>
      <c r="C486" s="8" t="s">
        <v>223</v>
      </c>
      <c r="D486" s="11" t="s">
        <v>382</v>
      </c>
      <c r="E486" s="11" t="s">
        <v>940</v>
      </c>
      <c r="F486" s="11" t="s">
        <v>375</v>
      </c>
      <c r="G486" s="11" t="s">
        <v>375</v>
      </c>
      <c r="H486" s="39">
        <v>4</v>
      </c>
      <c r="I486" s="91">
        <v>3</v>
      </c>
      <c r="J486" s="91">
        <v>17</v>
      </c>
      <c r="K486" s="91">
        <v>55</v>
      </c>
      <c r="L486" s="91">
        <v>1.61</v>
      </c>
      <c r="M486" s="10">
        <f t="shared" si="41"/>
        <v>21.218317194552675</v>
      </c>
      <c r="N486" s="91">
        <v>96</v>
      </c>
      <c r="O486" s="91">
        <v>140</v>
      </c>
      <c r="P486" s="91">
        <v>80</v>
      </c>
      <c r="Q486" s="91" t="s">
        <v>981</v>
      </c>
      <c r="R486" s="91">
        <v>3</v>
      </c>
      <c r="S486" s="91">
        <v>26</v>
      </c>
      <c r="T486" s="91">
        <v>1</v>
      </c>
      <c r="U486" s="91">
        <v>4</v>
      </c>
      <c r="AE486" s="91"/>
      <c r="AF486" s="21">
        <v>2.11</v>
      </c>
      <c r="AG486" s="93">
        <v>1.8</v>
      </c>
    </row>
    <row r="487" spans="2:33" ht="15.75" customHeight="1" x14ac:dyDescent="0.2">
      <c r="B487" s="8" t="s">
        <v>792</v>
      </c>
      <c r="C487" s="8" t="s">
        <v>222</v>
      </c>
      <c r="D487" s="8" t="s">
        <v>382</v>
      </c>
      <c r="E487" s="8" t="s">
        <v>919</v>
      </c>
      <c r="F487" s="8" t="s">
        <v>370</v>
      </c>
      <c r="G487" s="8" t="s">
        <v>375</v>
      </c>
      <c r="H487" s="13">
        <v>2</v>
      </c>
      <c r="I487" s="13">
        <v>2</v>
      </c>
      <c r="J487" s="91">
        <v>17</v>
      </c>
      <c r="K487" s="13">
        <v>73</v>
      </c>
      <c r="L487" s="13">
        <v>1.77</v>
      </c>
      <c r="M487" s="10">
        <f t="shared" si="41"/>
        <v>23.301094832264035</v>
      </c>
      <c r="N487" s="23">
        <v>92</v>
      </c>
      <c r="O487" s="91">
        <v>140</v>
      </c>
      <c r="P487" s="91">
        <v>120</v>
      </c>
      <c r="Q487" s="91" t="s">
        <v>981</v>
      </c>
      <c r="R487" s="91">
        <v>2</v>
      </c>
      <c r="S487" s="91">
        <v>32</v>
      </c>
      <c r="T487" s="91">
        <v>4</v>
      </c>
      <c r="U487" s="91">
        <v>4</v>
      </c>
      <c r="AE487" s="21">
        <v>3.27</v>
      </c>
      <c r="AF487" s="91"/>
      <c r="AG487" s="93">
        <v>3.2749999999999999</v>
      </c>
    </row>
    <row r="488" spans="2:33" ht="15.75" customHeight="1" x14ac:dyDescent="0.2">
      <c r="B488" s="8" t="s">
        <v>793</v>
      </c>
      <c r="C488" s="8" t="s">
        <v>223</v>
      </c>
      <c r="D488" s="11" t="s">
        <v>373</v>
      </c>
      <c r="E488" s="11" t="s">
        <v>919</v>
      </c>
      <c r="F488" s="11" t="s">
        <v>369</v>
      </c>
      <c r="G488" s="11" t="s">
        <v>383</v>
      </c>
      <c r="H488" s="39">
        <v>3</v>
      </c>
      <c r="I488" s="91">
        <v>1</v>
      </c>
      <c r="J488" s="91">
        <v>18</v>
      </c>
      <c r="K488" s="91">
        <v>60</v>
      </c>
      <c r="L488" s="91">
        <v>1.65</v>
      </c>
      <c r="M488" s="10">
        <f t="shared" si="41"/>
        <v>22.03856749311295</v>
      </c>
      <c r="N488" s="91">
        <v>96</v>
      </c>
      <c r="O488" s="91">
        <v>140</v>
      </c>
      <c r="P488" s="91">
        <v>112</v>
      </c>
      <c r="Q488" s="91" t="s">
        <v>981</v>
      </c>
      <c r="R488" s="91">
        <v>2</v>
      </c>
      <c r="S488" s="91">
        <v>28</v>
      </c>
      <c r="T488" s="91">
        <v>3</v>
      </c>
      <c r="U488" s="91">
        <v>4</v>
      </c>
      <c r="AE488" s="91"/>
      <c r="AF488" s="21">
        <v>3.3</v>
      </c>
      <c r="AG488" s="93">
        <v>2.6</v>
      </c>
    </row>
    <row r="489" spans="2:33" ht="15.75" customHeight="1" x14ac:dyDescent="0.2">
      <c r="B489" s="8" t="s">
        <v>794</v>
      </c>
      <c r="C489" s="8" t="s">
        <v>222</v>
      </c>
      <c r="D489" s="11" t="s">
        <v>373</v>
      </c>
      <c r="E489" s="11" t="s">
        <v>919</v>
      </c>
      <c r="F489" s="11" t="s">
        <v>369</v>
      </c>
      <c r="G489" s="11" t="s">
        <v>376</v>
      </c>
      <c r="H489" s="39">
        <v>3</v>
      </c>
      <c r="I489" s="91">
        <v>2</v>
      </c>
      <c r="J489" s="91">
        <v>17</v>
      </c>
      <c r="K489" s="91">
        <v>68</v>
      </c>
      <c r="L489" s="91">
        <v>1.84</v>
      </c>
      <c r="M489" s="10">
        <f t="shared" si="41"/>
        <v>20.085066162570886</v>
      </c>
      <c r="N489" s="91">
        <v>108</v>
      </c>
      <c r="O489" s="91">
        <v>180</v>
      </c>
      <c r="P489" s="91">
        <v>132</v>
      </c>
      <c r="Q489" s="91" t="s">
        <v>981</v>
      </c>
      <c r="R489" s="91">
        <v>2</v>
      </c>
      <c r="S489" s="91">
        <v>24</v>
      </c>
      <c r="T489" s="91">
        <v>3</v>
      </c>
      <c r="U489" s="91">
        <v>3</v>
      </c>
      <c r="AE489" s="21">
        <v>3.08</v>
      </c>
      <c r="AF489" s="91"/>
      <c r="AG489" s="93">
        <v>2.7</v>
      </c>
    </row>
    <row r="490" spans="2:33" ht="15.75" customHeight="1" x14ac:dyDescent="0.2">
      <c r="B490" s="8" t="s">
        <v>795</v>
      </c>
      <c r="C490" s="8" t="s">
        <v>222</v>
      </c>
      <c r="D490" s="8" t="s">
        <v>381</v>
      </c>
      <c r="E490" s="8" t="s">
        <v>919</v>
      </c>
      <c r="F490" s="8" t="s">
        <v>375</v>
      </c>
      <c r="G490" s="8" t="s">
        <v>370</v>
      </c>
      <c r="H490" s="13">
        <v>3</v>
      </c>
      <c r="I490" s="13">
        <v>2</v>
      </c>
      <c r="J490" s="91">
        <v>17</v>
      </c>
      <c r="K490" s="13">
        <v>73</v>
      </c>
      <c r="L490" s="13">
        <v>1.82</v>
      </c>
      <c r="M490" s="10">
        <f t="shared" si="41"/>
        <v>22.03840115928028</v>
      </c>
      <c r="N490" s="23">
        <v>92</v>
      </c>
      <c r="O490" s="91">
        <v>140</v>
      </c>
      <c r="P490" s="91">
        <v>120</v>
      </c>
      <c r="Q490" s="91" t="s">
        <v>981</v>
      </c>
      <c r="R490" s="91">
        <v>5</v>
      </c>
      <c r="S490" s="91">
        <v>28</v>
      </c>
      <c r="T490" s="91">
        <v>3</v>
      </c>
      <c r="U490" s="91">
        <v>3</v>
      </c>
      <c r="AE490" s="91"/>
      <c r="AF490" s="91"/>
      <c r="AG490" s="93">
        <v>2.5</v>
      </c>
    </row>
    <row r="491" spans="2:33" ht="15.75" customHeight="1" x14ac:dyDescent="0.2">
      <c r="B491" s="8" t="s">
        <v>796</v>
      </c>
      <c r="C491" s="8" t="s">
        <v>222</v>
      </c>
      <c r="D491" s="8" t="s">
        <v>932</v>
      </c>
      <c r="E491" s="8" t="s">
        <v>378</v>
      </c>
      <c r="F491" s="8" t="s">
        <v>370</v>
      </c>
      <c r="G491" s="8" t="s">
        <v>375</v>
      </c>
      <c r="H491" s="13">
        <v>1</v>
      </c>
      <c r="I491" s="13">
        <v>1</v>
      </c>
      <c r="J491" s="91">
        <v>17</v>
      </c>
      <c r="K491" s="13">
        <v>65</v>
      </c>
      <c r="L491" s="13">
        <v>1.68</v>
      </c>
      <c r="M491" s="10">
        <f t="shared" si="41"/>
        <v>23.030045351473927</v>
      </c>
      <c r="N491" s="91">
        <v>92</v>
      </c>
      <c r="O491" s="91">
        <v>152</v>
      </c>
      <c r="P491" s="91">
        <v>132</v>
      </c>
      <c r="Q491" s="91" t="s">
        <v>981</v>
      </c>
      <c r="R491" s="91">
        <v>3</v>
      </c>
      <c r="S491" s="91">
        <v>24</v>
      </c>
      <c r="T491" s="91">
        <v>4</v>
      </c>
      <c r="U491" s="91">
        <v>5</v>
      </c>
      <c r="AE491" s="21">
        <v>3.31</v>
      </c>
      <c r="AF491" s="91"/>
      <c r="AG491" s="93">
        <v>2.2000000000000002</v>
      </c>
    </row>
    <row r="492" spans="2:33" ht="15.75" customHeight="1" x14ac:dyDescent="0.2">
      <c r="B492" s="8" t="s">
        <v>797</v>
      </c>
      <c r="C492" s="8" t="s">
        <v>223</v>
      </c>
      <c r="D492" s="11" t="s">
        <v>382</v>
      </c>
      <c r="E492" s="11" t="s">
        <v>919</v>
      </c>
      <c r="F492" s="11" t="s">
        <v>370</v>
      </c>
      <c r="G492" s="11" t="s">
        <v>370</v>
      </c>
      <c r="H492" s="39">
        <v>3</v>
      </c>
      <c r="I492" s="91">
        <v>3</v>
      </c>
      <c r="J492" s="91">
        <v>18</v>
      </c>
      <c r="K492" s="91">
        <v>54</v>
      </c>
      <c r="L492" s="91">
        <v>1.64</v>
      </c>
      <c r="M492" s="10">
        <f t="shared" si="41"/>
        <v>20.077334919690664</v>
      </c>
      <c r="N492" s="91">
        <v>76</v>
      </c>
      <c r="O492" s="91">
        <v>136</v>
      </c>
      <c r="P492" s="91">
        <v>128</v>
      </c>
      <c r="Q492" s="91" t="s">
        <v>981</v>
      </c>
      <c r="R492" s="91">
        <v>4</v>
      </c>
      <c r="S492" s="91">
        <v>28</v>
      </c>
      <c r="T492" s="91">
        <v>3</v>
      </c>
      <c r="U492" s="91">
        <v>4</v>
      </c>
      <c r="AE492" s="91"/>
      <c r="AF492" s="21">
        <v>2.56</v>
      </c>
      <c r="AG492" s="93">
        <v>2.5</v>
      </c>
    </row>
    <row r="493" spans="2:33" ht="15.75" customHeight="1" x14ac:dyDescent="0.2">
      <c r="B493" s="8" t="s">
        <v>798</v>
      </c>
      <c r="C493" s="8" t="s">
        <v>222</v>
      </c>
      <c r="D493" s="90" t="s">
        <v>382</v>
      </c>
      <c r="E493" s="90" t="s">
        <v>378</v>
      </c>
      <c r="F493" s="90" t="s">
        <v>369</v>
      </c>
      <c r="G493" s="90" t="s">
        <v>375</v>
      </c>
      <c r="H493" s="91">
        <v>3</v>
      </c>
      <c r="I493" s="91">
        <v>1</v>
      </c>
      <c r="J493" s="91">
        <v>17</v>
      </c>
      <c r="K493" s="91">
        <v>100</v>
      </c>
      <c r="L493" s="91">
        <v>1.7</v>
      </c>
      <c r="M493" s="10">
        <f t="shared" si="41"/>
        <v>34.602076124567475</v>
      </c>
      <c r="N493" s="91">
        <v>116</v>
      </c>
      <c r="O493" s="91">
        <v>196</v>
      </c>
      <c r="P493" s="91">
        <v>132</v>
      </c>
      <c r="Q493" s="91" t="s">
        <v>981</v>
      </c>
      <c r="R493" s="91">
        <v>4</v>
      </c>
      <c r="S493" s="91">
        <v>26</v>
      </c>
      <c r="T493" s="91">
        <v>4</v>
      </c>
      <c r="U493" s="91">
        <v>4</v>
      </c>
      <c r="AE493" s="21">
        <v>4.1500000000000004</v>
      </c>
      <c r="AF493" s="91"/>
      <c r="AG493" s="93">
        <v>2.2000000000000002</v>
      </c>
    </row>
    <row r="494" spans="2:33" ht="15.75" customHeight="1" x14ac:dyDescent="0.2">
      <c r="B494" s="8" t="s">
        <v>799</v>
      </c>
      <c r="C494" s="8" t="s">
        <v>223</v>
      </c>
      <c r="D494" s="90" t="s">
        <v>924</v>
      </c>
      <c r="E494" s="90" t="s">
        <v>919</v>
      </c>
      <c r="F494" s="90" t="s">
        <v>383</v>
      </c>
      <c r="G494" s="90" t="s">
        <v>376</v>
      </c>
      <c r="H494" s="91">
        <v>4</v>
      </c>
      <c r="I494" s="91">
        <v>4</v>
      </c>
      <c r="J494" s="91">
        <v>16</v>
      </c>
      <c r="K494" s="91">
        <v>45</v>
      </c>
      <c r="L494" s="91">
        <v>1.58</v>
      </c>
      <c r="M494" s="10">
        <f t="shared" si="41"/>
        <v>18.025957378625218</v>
      </c>
      <c r="N494" s="91">
        <v>88</v>
      </c>
      <c r="O494" s="91">
        <v>136</v>
      </c>
      <c r="P494" s="91">
        <v>108</v>
      </c>
      <c r="Q494" s="91" t="s">
        <v>981</v>
      </c>
      <c r="R494" s="91">
        <v>3</v>
      </c>
      <c r="S494" s="91">
        <v>26</v>
      </c>
      <c r="T494" s="91">
        <v>3</v>
      </c>
      <c r="U494" s="91">
        <v>4</v>
      </c>
      <c r="AE494" s="91"/>
      <c r="AF494" s="21">
        <v>3.08</v>
      </c>
      <c r="AG494" s="93">
        <v>2.2000000000000002</v>
      </c>
    </row>
    <row r="495" spans="2:33" ht="15.75" customHeight="1" x14ac:dyDescent="0.2">
      <c r="B495" s="8" t="s">
        <v>800</v>
      </c>
      <c r="C495" s="8" t="s">
        <v>222</v>
      </c>
      <c r="D495" s="90" t="s">
        <v>373</v>
      </c>
      <c r="E495" s="90" t="s">
        <v>919</v>
      </c>
      <c r="F495" s="90" t="s">
        <v>370</v>
      </c>
      <c r="G495" s="90" t="s">
        <v>376</v>
      </c>
      <c r="H495" s="91">
        <v>4</v>
      </c>
      <c r="I495" s="91">
        <v>1</v>
      </c>
      <c r="J495" s="91">
        <v>18</v>
      </c>
      <c r="K495" s="91">
        <v>67</v>
      </c>
      <c r="L495" s="91">
        <v>1.72</v>
      </c>
      <c r="M495" s="10">
        <f t="shared" si="41"/>
        <v>22.647376960519203</v>
      </c>
      <c r="N495" s="91">
        <v>88</v>
      </c>
      <c r="O495" s="91">
        <v>156</v>
      </c>
      <c r="P495" s="91">
        <v>108</v>
      </c>
      <c r="Q495" s="91" t="s">
        <v>981</v>
      </c>
      <c r="R495" s="91">
        <v>5</v>
      </c>
      <c r="S495" s="91">
        <v>32</v>
      </c>
      <c r="T495" s="91">
        <v>3</v>
      </c>
      <c r="U495" s="91">
        <v>4</v>
      </c>
      <c r="AE495" s="21">
        <v>3.37</v>
      </c>
      <c r="AF495" s="91"/>
      <c r="AG495" s="93">
        <v>3</v>
      </c>
    </row>
    <row r="496" spans="2:33" ht="15.75" customHeight="1" x14ac:dyDescent="0.2">
      <c r="B496" s="8" t="s">
        <v>801</v>
      </c>
      <c r="C496" s="8" t="s">
        <v>222</v>
      </c>
      <c r="D496" s="90" t="s">
        <v>377</v>
      </c>
      <c r="E496" s="90" t="s">
        <v>919</v>
      </c>
      <c r="F496" s="90" t="s">
        <v>370</v>
      </c>
      <c r="G496" s="90" t="s">
        <v>370</v>
      </c>
      <c r="H496" s="91">
        <v>3</v>
      </c>
      <c r="I496" s="91">
        <v>1</v>
      </c>
      <c r="J496" s="91">
        <v>17</v>
      </c>
      <c r="K496" s="13">
        <v>73</v>
      </c>
      <c r="L496" s="13">
        <v>1.77</v>
      </c>
      <c r="M496" s="10">
        <f t="shared" si="41"/>
        <v>23.301094832264035</v>
      </c>
      <c r="N496" s="91">
        <v>96</v>
      </c>
      <c r="O496" s="91">
        <v>140</v>
      </c>
      <c r="P496" s="91">
        <v>100</v>
      </c>
      <c r="Q496" s="91" t="s">
        <v>981</v>
      </c>
      <c r="R496" s="91">
        <v>2</v>
      </c>
      <c r="S496" s="91">
        <v>28</v>
      </c>
      <c r="T496" s="91">
        <v>4</v>
      </c>
      <c r="U496" s="91">
        <v>4</v>
      </c>
      <c r="AE496" s="21">
        <v>3.03</v>
      </c>
      <c r="AF496" s="91"/>
      <c r="AG496" s="93">
        <v>2.1749999999999998</v>
      </c>
    </row>
    <row r="497" spans="2:33" ht="15.75" customHeight="1" x14ac:dyDescent="0.2">
      <c r="B497" s="8" t="s">
        <v>802</v>
      </c>
      <c r="C497" s="8" t="s">
        <v>222</v>
      </c>
      <c r="D497" s="90" t="s">
        <v>373</v>
      </c>
      <c r="E497" s="90" t="s">
        <v>919</v>
      </c>
      <c r="F497" s="90" t="s">
        <v>974</v>
      </c>
      <c r="G497" s="90" t="s">
        <v>370</v>
      </c>
      <c r="H497" s="91">
        <v>4</v>
      </c>
      <c r="I497" s="91">
        <v>4</v>
      </c>
      <c r="J497" s="91">
        <v>17</v>
      </c>
      <c r="K497" s="91">
        <v>66</v>
      </c>
      <c r="L497" s="91">
        <v>1.68</v>
      </c>
      <c r="M497" s="10">
        <f t="shared" si="41"/>
        <v>23.384353741496604</v>
      </c>
      <c r="N497" s="91">
        <v>100</v>
      </c>
      <c r="O497" s="91">
        <v>144</v>
      </c>
      <c r="P497" s="91">
        <v>88</v>
      </c>
      <c r="Q497" s="91" t="s">
        <v>981</v>
      </c>
      <c r="R497" s="91">
        <v>2</v>
      </c>
      <c r="S497" s="91">
        <v>45</v>
      </c>
      <c r="T497" s="91">
        <v>4</v>
      </c>
      <c r="U497" s="91">
        <v>4</v>
      </c>
      <c r="AE497" s="21">
        <v>4.21</v>
      </c>
      <c r="AF497" s="91"/>
      <c r="AG497" s="93">
        <v>2.2200000000000002</v>
      </c>
    </row>
    <row r="498" spans="2:33" ht="15.75" customHeight="1" x14ac:dyDescent="0.2">
      <c r="B498" s="8" t="s">
        <v>803</v>
      </c>
      <c r="C498" s="8" t="s">
        <v>223</v>
      </c>
      <c r="D498" s="90" t="s">
        <v>382</v>
      </c>
      <c r="E498" s="90" t="s">
        <v>919</v>
      </c>
      <c r="F498" s="90" t="s">
        <v>376</v>
      </c>
      <c r="G498" s="90" t="s">
        <v>370</v>
      </c>
      <c r="H498" s="91">
        <v>2</v>
      </c>
      <c r="I498" s="91">
        <v>2</v>
      </c>
      <c r="J498" s="91">
        <v>17</v>
      </c>
      <c r="K498" s="13">
        <v>73</v>
      </c>
      <c r="L498" s="13">
        <v>1.77</v>
      </c>
      <c r="M498" s="10">
        <f t="shared" si="41"/>
        <v>23.301094832264035</v>
      </c>
      <c r="N498" s="91"/>
      <c r="O498" s="91">
        <v>184</v>
      </c>
      <c r="P498" s="91">
        <v>72</v>
      </c>
      <c r="Q498" s="91" t="s">
        <v>981</v>
      </c>
      <c r="R498" s="91">
        <v>2</v>
      </c>
      <c r="S498" s="91">
        <v>30</v>
      </c>
      <c r="T498" s="21">
        <v>3</v>
      </c>
      <c r="U498" s="91">
        <v>4</v>
      </c>
      <c r="AE498" s="91"/>
      <c r="AF498" s="21">
        <v>3.13</v>
      </c>
      <c r="AG498" s="93">
        <v>2.8</v>
      </c>
    </row>
    <row r="499" spans="2:33" ht="15.75" customHeight="1" x14ac:dyDescent="0.2">
      <c r="B499" s="8" t="s">
        <v>804</v>
      </c>
      <c r="C499" s="8" t="s">
        <v>223</v>
      </c>
      <c r="D499" s="90" t="s">
        <v>382</v>
      </c>
      <c r="E499" s="90" t="s">
        <v>954</v>
      </c>
      <c r="F499" s="90" t="s">
        <v>375</v>
      </c>
      <c r="G499" s="90" t="s">
        <v>375</v>
      </c>
      <c r="H499" s="91">
        <v>3</v>
      </c>
      <c r="I499" s="91">
        <v>1</v>
      </c>
      <c r="J499" s="91">
        <v>17</v>
      </c>
      <c r="K499" s="91">
        <v>67</v>
      </c>
      <c r="L499" s="91">
        <v>1.72</v>
      </c>
      <c r="M499" s="10">
        <f t="shared" si="41"/>
        <v>22.647376960519203</v>
      </c>
      <c r="N499" s="91">
        <v>84</v>
      </c>
      <c r="O499" s="91">
        <v>148</v>
      </c>
      <c r="P499" s="91">
        <v>86</v>
      </c>
      <c r="Q499" s="91" t="s">
        <v>981</v>
      </c>
      <c r="R499" s="91">
        <v>5</v>
      </c>
      <c r="S499" s="91">
        <v>32</v>
      </c>
      <c r="T499" s="21">
        <v>4</v>
      </c>
      <c r="U499" s="91">
        <v>3</v>
      </c>
      <c r="AE499" s="91"/>
      <c r="AF499" s="21">
        <v>3.18</v>
      </c>
      <c r="AG499" s="93">
        <v>2.4500000000000002</v>
      </c>
    </row>
    <row r="500" spans="2:33" ht="15.75" customHeight="1" x14ac:dyDescent="0.2">
      <c r="B500" s="8" t="s">
        <v>805</v>
      </c>
      <c r="C500" s="8" t="s">
        <v>223</v>
      </c>
      <c r="D500" s="90" t="s">
        <v>382</v>
      </c>
      <c r="E500" s="90" t="s">
        <v>940</v>
      </c>
      <c r="F500" s="90" t="s">
        <v>375</v>
      </c>
      <c r="G500" s="90" t="s">
        <v>375</v>
      </c>
      <c r="H500" s="91">
        <v>1</v>
      </c>
      <c r="I500" s="91">
        <v>1</v>
      </c>
      <c r="J500" s="91">
        <v>17</v>
      </c>
      <c r="K500" s="13">
        <v>73</v>
      </c>
      <c r="L500" s="13">
        <v>1.77</v>
      </c>
      <c r="M500" s="10">
        <f t="shared" si="41"/>
        <v>23.301094832264035</v>
      </c>
      <c r="N500" s="91">
        <v>62</v>
      </c>
      <c r="O500" s="91">
        <v>132</v>
      </c>
      <c r="P500" s="91">
        <v>70</v>
      </c>
      <c r="Q500" s="91" t="s">
        <v>981</v>
      </c>
      <c r="R500" s="91">
        <v>3</v>
      </c>
      <c r="S500" s="91">
        <v>25</v>
      </c>
      <c r="T500" s="21">
        <v>4</v>
      </c>
      <c r="U500" s="91">
        <v>4</v>
      </c>
      <c r="AE500" s="91"/>
      <c r="AF500" s="21">
        <v>3.15</v>
      </c>
      <c r="AG500" s="93">
        <v>2.5499999999999998</v>
      </c>
    </row>
    <row r="501" spans="2:33" ht="15.75" customHeight="1" x14ac:dyDescent="0.2">
      <c r="B501" s="8" t="s">
        <v>806</v>
      </c>
      <c r="C501" s="8" t="s">
        <v>222</v>
      </c>
      <c r="D501" s="90" t="s">
        <v>922</v>
      </c>
      <c r="E501" s="90" t="s">
        <v>919</v>
      </c>
      <c r="F501" s="90" t="s">
        <v>945</v>
      </c>
      <c r="G501" s="90" t="s">
        <v>369</v>
      </c>
      <c r="H501" s="91">
        <v>2</v>
      </c>
      <c r="I501" s="91">
        <v>2</v>
      </c>
      <c r="J501" s="91">
        <v>17</v>
      </c>
      <c r="K501" s="91">
        <v>66</v>
      </c>
      <c r="L501" s="91">
        <v>1.68</v>
      </c>
      <c r="M501" s="10">
        <f t="shared" si="41"/>
        <v>23.384353741496604</v>
      </c>
      <c r="N501" s="23">
        <v>92</v>
      </c>
      <c r="O501" s="91">
        <v>140</v>
      </c>
      <c r="P501" s="91">
        <v>120</v>
      </c>
      <c r="Q501" s="91" t="s">
        <v>981</v>
      </c>
      <c r="R501" s="91">
        <v>4</v>
      </c>
      <c r="S501" s="91">
        <v>29</v>
      </c>
      <c r="T501" s="21">
        <v>4</v>
      </c>
      <c r="U501" s="91">
        <v>5</v>
      </c>
      <c r="AE501" s="21">
        <v>3.2</v>
      </c>
      <c r="AF501" s="91"/>
      <c r="AG501" s="93">
        <v>3</v>
      </c>
    </row>
    <row r="502" spans="2:33" ht="15.75" customHeight="1" x14ac:dyDescent="0.2">
      <c r="B502" s="8" t="s">
        <v>807</v>
      </c>
      <c r="C502" s="8" t="s">
        <v>223</v>
      </c>
      <c r="D502" s="8" t="s">
        <v>382</v>
      </c>
      <c r="E502" s="8" t="s">
        <v>919</v>
      </c>
      <c r="F502" s="8" t="s">
        <v>370</v>
      </c>
      <c r="G502" s="8" t="s">
        <v>375</v>
      </c>
      <c r="H502" s="13">
        <v>2</v>
      </c>
      <c r="I502" s="13">
        <v>2</v>
      </c>
      <c r="J502" s="91">
        <v>17</v>
      </c>
      <c r="K502" s="13">
        <v>73</v>
      </c>
      <c r="L502" s="13">
        <v>1.77</v>
      </c>
      <c r="M502" s="10">
        <f t="shared" si="41"/>
        <v>23.301094832264035</v>
      </c>
      <c r="N502" s="91">
        <v>88</v>
      </c>
      <c r="O502" s="91">
        <v>168</v>
      </c>
      <c r="P502" s="91">
        <v>140</v>
      </c>
      <c r="Q502" s="91" t="s">
        <v>981</v>
      </c>
      <c r="R502" s="91">
        <v>4</v>
      </c>
      <c r="S502" s="91">
        <v>30</v>
      </c>
      <c r="T502" s="21">
        <v>3</v>
      </c>
      <c r="U502" s="91">
        <v>4</v>
      </c>
      <c r="AE502" s="91"/>
      <c r="AF502" s="21">
        <v>2.4500000000000002</v>
      </c>
      <c r="AG502" s="93">
        <v>2.7749999999999999</v>
      </c>
    </row>
    <row r="503" spans="2:33" ht="15.75" customHeight="1" x14ac:dyDescent="0.2">
      <c r="B503" s="8" t="s">
        <v>808</v>
      </c>
      <c r="C503" s="8" t="s">
        <v>222</v>
      </c>
      <c r="D503" s="90" t="s">
        <v>959</v>
      </c>
      <c r="E503" s="90" t="s">
        <v>919</v>
      </c>
      <c r="F503" s="90" t="s">
        <v>369</v>
      </c>
      <c r="G503" s="90" t="s">
        <v>369</v>
      </c>
      <c r="H503" s="91">
        <v>5</v>
      </c>
      <c r="I503" s="91">
        <v>3</v>
      </c>
      <c r="J503" s="91">
        <v>17</v>
      </c>
      <c r="K503" s="91">
        <v>62</v>
      </c>
      <c r="L503" s="91">
        <v>1.82</v>
      </c>
      <c r="M503" s="10">
        <f t="shared" ref="M503:M566" si="42">K503/(L503*L503)</f>
        <v>18.717546190073662</v>
      </c>
      <c r="N503" s="91">
        <v>84</v>
      </c>
      <c r="O503" s="91">
        <v>148</v>
      </c>
      <c r="P503" s="91">
        <v>80</v>
      </c>
      <c r="Q503" s="91" t="s">
        <v>981</v>
      </c>
      <c r="R503" s="91">
        <v>3</v>
      </c>
      <c r="S503" s="91">
        <v>33</v>
      </c>
      <c r="T503" s="21">
        <v>4</v>
      </c>
      <c r="U503" s="91">
        <v>5</v>
      </c>
      <c r="AE503" s="21">
        <v>3.13</v>
      </c>
      <c r="AF503" s="91"/>
      <c r="AG503" s="93">
        <v>2.8</v>
      </c>
    </row>
    <row r="504" spans="2:33" ht="15.75" customHeight="1" x14ac:dyDescent="0.2">
      <c r="B504" s="8" t="s">
        <v>809</v>
      </c>
      <c r="C504" s="8" t="s">
        <v>223</v>
      </c>
      <c r="D504" s="90" t="s">
        <v>382</v>
      </c>
      <c r="E504" s="90" t="s">
        <v>919</v>
      </c>
      <c r="F504" s="90" t="s">
        <v>376</v>
      </c>
      <c r="G504" s="90" t="s">
        <v>369</v>
      </c>
      <c r="H504" s="91">
        <v>4</v>
      </c>
      <c r="I504" s="91">
        <v>3</v>
      </c>
      <c r="J504" s="91">
        <v>17</v>
      </c>
      <c r="K504" s="91">
        <v>45</v>
      </c>
      <c r="L504" s="91">
        <v>1.59</v>
      </c>
      <c r="M504" s="10">
        <f t="shared" si="42"/>
        <v>17.799928800284796</v>
      </c>
      <c r="N504" s="91">
        <v>68</v>
      </c>
      <c r="O504" s="91">
        <v>112</v>
      </c>
      <c r="P504" s="91">
        <v>100</v>
      </c>
      <c r="Q504" s="91" t="s">
        <v>981</v>
      </c>
      <c r="R504" s="91">
        <v>5</v>
      </c>
      <c r="S504" s="91">
        <v>22</v>
      </c>
      <c r="T504" s="21">
        <v>4</v>
      </c>
      <c r="U504" s="91">
        <v>3</v>
      </c>
      <c r="AE504" s="91"/>
      <c r="AF504" s="21">
        <v>2.33</v>
      </c>
      <c r="AG504" s="93">
        <v>2.7</v>
      </c>
    </row>
    <row r="505" spans="2:33" ht="15.75" customHeight="1" x14ac:dyDescent="0.2">
      <c r="B505" s="8" t="s">
        <v>810</v>
      </c>
      <c r="C505" s="8" t="s">
        <v>223</v>
      </c>
      <c r="D505" s="90" t="s">
        <v>973</v>
      </c>
      <c r="E505" s="90" t="s">
        <v>919</v>
      </c>
      <c r="F505" s="90" t="s">
        <v>369</v>
      </c>
      <c r="G505" s="90" t="s">
        <v>375</v>
      </c>
      <c r="H505" s="91">
        <v>2</v>
      </c>
      <c r="I505" s="91">
        <v>2</v>
      </c>
      <c r="J505" s="91">
        <v>17</v>
      </c>
      <c r="K505" s="91">
        <v>62</v>
      </c>
      <c r="L505" s="91">
        <v>1.65</v>
      </c>
      <c r="M505" s="10">
        <f t="shared" si="42"/>
        <v>22.77318640955005</v>
      </c>
      <c r="N505" s="91">
        <v>68</v>
      </c>
      <c r="O505" s="91">
        <v>120</v>
      </c>
      <c r="P505" s="91">
        <v>84</v>
      </c>
      <c r="Q505" s="91" t="s">
        <v>981</v>
      </c>
      <c r="R505" s="91">
        <v>3</v>
      </c>
      <c r="S505" s="91">
        <v>26</v>
      </c>
      <c r="T505" s="21">
        <v>3</v>
      </c>
      <c r="U505" s="91">
        <v>3</v>
      </c>
      <c r="AE505" s="91"/>
      <c r="AF505" s="21">
        <v>2.37</v>
      </c>
      <c r="AG505" s="93">
        <v>1.8</v>
      </c>
    </row>
    <row r="506" spans="2:33" ht="15.75" customHeight="1" x14ac:dyDescent="0.2">
      <c r="B506" s="8" t="s">
        <v>811</v>
      </c>
      <c r="C506" s="8" t="s">
        <v>222</v>
      </c>
      <c r="D506" s="8" t="s">
        <v>377</v>
      </c>
      <c r="E506" s="8" t="s">
        <v>919</v>
      </c>
      <c r="F506" s="8" t="s">
        <v>369</v>
      </c>
      <c r="G506" s="8" t="s">
        <v>369</v>
      </c>
      <c r="H506" s="13">
        <v>4</v>
      </c>
      <c r="I506" s="13">
        <v>4</v>
      </c>
      <c r="J506" s="91">
        <v>17</v>
      </c>
      <c r="K506" s="13">
        <v>51</v>
      </c>
      <c r="L506" s="13">
        <v>1.61</v>
      </c>
      <c r="M506" s="10">
        <f t="shared" si="42"/>
        <v>19.675166853130666</v>
      </c>
      <c r="N506" s="91">
        <v>72</v>
      </c>
      <c r="O506" s="91">
        <v>104</v>
      </c>
      <c r="P506" s="91">
        <v>104</v>
      </c>
      <c r="Q506" s="91" t="s">
        <v>981</v>
      </c>
      <c r="R506" s="91">
        <v>4</v>
      </c>
      <c r="S506" s="91">
        <v>23</v>
      </c>
      <c r="T506" s="21">
        <v>4</v>
      </c>
      <c r="U506" s="91">
        <v>5</v>
      </c>
      <c r="AE506" s="21">
        <v>4.04</v>
      </c>
      <c r="AF506" s="91"/>
      <c r="AG506" s="93">
        <v>3.9</v>
      </c>
    </row>
    <row r="507" spans="2:33" ht="15.75" customHeight="1" x14ac:dyDescent="0.2">
      <c r="B507" s="8" t="s">
        <v>812</v>
      </c>
      <c r="C507" s="8" t="s">
        <v>223</v>
      </c>
      <c r="D507" s="8" t="s">
        <v>373</v>
      </c>
      <c r="E507" s="8" t="s">
        <v>919</v>
      </c>
      <c r="F507" s="8" t="s">
        <v>370</v>
      </c>
      <c r="G507" s="8" t="s">
        <v>369</v>
      </c>
      <c r="H507" s="13">
        <v>3</v>
      </c>
      <c r="I507" s="13">
        <v>2</v>
      </c>
      <c r="J507" s="91">
        <v>17</v>
      </c>
      <c r="K507" s="91">
        <v>60</v>
      </c>
      <c r="L507" s="91">
        <v>1.7</v>
      </c>
      <c r="M507" s="10">
        <f t="shared" si="42"/>
        <v>20.761245674740486</v>
      </c>
      <c r="N507" s="91">
        <v>72</v>
      </c>
      <c r="O507" s="91">
        <v>136</v>
      </c>
      <c r="P507" s="91">
        <v>88</v>
      </c>
      <c r="Q507" s="91" t="s">
        <v>981</v>
      </c>
      <c r="R507" s="91">
        <v>4</v>
      </c>
      <c r="S507" s="91">
        <v>28</v>
      </c>
      <c r="T507" s="21">
        <v>4</v>
      </c>
      <c r="U507" s="91">
        <v>4</v>
      </c>
      <c r="AE507" s="91"/>
      <c r="AF507" s="21">
        <v>2.19</v>
      </c>
      <c r="AG507" s="93">
        <v>2.7749999999999999</v>
      </c>
    </row>
    <row r="508" spans="2:33" ht="15.75" customHeight="1" x14ac:dyDescent="0.2">
      <c r="B508" s="8" t="s">
        <v>813</v>
      </c>
      <c r="C508" s="8" t="s">
        <v>223</v>
      </c>
      <c r="D508" s="90" t="s">
        <v>951</v>
      </c>
      <c r="E508" s="90" t="s">
        <v>940</v>
      </c>
      <c r="F508" s="90" t="s">
        <v>375</v>
      </c>
      <c r="G508" s="90" t="s">
        <v>375</v>
      </c>
      <c r="H508" s="91">
        <v>2</v>
      </c>
      <c r="I508" s="91">
        <v>1</v>
      </c>
      <c r="J508" s="91">
        <v>16</v>
      </c>
      <c r="K508" s="91">
        <v>57</v>
      </c>
      <c r="L508" s="91">
        <v>1.66</v>
      </c>
      <c r="M508" s="10">
        <f t="shared" si="42"/>
        <v>20.685150239512268</v>
      </c>
      <c r="N508" s="91">
        <v>60</v>
      </c>
      <c r="O508" s="91">
        <v>128</v>
      </c>
      <c r="P508" s="91">
        <v>104</v>
      </c>
      <c r="Q508" s="91" t="s">
        <v>981</v>
      </c>
      <c r="R508" s="91">
        <v>4</v>
      </c>
      <c r="S508" s="91">
        <v>41</v>
      </c>
      <c r="T508" s="91">
        <v>4</v>
      </c>
      <c r="U508" s="91">
        <v>4</v>
      </c>
      <c r="AE508" s="91"/>
      <c r="AF508" s="21">
        <v>2.38</v>
      </c>
      <c r="AG508" s="93">
        <v>1.8</v>
      </c>
    </row>
    <row r="509" spans="2:33" ht="15.75" customHeight="1" x14ac:dyDescent="0.2">
      <c r="B509" s="8" t="s">
        <v>814</v>
      </c>
      <c r="C509" s="8" t="s">
        <v>222</v>
      </c>
      <c r="D509" s="90" t="s">
        <v>382</v>
      </c>
      <c r="E509" s="90" t="s">
        <v>919</v>
      </c>
      <c r="F509" s="90" t="s">
        <v>375</v>
      </c>
      <c r="G509" s="90" t="s">
        <v>369</v>
      </c>
      <c r="H509" s="91">
        <v>3</v>
      </c>
      <c r="I509" s="91">
        <v>2</v>
      </c>
      <c r="J509" s="91">
        <v>17</v>
      </c>
      <c r="K509" s="91">
        <v>64</v>
      </c>
      <c r="L509" s="91">
        <v>1.75</v>
      </c>
      <c r="M509" s="10">
        <f t="shared" si="42"/>
        <v>20.897959183673468</v>
      </c>
      <c r="N509" s="91">
        <v>88</v>
      </c>
      <c r="O509" s="91">
        <v>168</v>
      </c>
      <c r="P509" s="91">
        <v>140</v>
      </c>
      <c r="Q509" s="91" t="s">
        <v>981</v>
      </c>
      <c r="R509" s="91">
        <v>3</v>
      </c>
      <c r="S509" s="91">
        <v>39</v>
      </c>
      <c r="T509" s="21">
        <v>3</v>
      </c>
      <c r="U509" s="91">
        <v>4</v>
      </c>
      <c r="AE509" s="21">
        <v>3.04</v>
      </c>
      <c r="AF509" s="91"/>
      <c r="AG509" s="93">
        <v>3.2749999999999999</v>
      </c>
    </row>
    <row r="510" spans="2:33" ht="15.75" customHeight="1" x14ac:dyDescent="0.2">
      <c r="B510" s="8" t="s">
        <v>815</v>
      </c>
      <c r="C510" s="8" t="s">
        <v>223</v>
      </c>
      <c r="D510" s="90" t="s">
        <v>934</v>
      </c>
      <c r="E510" s="90" t="s">
        <v>919</v>
      </c>
      <c r="F510" s="90" t="s">
        <v>375</v>
      </c>
      <c r="G510" s="90" t="s">
        <v>375</v>
      </c>
      <c r="H510" s="91">
        <v>4</v>
      </c>
      <c r="I510" s="91">
        <v>4</v>
      </c>
      <c r="J510" s="91">
        <v>17</v>
      </c>
      <c r="K510" s="91">
        <v>64</v>
      </c>
      <c r="L510" s="91">
        <v>1.75</v>
      </c>
      <c r="M510" s="10">
        <f t="shared" si="42"/>
        <v>20.897959183673468</v>
      </c>
      <c r="N510" s="91">
        <v>108</v>
      </c>
      <c r="O510" s="91">
        <v>140</v>
      </c>
      <c r="P510" s="91">
        <v>120</v>
      </c>
      <c r="Q510" s="91" t="s">
        <v>981</v>
      </c>
      <c r="R510" s="91">
        <v>5</v>
      </c>
      <c r="S510" s="91">
        <v>41</v>
      </c>
      <c r="T510" s="21">
        <v>3</v>
      </c>
      <c r="U510" s="91">
        <v>4</v>
      </c>
      <c r="AE510" s="91"/>
      <c r="AF510" s="21">
        <v>2.56</v>
      </c>
      <c r="AG510" s="93">
        <v>2.6</v>
      </c>
    </row>
    <row r="511" spans="2:33" ht="15.75" customHeight="1" x14ac:dyDescent="0.2">
      <c r="B511" s="8" t="s">
        <v>816</v>
      </c>
      <c r="C511" s="8" t="s">
        <v>223</v>
      </c>
      <c r="D511" s="90" t="s">
        <v>918</v>
      </c>
      <c r="E511" s="90" t="s">
        <v>919</v>
      </c>
      <c r="F511" s="90" t="s">
        <v>369</v>
      </c>
      <c r="G511" s="90" t="s">
        <v>369</v>
      </c>
      <c r="H511" s="91">
        <v>3</v>
      </c>
      <c r="I511" s="91">
        <v>1</v>
      </c>
      <c r="J511" s="91">
        <v>17</v>
      </c>
      <c r="K511" s="91">
        <v>64</v>
      </c>
      <c r="L511" s="91">
        <v>1.73</v>
      </c>
      <c r="M511" s="10">
        <f t="shared" si="42"/>
        <v>21.383941996057334</v>
      </c>
      <c r="N511" s="91">
        <v>88</v>
      </c>
      <c r="O511" s="91">
        <v>168</v>
      </c>
      <c r="P511" s="91">
        <v>140</v>
      </c>
      <c r="Q511" s="91" t="s">
        <v>981</v>
      </c>
      <c r="R511" s="91">
        <v>3</v>
      </c>
      <c r="S511" s="91">
        <v>30</v>
      </c>
      <c r="T511" s="21">
        <v>5</v>
      </c>
      <c r="U511" s="91">
        <v>4</v>
      </c>
      <c r="AE511" s="91"/>
      <c r="AF511" s="21">
        <v>2.44</v>
      </c>
      <c r="AG511" s="93">
        <v>2.7</v>
      </c>
    </row>
    <row r="512" spans="2:33" ht="15.75" customHeight="1" x14ac:dyDescent="0.2">
      <c r="B512" s="8" t="s">
        <v>817</v>
      </c>
      <c r="C512" s="8" t="s">
        <v>222</v>
      </c>
      <c r="D512" s="90" t="s">
        <v>380</v>
      </c>
      <c r="E512" s="90" t="s">
        <v>940</v>
      </c>
      <c r="F512" s="90" t="s">
        <v>370</v>
      </c>
      <c r="G512" s="90" t="s">
        <v>369</v>
      </c>
      <c r="H512" s="91">
        <v>3</v>
      </c>
      <c r="I512" s="91">
        <v>3</v>
      </c>
      <c r="J512" s="91">
        <v>17</v>
      </c>
      <c r="K512" s="91">
        <v>58</v>
      </c>
      <c r="L512" s="91">
        <v>1.62</v>
      </c>
      <c r="M512" s="10">
        <f t="shared" si="42"/>
        <v>22.10028959000152</v>
      </c>
      <c r="N512" s="91">
        <v>96</v>
      </c>
      <c r="O512" s="91">
        <v>128</v>
      </c>
      <c r="P512" s="91">
        <v>112</v>
      </c>
      <c r="Q512" s="91" t="s">
        <v>981</v>
      </c>
      <c r="R512" s="91">
        <v>4</v>
      </c>
      <c r="S512" s="91">
        <v>32</v>
      </c>
      <c r="T512" s="21">
        <v>5</v>
      </c>
      <c r="U512" s="91">
        <v>4</v>
      </c>
      <c r="AE512" s="21">
        <v>3.04</v>
      </c>
      <c r="AF512" s="91"/>
      <c r="AG512" s="93">
        <v>2.5</v>
      </c>
    </row>
    <row r="513" spans="2:33" ht="15.75" customHeight="1" x14ac:dyDescent="0.2">
      <c r="B513" s="8" t="s">
        <v>818</v>
      </c>
      <c r="C513" s="8" t="s">
        <v>223</v>
      </c>
      <c r="D513" s="90" t="s">
        <v>382</v>
      </c>
      <c r="E513" s="90" t="s">
        <v>919</v>
      </c>
      <c r="F513" s="90" t="s">
        <v>975</v>
      </c>
      <c r="G513" s="90" t="s">
        <v>369</v>
      </c>
      <c r="H513" s="91">
        <v>2</v>
      </c>
      <c r="I513" s="91">
        <v>1</v>
      </c>
      <c r="J513" s="91">
        <v>17</v>
      </c>
      <c r="K513" s="91">
        <v>63</v>
      </c>
      <c r="L513" s="91">
        <v>1.66</v>
      </c>
      <c r="M513" s="10">
        <f t="shared" si="42"/>
        <v>22.862534475250399</v>
      </c>
      <c r="N513" s="91">
        <v>88</v>
      </c>
      <c r="O513" s="91">
        <v>120</v>
      </c>
      <c r="P513" s="91">
        <v>72</v>
      </c>
      <c r="Q513" s="91" t="s">
        <v>981</v>
      </c>
      <c r="R513" s="91">
        <v>4</v>
      </c>
      <c r="S513" s="91">
        <v>36</v>
      </c>
      <c r="T513" s="91">
        <v>4</v>
      </c>
      <c r="U513" s="91">
        <v>4</v>
      </c>
      <c r="AE513" s="91"/>
      <c r="AF513" s="21">
        <v>2.4500000000000002</v>
      </c>
      <c r="AG513" s="93">
        <v>2.2000000000000002</v>
      </c>
    </row>
    <row r="514" spans="2:33" ht="15.75" customHeight="1" x14ac:dyDescent="0.2">
      <c r="B514" s="8" t="s">
        <v>819</v>
      </c>
      <c r="C514" s="8" t="s">
        <v>222</v>
      </c>
      <c r="D514" s="90" t="s">
        <v>380</v>
      </c>
      <c r="E514" s="90" t="s">
        <v>919</v>
      </c>
      <c r="F514" s="90" t="s">
        <v>369</v>
      </c>
      <c r="G514" s="90" t="s">
        <v>375</v>
      </c>
      <c r="H514" s="91">
        <v>3</v>
      </c>
      <c r="I514" s="91">
        <v>2</v>
      </c>
      <c r="J514" s="91">
        <v>17</v>
      </c>
      <c r="K514" s="91">
        <v>80</v>
      </c>
      <c r="L514" s="91">
        <v>1.8</v>
      </c>
      <c r="M514" s="10">
        <f t="shared" si="42"/>
        <v>24.691358024691358</v>
      </c>
      <c r="N514" s="91">
        <v>88</v>
      </c>
      <c r="O514" s="91">
        <v>160</v>
      </c>
      <c r="P514" s="91">
        <v>112</v>
      </c>
      <c r="Q514" s="91" t="s">
        <v>981</v>
      </c>
      <c r="R514" s="91">
        <v>3</v>
      </c>
      <c r="S514" s="91">
        <v>42</v>
      </c>
      <c r="T514" s="91">
        <v>5</v>
      </c>
      <c r="U514" s="91">
        <v>3</v>
      </c>
      <c r="AE514" s="21">
        <v>3.56</v>
      </c>
      <c r="AF514" s="91"/>
      <c r="AG514" s="93">
        <v>2.5</v>
      </c>
    </row>
    <row r="515" spans="2:33" ht="15.75" customHeight="1" x14ac:dyDescent="0.2">
      <c r="B515" s="8" t="s">
        <v>820</v>
      </c>
      <c r="C515" s="8" t="s">
        <v>222</v>
      </c>
      <c r="D515" s="90" t="s">
        <v>382</v>
      </c>
      <c r="E515" s="90" t="s">
        <v>919</v>
      </c>
      <c r="F515" s="90" t="s">
        <v>369</v>
      </c>
      <c r="G515" s="90" t="s">
        <v>370</v>
      </c>
      <c r="H515" s="91">
        <v>4</v>
      </c>
      <c r="I515" s="91">
        <v>4</v>
      </c>
      <c r="J515" s="91">
        <v>17</v>
      </c>
      <c r="K515" s="91">
        <v>62</v>
      </c>
      <c r="L515" s="91">
        <v>1.78</v>
      </c>
      <c r="M515" s="10">
        <f t="shared" si="42"/>
        <v>19.568236333796236</v>
      </c>
      <c r="N515" s="91">
        <v>72</v>
      </c>
      <c r="O515" s="91">
        <v>104</v>
      </c>
      <c r="P515" s="91">
        <v>104</v>
      </c>
      <c r="Q515" s="91" t="s">
        <v>981</v>
      </c>
      <c r="R515" s="91">
        <v>4</v>
      </c>
      <c r="S515" s="91">
        <v>26</v>
      </c>
      <c r="T515" s="91">
        <v>4</v>
      </c>
      <c r="U515" s="91">
        <v>4</v>
      </c>
      <c r="AE515" s="21">
        <v>3.05</v>
      </c>
      <c r="AF515" s="91"/>
      <c r="AG515" s="93">
        <v>2.2000000000000002</v>
      </c>
    </row>
    <row r="516" spans="2:33" ht="15.75" customHeight="1" x14ac:dyDescent="0.2">
      <c r="B516" s="8" t="s">
        <v>821</v>
      </c>
      <c r="C516" s="8" t="s">
        <v>222</v>
      </c>
      <c r="D516" s="90" t="s">
        <v>382</v>
      </c>
      <c r="E516" s="90" t="s">
        <v>919</v>
      </c>
      <c r="F516" s="90" t="s">
        <v>383</v>
      </c>
      <c r="G516" s="90" t="s">
        <v>376</v>
      </c>
      <c r="H516" s="91">
        <v>4</v>
      </c>
      <c r="I516" s="91">
        <v>3</v>
      </c>
      <c r="J516" s="91">
        <v>17</v>
      </c>
      <c r="K516" s="91">
        <v>65</v>
      </c>
      <c r="L516" s="91">
        <v>1.63</v>
      </c>
      <c r="M516" s="10">
        <f t="shared" si="42"/>
        <v>24.464601603372351</v>
      </c>
      <c r="N516" s="91">
        <v>72</v>
      </c>
      <c r="O516" s="91">
        <v>136</v>
      </c>
      <c r="P516" s="91">
        <v>88</v>
      </c>
      <c r="Q516" s="91" t="s">
        <v>981</v>
      </c>
      <c r="R516" s="91">
        <v>4</v>
      </c>
      <c r="S516" s="91">
        <v>28</v>
      </c>
      <c r="T516" s="91">
        <v>3</v>
      </c>
      <c r="U516" s="91">
        <v>5</v>
      </c>
      <c r="AE516" s="21">
        <v>3.44</v>
      </c>
      <c r="AF516" s="91"/>
      <c r="AG516" s="93">
        <v>2.2000000000000002</v>
      </c>
    </row>
    <row r="517" spans="2:33" ht="15.75" customHeight="1" x14ac:dyDescent="0.2">
      <c r="B517" s="8" t="s">
        <v>822</v>
      </c>
      <c r="C517" s="8" t="s">
        <v>222</v>
      </c>
      <c r="D517" s="90" t="s">
        <v>951</v>
      </c>
      <c r="E517" s="90" t="s">
        <v>940</v>
      </c>
      <c r="F517" s="90" t="s">
        <v>375</v>
      </c>
      <c r="G517" s="90" t="s">
        <v>375</v>
      </c>
      <c r="H517" s="91">
        <v>2</v>
      </c>
      <c r="I517" s="91">
        <v>1</v>
      </c>
      <c r="J517" s="91">
        <v>16</v>
      </c>
      <c r="K517" s="91">
        <v>67</v>
      </c>
      <c r="L517" s="91">
        <v>1.72</v>
      </c>
      <c r="M517" s="10">
        <f t="shared" si="42"/>
        <v>22.647376960519203</v>
      </c>
      <c r="N517" s="91">
        <v>84</v>
      </c>
      <c r="O517" s="91">
        <v>136</v>
      </c>
      <c r="P517" s="91">
        <v>80</v>
      </c>
      <c r="Q517" s="91" t="s">
        <v>981</v>
      </c>
      <c r="R517" s="91">
        <v>3</v>
      </c>
      <c r="S517" s="91">
        <v>45</v>
      </c>
      <c r="T517" s="91">
        <v>2</v>
      </c>
      <c r="U517" s="91">
        <v>4</v>
      </c>
      <c r="AE517" s="21">
        <v>3.08</v>
      </c>
      <c r="AF517" s="91"/>
      <c r="AG517" s="93">
        <v>2.7749999999999999</v>
      </c>
    </row>
    <row r="518" spans="2:33" ht="15.75" customHeight="1" x14ac:dyDescent="0.2">
      <c r="B518" s="8" t="s">
        <v>823</v>
      </c>
      <c r="C518" s="8" t="s">
        <v>223</v>
      </c>
      <c r="D518" s="90" t="s">
        <v>382</v>
      </c>
      <c r="E518" s="90" t="s">
        <v>919</v>
      </c>
      <c r="F518" s="90" t="s">
        <v>375</v>
      </c>
      <c r="G518" s="90" t="s">
        <v>369</v>
      </c>
      <c r="H518" s="91">
        <v>3</v>
      </c>
      <c r="I518" s="91">
        <v>2</v>
      </c>
      <c r="J518" s="91">
        <v>17</v>
      </c>
      <c r="K518" s="13">
        <v>73</v>
      </c>
      <c r="L518" s="13">
        <v>1.77</v>
      </c>
      <c r="M518" s="10">
        <f t="shared" si="42"/>
        <v>23.301094832264035</v>
      </c>
      <c r="N518" s="91">
        <v>80</v>
      </c>
      <c r="O518" s="91">
        <v>160</v>
      </c>
      <c r="P518" s="91">
        <v>92</v>
      </c>
      <c r="Q518" s="91" t="s">
        <v>981</v>
      </c>
      <c r="R518" s="91">
        <v>5</v>
      </c>
      <c r="S518" s="91">
        <v>27</v>
      </c>
      <c r="T518" s="91">
        <v>4</v>
      </c>
      <c r="U518" s="91">
        <v>5</v>
      </c>
      <c r="AE518" s="91"/>
      <c r="AF518" s="21">
        <v>2.37</v>
      </c>
      <c r="AG518" s="93">
        <v>2.8</v>
      </c>
    </row>
    <row r="519" spans="2:33" ht="15.75" customHeight="1" x14ac:dyDescent="0.2">
      <c r="B519" s="8" t="s">
        <v>824</v>
      </c>
      <c r="C519" s="8" t="s">
        <v>222</v>
      </c>
      <c r="D519" s="90" t="s">
        <v>934</v>
      </c>
      <c r="E519" s="90" t="s">
        <v>919</v>
      </c>
      <c r="F519" s="90" t="s">
        <v>375</v>
      </c>
      <c r="G519" s="90" t="s">
        <v>375</v>
      </c>
      <c r="H519" s="91">
        <v>4</v>
      </c>
      <c r="I519" s="91">
        <v>4</v>
      </c>
      <c r="J519" s="91">
        <v>17</v>
      </c>
      <c r="K519" s="91">
        <v>66</v>
      </c>
      <c r="L519" s="91">
        <v>1.68</v>
      </c>
      <c r="M519" s="10">
        <f t="shared" si="42"/>
        <v>23.384353741496604</v>
      </c>
      <c r="N519" s="91">
        <v>92</v>
      </c>
      <c r="O519" s="91">
        <v>120</v>
      </c>
      <c r="P519" s="91">
        <v>120</v>
      </c>
      <c r="Q519" s="91" t="s">
        <v>981</v>
      </c>
      <c r="R519" s="91">
        <v>3</v>
      </c>
      <c r="S519" s="91">
        <v>29</v>
      </c>
      <c r="T519" s="91">
        <v>4</v>
      </c>
      <c r="U519" s="91">
        <v>3</v>
      </c>
      <c r="AE519" s="21">
        <v>3.09</v>
      </c>
      <c r="AF519" s="91"/>
      <c r="AG519" s="93">
        <v>2.7</v>
      </c>
    </row>
    <row r="520" spans="2:33" ht="15.75" customHeight="1" x14ac:dyDescent="0.2">
      <c r="B520" s="8" t="s">
        <v>825</v>
      </c>
      <c r="C520" s="8" t="s">
        <v>222</v>
      </c>
      <c r="D520" s="90" t="s">
        <v>918</v>
      </c>
      <c r="E520" s="90" t="s">
        <v>919</v>
      </c>
      <c r="F520" s="90" t="s">
        <v>369</v>
      </c>
      <c r="G520" s="90" t="s">
        <v>369</v>
      </c>
      <c r="H520" s="91">
        <v>3</v>
      </c>
      <c r="I520" s="91">
        <v>1</v>
      </c>
      <c r="J520" s="91">
        <v>17</v>
      </c>
      <c r="K520" s="13">
        <v>73</v>
      </c>
      <c r="L520" s="13">
        <v>1.77</v>
      </c>
      <c r="M520" s="10">
        <f t="shared" si="42"/>
        <v>23.301094832264035</v>
      </c>
      <c r="N520" s="91">
        <v>108</v>
      </c>
      <c r="O520" s="91">
        <v>160</v>
      </c>
      <c r="P520" s="91">
        <v>120</v>
      </c>
      <c r="Q520" s="91" t="s">
        <v>981</v>
      </c>
      <c r="R520" s="91">
        <v>4</v>
      </c>
      <c r="S520" s="91">
        <v>24</v>
      </c>
      <c r="T520" s="91">
        <v>2</v>
      </c>
      <c r="U520" s="91">
        <v>3</v>
      </c>
      <c r="AE520" s="21">
        <v>3.55</v>
      </c>
      <c r="AF520" s="91"/>
      <c r="AG520" s="93">
        <v>1.8</v>
      </c>
    </row>
    <row r="521" spans="2:33" ht="15.75" customHeight="1" x14ac:dyDescent="0.2">
      <c r="B521" s="8" t="s">
        <v>826</v>
      </c>
      <c r="C521" s="8" t="s">
        <v>222</v>
      </c>
      <c r="D521" s="8" t="s">
        <v>973</v>
      </c>
      <c r="E521" s="8" t="s">
        <v>919</v>
      </c>
      <c r="F521" s="8" t="s">
        <v>369</v>
      </c>
      <c r="G521" s="8" t="s">
        <v>369</v>
      </c>
      <c r="H521" s="13">
        <v>5</v>
      </c>
      <c r="I521" s="13">
        <v>2</v>
      </c>
      <c r="J521" s="91">
        <v>19</v>
      </c>
      <c r="K521" s="13">
        <v>63</v>
      </c>
      <c r="L521" s="13">
        <v>1.84</v>
      </c>
      <c r="M521" s="10">
        <f t="shared" si="42"/>
        <v>18.608223062381853</v>
      </c>
      <c r="N521" s="91">
        <v>96</v>
      </c>
      <c r="O521" s="91">
        <v>136</v>
      </c>
      <c r="P521" s="91">
        <v>96</v>
      </c>
      <c r="Q521" s="91" t="s">
        <v>981</v>
      </c>
      <c r="R521" s="91">
        <v>4</v>
      </c>
      <c r="S521" s="91">
        <v>28</v>
      </c>
      <c r="T521" s="91">
        <v>3</v>
      </c>
      <c r="U521" s="91">
        <v>5</v>
      </c>
      <c r="AE521" s="21">
        <v>5.0599999999999996</v>
      </c>
      <c r="AF521" s="91"/>
      <c r="AG521" s="93">
        <v>3.9</v>
      </c>
    </row>
    <row r="522" spans="2:33" ht="15.75" customHeight="1" x14ac:dyDescent="0.2">
      <c r="B522" s="8" t="s">
        <v>827</v>
      </c>
      <c r="C522" s="8" t="s">
        <v>223</v>
      </c>
      <c r="D522" s="8" t="s">
        <v>373</v>
      </c>
      <c r="E522" s="8" t="s">
        <v>919</v>
      </c>
      <c r="F522" s="8" t="s">
        <v>370</v>
      </c>
      <c r="G522" s="8" t="s">
        <v>376</v>
      </c>
      <c r="H522" s="13">
        <v>8</v>
      </c>
      <c r="I522" s="13">
        <v>8</v>
      </c>
      <c r="J522" s="91">
        <v>18</v>
      </c>
      <c r="K522" s="13">
        <v>79</v>
      </c>
      <c r="L522" s="91">
        <v>1.74</v>
      </c>
      <c r="M522" s="10">
        <f t="shared" si="42"/>
        <v>26.09327520147972</v>
      </c>
      <c r="N522" s="91">
        <v>100</v>
      </c>
      <c r="O522" s="91">
        <v>140</v>
      </c>
      <c r="P522" s="91">
        <v>124</v>
      </c>
      <c r="Q522" s="91" t="s">
        <v>981</v>
      </c>
      <c r="R522" s="91">
        <v>5</v>
      </c>
      <c r="S522" s="91">
        <v>24</v>
      </c>
      <c r="T522" s="91">
        <v>3</v>
      </c>
      <c r="U522" s="91">
        <v>4</v>
      </c>
      <c r="AE522" s="91"/>
      <c r="AF522" s="21">
        <v>2.4700000000000002</v>
      </c>
      <c r="AG522" s="93">
        <v>2.7749999999999999</v>
      </c>
    </row>
    <row r="523" spans="2:33" ht="15.75" customHeight="1" x14ac:dyDescent="0.2">
      <c r="B523" s="8" t="s">
        <v>828</v>
      </c>
      <c r="C523" s="8" t="s">
        <v>223</v>
      </c>
      <c r="D523" s="8" t="s">
        <v>958</v>
      </c>
      <c r="E523" s="8" t="s">
        <v>940</v>
      </c>
      <c r="F523" s="8" t="s">
        <v>375</v>
      </c>
      <c r="G523" s="8" t="s">
        <v>375</v>
      </c>
      <c r="H523" s="13">
        <v>2</v>
      </c>
      <c r="I523" s="13">
        <v>2</v>
      </c>
      <c r="J523" s="91">
        <v>17</v>
      </c>
      <c r="K523" s="13">
        <v>65</v>
      </c>
      <c r="L523" s="13">
        <v>1.72</v>
      </c>
      <c r="M523" s="10">
        <f t="shared" si="42"/>
        <v>21.971335857220122</v>
      </c>
      <c r="N523" s="91">
        <v>88</v>
      </c>
      <c r="O523" s="91">
        <v>136</v>
      </c>
      <c r="P523" s="91">
        <v>96</v>
      </c>
      <c r="Q523" s="91" t="s">
        <v>981</v>
      </c>
      <c r="R523" s="91">
        <v>3</v>
      </c>
      <c r="S523" s="91">
        <v>28</v>
      </c>
      <c r="T523" s="91">
        <v>3</v>
      </c>
      <c r="U523" s="91">
        <v>4</v>
      </c>
      <c r="AE523" s="91"/>
      <c r="AF523" s="21">
        <v>2.4700000000000002</v>
      </c>
      <c r="AG523" s="93">
        <v>1.8</v>
      </c>
    </row>
    <row r="524" spans="2:33" ht="15.75" customHeight="1" x14ac:dyDescent="0.2">
      <c r="B524" s="8" t="s">
        <v>829</v>
      </c>
      <c r="C524" s="8" t="s">
        <v>223</v>
      </c>
      <c r="D524" s="8" t="s">
        <v>377</v>
      </c>
      <c r="E524" s="8" t="s">
        <v>919</v>
      </c>
      <c r="F524" s="8" t="s">
        <v>369</v>
      </c>
      <c r="G524" s="8" t="s">
        <v>369</v>
      </c>
      <c r="H524" s="13">
        <v>4</v>
      </c>
      <c r="I524" s="13">
        <v>4</v>
      </c>
      <c r="J524" s="91">
        <v>17</v>
      </c>
      <c r="K524" s="13">
        <v>51</v>
      </c>
      <c r="L524" s="13">
        <v>1.61</v>
      </c>
      <c r="M524" s="10">
        <f t="shared" si="42"/>
        <v>19.675166853130666</v>
      </c>
      <c r="N524" s="91">
        <v>88</v>
      </c>
      <c r="O524" s="91">
        <v>148</v>
      </c>
      <c r="P524" s="91">
        <v>88</v>
      </c>
      <c r="Q524" s="91" t="s">
        <v>981</v>
      </c>
      <c r="R524" s="91">
        <v>4</v>
      </c>
      <c r="S524" s="91">
        <v>26</v>
      </c>
      <c r="T524" s="91">
        <v>1</v>
      </c>
      <c r="U524" s="91">
        <v>4</v>
      </c>
      <c r="AE524" s="91"/>
      <c r="AF524" s="21">
        <v>3.07</v>
      </c>
      <c r="AG524" s="93">
        <v>3.2749999999999999</v>
      </c>
    </row>
    <row r="525" spans="2:33" ht="15.75" customHeight="1" x14ac:dyDescent="0.2">
      <c r="B525" s="8" t="s">
        <v>830</v>
      </c>
      <c r="C525" s="8" t="s">
        <v>223</v>
      </c>
      <c r="D525" s="8" t="s">
        <v>373</v>
      </c>
      <c r="E525" s="8" t="s">
        <v>919</v>
      </c>
      <c r="F525" s="8" t="s">
        <v>370</v>
      </c>
      <c r="G525" s="8" t="s">
        <v>369</v>
      </c>
      <c r="H525" s="13">
        <v>3</v>
      </c>
      <c r="I525" s="13">
        <v>2</v>
      </c>
      <c r="J525" s="91">
        <v>17</v>
      </c>
      <c r="K525" s="91">
        <v>60</v>
      </c>
      <c r="L525" s="91">
        <v>1.7</v>
      </c>
      <c r="M525" s="10">
        <f t="shared" si="42"/>
        <v>20.761245674740486</v>
      </c>
      <c r="N525" s="91">
        <v>84</v>
      </c>
      <c r="O525" s="91">
        <v>128</v>
      </c>
      <c r="P525" s="91">
        <v>92</v>
      </c>
      <c r="Q525" s="91" t="s">
        <v>981</v>
      </c>
      <c r="R525" s="91">
        <v>4</v>
      </c>
      <c r="S525" s="91">
        <v>26</v>
      </c>
      <c r="T525" s="91">
        <v>4</v>
      </c>
      <c r="U525" s="91">
        <v>4</v>
      </c>
      <c r="AE525" s="91"/>
      <c r="AF525" s="21">
        <v>2.27</v>
      </c>
      <c r="AG525" s="93">
        <v>2.6</v>
      </c>
    </row>
    <row r="526" spans="2:33" ht="15.75" customHeight="1" x14ac:dyDescent="0.2">
      <c r="B526" s="8" t="s">
        <v>831</v>
      </c>
      <c r="C526" s="8" t="s">
        <v>222</v>
      </c>
      <c r="D526" s="8" t="s">
        <v>959</v>
      </c>
      <c r="E526" s="8" t="s">
        <v>919</v>
      </c>
      <c r="F526" s="8" t="s">
        <v>369</v>
      </c>
      <c r="G526" s="8" t="s">
        <v>383</v>
      </c>
      <c r="H526" s="13">
        <v>1</v>
      </c>
      <c r="I526" s="13">
        <v>1</v>
      </c>
      <c r="J526" s="91">
        <v>17</v>
      </c>
      <c r="K526" s="13">
        <v>51</v>
      </c>
      <c r="L526" s="13">
        <v>1.56</v>
      </c>
      <c r="M526" s="10">
        <f t="shared" si="42"/>
        <v>20.956607495069033</v>
      </c>
      <c r="N526" s="91">
        <v>76</v>
      </c>
      <c r="O526" s="91">
        <v>116</v>
      </c>
      <c r="P526" s="91">
        <v>76</v>
      </c>
      <c r="Q526" s="91" t="s">
        <v>981</v>
      </c>
      <c r="R526" s="91">
        <v>3</v>
      </c>
      <c r="S526" s="91">
        <v>32</v>
      </c>
      <c r="T526" s="91">
        <v>3</v>
      </c>
      <c r="U526" s="91">
        <v>4</v>
      </c>
      <c r="AE526" s="21">
        <v>4.2</v>
      </c>
      <c r="AF526" s="91"/>
      <c r="AG526" s="93">
        <v>2.7</v>
      </c>
    </row>
    <row r="527" spans="2:33" ht="15.75" customHeight="1" x14ac:dyDescent="0.2">
      <c r="B527" s="8" t="s">
        <v>832</v>
      </c>
      <c r="C527" s="8" t="s">
        <v>222</v>
      </c>
      <c r="D527" s="8" t="s">
        <v>948</v>
      </c>
      <c r="E527" s="8" t="s">
        <v>919</v>
      </c>
      <c r="F527" s="8" t="s">
        <v>375</v>
      </c>
      <c r="G527" s="8" t="s">
        <v>369</v>
      </c>
      <c r="H527" s="13">
        <v>2</v>
      </c>
      <c r="I527" s="13">
        <v>2</v>
      </c>
      <c r="J527" s="91">
        <v>18</v>
      </c>
      <c r="K527" s="13">
        <v>51</v>
      </c>
      <c r="L527" s="13">
        <v>1.71</v>
      </c>
      <c r="M527" s="10">
        <f t="shared" si="42"/>
        <v>17.441263978660103</v>
      </c>
      <c r="N527" s="91">
        <v>92</v>
      </c>
      <c r="O527" s="91">
        <v>164</v>
      </c>
      <c r="P527" s="91">
        <v>104</v>
      </c>
      <c r="Q527" s="91" t="s">
        <v>981</v>
      </c>
      <c r="R527" s="91">
        <v>5</v>
      </c>
      <c r="S527" s="91">
        <v>36</v>
      </c>
      <c r="T527" s="91">
        <v>3</v>
      </c>
      <c r="U527" s="91">
        <v>4</v>
      </c>
      <c r="AE527" s="21">
        <v>3.36</v>
      </c>
      <c r="AF527" s="91"/>
      <c r="AG527" s="93">
        <v>3</v>
      </c>
    </row>
    <row r="528" spans="2:33" ht="15.75" customHeight="1" x14ac:dyDescent="0.2">
      <c r="B528" s="8" t="s">
        <v>833</v>
      </c>
      <c r="C528" s="8" t="s">
        <v>222</v>
      </c>
      <c r="D528" s="8" t="s">
        <v>932</v>
      </c>
      <c r="E528" s="8" t="s">
        <v>919</v>
      </c>
      <c r="F528" s="8" t="s">
        <v>369</v>
      </c>
      <c r="G528" s="8" t="s">
        <v>375</v>
      </c>
      <c r="H528" s="13">
        <v>4</v>
      </c>
      <c r="I528" s="13">
        <v>2</v>
      </c>
      <c r="J528" s="91">
        <v>20</v>
      </c>
      <c r="K528" s="13">
        <v>70</v>
      </c>
      <c r="L528" s="13">
        <v>1.76</v>
      </c>
      <c r="M528" s="10">
        <f t="shared" si="42"/>
        <v>22.598140495867771</v>
      </c>
      <c r="N528" s="91">
        <v>104</v>
      </c>
      <c r="O528" s="91">
        <v>148</v>
      </c>
      <c r="P528" s="91">
        <v>128</v>
      </c>
      <c r="Q528" s="91" t="s">
        <v>981</v>
      </c>
      <c r="R528" s="91">
        <v>3</v>
      </c>
      <c r="S528" s="91">
        <v>42</v>
      </c>
      <c r="T528" s="91">
        <v>3</v>
      </c>
      <c r="U528" s="91">
        <v>4</v>
      </c>
      <c r="AE528" s="21">
        <v>5.0599999999999996</v>
      </c>
      <c r="AF528" s="91"/>
      <c r="AG528" s="93">
        <v>2.1749999999999998</v>
      </c>
    </row>
    <row r="529" spans="2:33" ht="15.75" customHeight="1" x14ac:dyDescent="0.2">
      <c r="B529" s="8" t="s">
        <v>834</v>
      </c>
      <c r="C529" s="8" t="s">
        <v>222</v>
      </c>
      <c r="D529" s="90" t="s">
        <v>922</v>
      </c>
      <c r="E529" s="90" t="s">
        <v>919</v>
      </c>
      <c r="F529" s="90" t="s">
        <v>375</v>
      </c>
      <c r="G529" s="90" t="s">
        <v>375</v>
      </c>
      <c r="H529" s="91">
        <v>4</v>
      </c>
      <c r="I529" s="91">
        <v>1</v>
      </c>
      <c r="J529" s="91">
        <v>17</v>
      </c>
      <c r="K529" s="91">
        <v>43</v>
      </c>
      <c r="L529" s="91">
        <v>1.58</v>
      </c>
      <c r="M529" s="10">
        <f t="shared" si="42"/>
        <v>17.224803717352987</v>
      </c>
      <c r="N529" s="91">
        <v>100</v>
      </c>
      <c r="O529" s="91">
        <v>120</v>
      </c>
      <c r="P529" s="91">
        <v>108</v>
      </c>
      <c r="Q529" s="91" t="s">
        <v>981</v>
      </c>
      <c r="R529" s="91">
        <v>4</v>
      </c>
      <c r="S529" s="91">
        <v>26</v>
      </c>
      <c r="T529" s="91">
        <v>4</v>
      </c>
      <c r="U529" s="91">
        <v>3</v>
      </c>
      <c r="AE529" s="21">
        <v>3.08</v>
      </c>
      <c r="AF529" s="91"/>
      <c r="AG529" s="93">
        <v>2.2200000000000002</v>
      </c>
    </row>
    <row r="530" spans="2:33" ht="15.75" customHeight="1" x14ac:dyDescent="0.2">
      <c r="B530" s="8" t="s">
        <v>835</v>
      </c>
      <c r="C530" s="8" t="s">
        <v>223</v>
      </c>
      <c r="D530" s="90" t="s">
        <v>382</v>
      </c>
      <c r="E530" s="90" t="s">
        <v>919</v>
      </c>
      <c r="F530" s="90" t="s">
        <v>375</v>
      </c>
      <c r="G530" s="90" t="s">
        <v>375</v>
      </c>
      <c r="H530" s="91">
        <v>3</v>
      </c>
      <c r="I530" s="91">
        <v>1</v>
      </c>
      <c r="J530" s="91">
        <v>17</v>
      </c>
      <c r="K530" s="91">
        <v>52</v>
      </c>
      <c r="L530" s="91">
        <v>1.66</v>
      </c>
      <c r="M530" s="10">
        <f t="shared" si="42"/>
        <v>18.870663376397157</v>
      </c>
      <c r="N530" s="91">
        <v>104</v>
      </c>
      <c r="O530" s="91">
        <v>120</v>
      </c>
      <c r="P530" s="91">
        <v>104</v>
      </c>
      <c r="Q530" s="91" t="s">
        <v>981</v>
      </c>
      <c r="R530" s="91">
        <v>4</v>
      </c>
      <c r="S530" s="91">
        <v>28</v>
      </c>
      <c r="T530" s="91">
        <v>3</v>
      </c>
      <c r="U530" s="91">
        <v>4</v>
      </c>
      <c r="AE530" s="91"/>
      <c r="AF530" s="91"/>
      <c r="AG530" s="93">
        <v>2.8</v>
      </c>
    </row>
    <row r="531" spans="2:33" ht="15.75" customHeight="1" x14ac:dyDescent="0.2">
      <c r="B531" s="8" t="s">
        <v>836</v>
      </c>
      <c r="C531" s="8" t="s">
        <v>222</v>
      </c>
      <c r="D531" s="90" t="s">
        <v>382</v>
      </c>
      <c r="E531" s="90" t="s">
        <v>919</v>
      </c>
      <c r="F531" s="90" t="s">
        <v>375</v>
      </c>
      <c r="G531" s="90" t="s">
        <v>369</v>
      </c>
      <c r="H531" s="91">
        <v>2</v>
      </c>
      <c r="I531" s="91">
        <v>2</v>
      </c>
      <c r="J531" s="91">
        <v>17</v>
      </c>
      <c r="K531" s="91">
        <v>57</v>
      </c>
      <c r="L531" s="91">
        <v>1.68</v>
      </c>
      <c r="M531" s="10">
        <f t="shared" si="42"/>
        <v>20.195578231292519</v>
      </c>
      <c r="N531" s="91">
        <v>88</v>
      </c>
      <c r="O531" s="91">
        <v>120</v>
      </c>
      <c r="P531" s="91">
        <v>92</v>
      </c>
      <c r="Q531" s="91" t="s">
        <v>981</v>
      </c>
      <c r="R531" s="91">
        <v>4</v>
      </c>
      <c r="S531" s="91">
        <v>45</v>
      </c>
      <c r="T531" s="91">
        <v>4</v>
      </c>
      <c r="U531" s="91">
        <v>5</v>
      </c>
      <c r="AE531" s="23">
        <v>3.14</v>
      </c>
      <c r="AF531" s="91"/>
      <c r="AG531" s="93">
        <v>2.4500000000000002</v>
      </c>
    </row>
    <row r="532" spans="2:33" ht="15.75" customHeight="1" x14ac:dyDescent="0.2">
      <c r="B532" s="8" t="s">
        <v>837</v>
      </c>
      <c r="C532" s="8" t="s">
        <v>222</v>
      </c>
      <c r="D532" s="90" t="s">
        <v>381</v>
      </c>
      <c r="E532" s="90" t="s">
        <v>976</v>
      </c>
      <c r="F532" s="90" t="s">
        <v>375</v>
      </c>
      <c r="G532" s="90" t="s">
        <v>375</v>
      </c>
      <c r="H532" s="91">
        <v>3</v>
      </c>
      <c r="I532" s="91">
        <v>3</v>
      </c>
      <c r="J532" s="91">
        <v>17</v>
      </c>
      <c r="K532" s="91">
        <v>45</v>
      </c>
      <c r="L532" s="91">
        <v>1.53</v>
      </c>
      <c r="M532" s="10">
        <f t="shared" si="42"/>
        <v>19.223375624759708</v>
      </c>
      <c r="N532" s="91">
        <v>84</v>
      </c>
      <c r="O532" s="91">
        <v>136</v>
      </c>
      <c r="P532" s="91">
        <v>80</v>
      </c>
      <c r="Q532" s="91" t="s">
        <v>981</v>
      </c>
      <c r="R532" s="91">
        <v>3</v>
      </c>
      <c r="S532" s="91">
        <v>27</v>
      </c>
      <c r="T532" s="91">
        <v>3</v>
      </c>
      <c r="U532" s="91">
        <v>4</v>
      </c>
      <c r="AE532" s="23">
        <v>4.05</v>
      </c>
      <c r="AF532" s="91"/>
      <c r="AG532" s="93">
        <v>2.5499999999999998</v>
      </c>
    </row>
    <row r="533" spans="2:33" ht="15.75" customHeight="1" x14ac:dyDescent="0.2">
      <c r="B533" s="8" t="s">
        <v>838</v>
      </c>
      <c r="C533" s="8" t="s">
        <v>222</v>
      </c>
      <c r="D533" s="90" t="s">
        <v>377</v>
      </c>
      <c r="E533" s="90" t="s">
        <v>919</v>
      </c>
      <c r="F533" s="90" t="s">
        <v>369</v>
      </c>
      <c r="G533" s="90" t="s">
        <v>375</v>
      </c>
      <c r="H533" s="91">
        <v>3</v>
      </c>
      <c r="I533" s="91">
        <v>1</v>
      </c>
      <c r="J533" s="91">
        <v>17</v>
      </c>
      <c r="K533" s="91">
        <v>75</v>
      </c>
      <c r="L533" s="91">
        <v>1.82</v>
      </c>
      <c r="M533" s="10">
        <f t="shared" si="42"/>
        <v>22.642192971863299</v>
      </c>
      <c r="N533" s="91">
        <v>80</v>
      </c>
      <c r="O533" s="91">
        <v>160</v>
      </c>
      <c r="P533" s="91">
        <v>92</v>
      </c>
      <c r="Q533" s="91" t="s">
        <v>981</v>
      </c>
      <c r="R533" s="91">
        <v>5</v>
      </c>
      <c r="S533" s="91">
        <v>29</v>
      </c>
      <c r="T533" s="91">
        <v>3</v>
      </c>
      <c r="U533" s="91">
        <v>5</v>
      </c>
      <c r="AE533" s="23">
        <v>3.24</v>
      </c>
      <c r="AF533" s="91"/>
      <c r="AG533" s="93">
        <v>3</v>
      </c>
    </row>
    <row r="534" spans="2:33" ht="15.75" customHeight="1" x14ac:dyDescent="0.2">
      <c r="B534" s="8" t="s">
        <v>839</v>
      </c>
      <c r="C534" s="8" t="s">
        <v>222</v>
      </c>
      <c r="D534" s="90" t="s">
        <v>918</v>
      </c>
      <c r="E534" s="90" t="s">
        <v>919</v>
      </c>
      <c r="F534" s="90" t="s">
        <v>369</v>
      </c>
      <c r="G534" s="90" t="s">
        <v>370</v>
      </c>
      <c r="H534" s="91">
        <v>3</v>
      </c>
      <c r="I534" s="91">
        <v>1</v>
      </c>
      <c r="J534" s="91">
        <v>17</v>
      </c>
      <c r="K534" s="91">
        <v>56</v>
      </c>
      <c r="L534" s="91">
        <v>1.64</v>
      </c>
      <c r="M534" s="10">
        <f t="shared" si="42"/>
        <v>20.820939916716245</v>
      </c>
      <c r="N534" s="91">
        <v>92</v>
      </c>
      <c r="O534" s="91">
        <v>120</v>
      </c>
      <c r="P534" s="91">
        <v>120</v>
      </c>
      <c r="Q534" s="91" t="s">
        <v>981</v>
      </c>
      <c r="R534" s="91">
        <v>3</v>
      </c>
      <c r="S534" s="91">
        <v>24</v>
      </c>
      <c r="T534" s="91">
        <v>4</v>
      </c>
      <c r="U534" s="91">
        <v>2</v>
      </c>
      <c r="AE534" s="21">
        <v>3.39</v>
      </c>
      <c r="AF534" s="91"/>
      <c r="AG534" s="93">
        <v>2.7749999999999999</v>
      </c>
    </row>
    <row r="535" spans="2:33" ht="15.75" customHeight="1" x14ac:dyDescent="0.2">
      <c r="B535" s="8" t="s">
        <v>840</v>
      </c>
      <c r="C535" s="8" t="s">
        <v>222</v>
      </c>
      <c r="D535" s="90" t="s">
        <v>382</v>
      </c>
      <c r="E535" s="90" t="s">
        <v>919</v>
      </c>
      <c r="F535" s="90" t="s">
        <v>376</v>
      </c>
      <c r="G535" s="90" t="s">
        <v>383</v>
      </c>
      <c r="H535" s="91">
        <v>3</v>
      </c>
      <c r="I535" s="91">
        <v>2</v>
      </c>
      <c r="J535" s="91">
        <v>17</v>
      </c>
      <c r="K535" s="91">
        <v>68</v>
      </c>
      <c r="L535" s="91">
        <v>1.57</v>
      </c>
      <c r="M535" s="10">
        <f t="shared" si="42"/>
        <v>27.587326057852245</v>
      </c>
      <c r="N535" s="91">
        <v>108</v>
      </c>
      <c r="O535" s="91">
        <v>160</v>
      </c>
      <c r="P535" s="91">
        <v>120</v>
      </c>
      <c r="Q535" s="91" t="s">
        <v>981</v>
      </c>
      <c r="R535" s="91">
        <v>4</v>
      </c>
      <c r="S535" s="91">
        <v>28</v>
      </c>
      <c r="T535" s="91">
        <v>4</v>
      </c>
      <c r="U535" s="91">
        <v>5</v>
      </c>
      <c r="AE535" s="91"/>
      <c r="AF535" s="91"/>
      <c r="AG535" s="93">
        <v>2.8</v>
      </c>
    </row>
    <row r="536" spans="2:33" ht="15.75" customHeight="1" x14ac:dyDescent="0.2">
      <c r="B536" s="8" t="s">
        <v>841</v>
      </c>
      <c r="C536" s="8" t="s">
        <v>222</v>
      </c>
      <c r="D536" s="90" t="s">
        <v>382</v>
      </c>
      <c r="E536" s="90" t="s">
        <v>919</v>
      </c>
      <c r="F536" s="90" t="s">
        <v>376</v>
      </c>
      <c r="G536" s="90" t="s">
        <v>383</v>
      </c>
      <c r="H536" s="91">
        <v>3</v>
      </c>
      <c r="I536" s="91">
        <v>3</v>
      </c>
      <c r="J536" s="91">
        <v>17</v>
      </c>
      <c r="K536" s="91">
        <v>59</v>
      </c>
      <c r="L536" s="91">
        <v>1.57</v>
      </c>
      <c r="M536" s="10">
        <f t="shared" si="42"/>
        <v>23.936062314901211</v>
      </c>
      <c r="N536" s="91">
        <v>96</v>
      </c>
      <c r="O536" s="91">
        <v>136</v>
      </c>
      <c r="P536" s="91">
        <v>96</v>
      </c>
      <c r="Q536" s="91" t="s">
        <v>981</v>
      </c>
      <c r="R536" s="91">
        <v>4</v>
      </c>
      <c r="S536" s="91">
        <v>24</v>
      </c>
      <c r="T536" s="21">
        <v>3</v>
      </c>
      <c r="U536" s="91">
        <v>3</v>
      </c>
      <c r="AE536" s="21">
        <v>2.5299999999999998</v>
      </c>
      <c r="AF536" s="91"/>
      <c r="AG536" s="93">
        <v>2.7</v>
      </c>
    </row>
    <row r="537" spans="2:33" ht="15.75" customHeight="1" x14ac:dyDescent="0.2">
      <c r="B537" s="8" t="s">
        <v>842</v>
      </c>
      <c r="C537" s="8" t="s">
        <v>222</v>
      </c>
      <c r="D537" s="90" t="s">
        <v>977</v>
      </c>
      <c r="E537" s="90" t="s">
        <v>919</v>
      </c>
      <c r="F537" s="90" t="s">
        <v>369</v>
      </c>
      <c r="G537" s="90" t="s">
        <v>383</v>
      </c>
      <c r="H537" s="91">
        <v>4</v>
      </c>
      <c r="I537" s="91">
        <v>2</v>
      </c>
      <c r="J537" s="91">
        <v>17</v>
      </c>
      <c r="K537" s="91">
        <v>61</v>
      </c>
      <c r="L537" s="91">
        <v>1.62</v>
      </c>
      <c r="M537" s="10">
        <f t="shared" si="42"/>
        <v>23.243408017070564</v>
      </c>
      <c r="N537" s="91">
        <v>100</v>
      </c>
      <c r="O537" s="91">
        <v>140</v>
      </c>
      <c r="P537" s="91">
        <v>124</v>
      </c>
      <c r="Q537" s="91" t="s">
        <v>981</v>
      </c>
      <c r="R537" s="91">
        <v>4</v>
      </c>
      <c r="S537" s="91">
        <v>28</v>
      </c>
      <c r="T537" s="21">
        <v>4</v>
      </c>
      <c r="U537" s="91">
        <v>3</v>
      </c>
      <c r="AE537" s="21">
        <v>2.5</v>
      </c>
      <c r="AF537" s="91"/>
      <c r="AG537" s="93">
        <v>1.8</v>
      </c>
    </row>
    <row r="538" spans="2:33" ht="15.75" customHeight="1" x14ac:dyDescent="0.2">
      <c r="B538" s="8" t="s">
        <v>843</v>
      </c>
      <c r="C538" s="8" t="s">
        <v>222</v>
      </c>
      <c r="D538" s="90" t="s">
        <v>978</v>
      </c>
      <c r="E538" s="90" t="s">
        <v>919</v>
      </c>
      <c r="F538" s="90" t="s">
        <v>375</v>
      </c>
      <c r="G538" s="90" t="s">
        <v>370</v>
      </c>
      <c r="H538" s="91">
        <v>3</v>
      </c>
      <c r="I538" s="91">
        <v>3</v>
      </c>
      <c r="J538" s="91">
        <v>17</v>
      </c>
      <c r="K538" s="91">
        <v>62</v>
      </c>
      <c r="L538" s="91">
        <v>1.7</v>
      </c>
      <c r="M538" s="10">
        <f t="shared" si="42"/>
        <v>21.453287197231838</v>
      </c>
      <c r="N538" s="91">
        <v>88</v>
      </c>
      <c r="O538" s="91">
        <v>136</v>
      </c>
      <c r="P538" s="91">
        <v>96</v>
      </c>
      <c r="Q538" s="91" t="s">
        <v>981</v>
      </c>
      <c r="R538" s="91">
        <v>4</v>
      </c>
      <c r="S538" s="91">
        <v>26</v>
      </c>
      <c r="T538" s="21">
        <v>4</v>
      </c>
      <c r="U538" s="91">
        <v>3</v>
      </c>
      <c r="AE538" s="21">
        <v>4.07</v>
      </c>
      <c r="AF538" s="91"/>
      <c r="AG538" s="93">
        <v>3.9</v>
      </c>
    </row>
    <row r="539" spans="2:33" ht="15.75" customHeight="1" x14ac:dyDescent="0.2">
      <c r="B539" s="8" t="s">
        <v>844</v>
      </c>
      <c r="C539" s="8" t="s">
        <v>222</v>
      </c>
      <c r="D539" s="90" t="s">
        <v>382</v>
      </c>
      <c r="E539" s="90" t="s">
        <v>919</v>
      </c>
      <c r="F539" s="90" t="s">
        <v>369</v>
      </c>
      <c r="G539" s="90" t="s">
        <v>370</v>
      </c>
      <c r="H539" s="91">
        <v>3</v>
      </c>
      <c r="I539" s="91">
        <v>3</v>
      </c>
      <c r="J539" s="91">
        <v>17</v>
      </c>
      <c r="K539" s="91">
        <v>43</v>
      </c>
      <c r="L539" s="91">
        <v>1.58</v>
      </c>
      <c r="M539" s="10">
        <f t="shared" si="42"/>
        <v>17.224803717352987</v>
      </c>
      <c r="N539" s="91">
        <v>88</v>
      </c>
      <c r="O539" s="91">
        <v>148</v>
      </c>
      <c r="P539" s="91">
        <v>88</v>
      </c>
      <c r="Q539" s="91" t="s">
        <v>981</v>
      </c>
      <c r="R539" s="91">
        <v>2</v>
      </c>
      <c r="S539" s="91">
        <v>26</v>
      </c>
      <c r="T539" s="21">
        <v>4</v>
      </c>
      <c r="U539" s="91">
        <v>5</v>
      </c>
      <c r="AE539" s="21">
        <v>3.55</v>
      </c>
      <c r="AF539" s="91"/>
      <c r="AG539" s="93">
        <v>2.7749999999999999</v>
      </c>
    </row>
    <row r="540" spans="2:33" ht="15.75" customHeight="1" x14ac:dyDescent="0.2">
      <c r="B540" s="8" t="s">
        <v>845</v>
      </c>
      <c r="C540" s="8" t="s">
        <v>222</v>
      </c>
      <c r="D540" s="90" t="s">
        <v>380</v>
      </c>
      <c r="E540" s="90" t="s">
        <v>919</v>
      </c>
      <c r="F540" s="90" t="s">
        <v>375</v>
      </c>
      <c r="G540" s="90" t="s">
        <v>369</v>
      </c>
      <c r="H540" s="91">
        <v>3</v>
      </c>
      <c r="I540" s="91">
        <v>2</v>
      </c>
      <c r="J540" s="91">
        <v>18</v>
      </c>
      <c r="K540" s="91">
        <v>56</v>
      </c>
      <c r="L540" s="91">
        <v>1.77</v>
      </c>
      <c r="M540" s="10">
        <f t="shared" si="42"/>
        <v>17.874812474065561</v>
      </c>
      <c r="N540" s="91">
        <v>84</v>
      </c>
      <c r="O540" s="91">
        <v>128</v>
      </c>
      <c r="P540" s="91">
        <v>92</v>
      </c>
      <c r="Q540" s="91" t="s">
        <v>981</v>
      </c>
      <c r="R540" s="21">
        <v>2</v>
      </c>
      <c r="S540" s="91">
        <v>32</v>
      </c>
      <c r="T540" s="21">
        <v>3</v>
      </c>
      <c r="U540" s="91">
        <v>4</v>
      </c>
      <c r="AE540" s="21">
        <v>3.18</v>
      </c>
      <c r="AF540" s="91"/>
      <c r="AG540" s="93">
        <v>2</v>
      </c>
    </row>
    <row r="541" spans="2:33" ht="15.75" customHeight="1" x14ac:dyDescent="0.2">
      <c r="B541" s="8" t="s">
        <v>846</v>
      </c>
      <c r="C541" s="8" t="s">
        <v>222</v>
      </c>
      <c r="D541" s="90" t="s">
        <v>382</v>
      </c>
      <c r="E541" s="90" t="s">
        <v>919</v>
      </c>
      <c r="F541" s="90" t="s">
        <v>375</v>
      </c>
      <c r="G541" s="90" t="s">
        <v>375</v>
      </c>
      <c r="H541" s="91">
        <v>3</v>
      </c>
      <c r="I541" s="91">
        <v>1</v>
      </c>
      <c r="J541" s="91">
        <v>18</v>
      </c>
      <c r="K541" s="91">
        <v>58</v>
      </c>
      <c r="L541" s="91">
        <v>1.76</v>
      </c>
      <c r="M541" s="10">
        <f t="shared" si="42"/>
        <v>18.724173553719009</v>
      </c>
      <c r="N541" s="91">
        <v>76</v>
      </c>
      <c r="O541" s="91">
        <v>116</v>
      </c>
      <c r="P541" s="91">
        <v>76</v>
      </c>
      <c r="Q541" s="91" t="s">
        <v>981</v>
      </c>
      <c r="R541" s="91">
        <v>4</v>
      </c>
      <c r="S541" s="91">
        <v>28</v>
      </c>
      <c r="T541" s="21">
        <v>4</v>
      </c>
      <c r="U541" s="91">
        <v>4</v>
      </c>
      <c r="AE541" s="21">
        <v>3.53</v>
      </c>
      <c r="AF541" s="91"/>
      <c r="AG541" s="93">
        <v>1.95</v>
      </c>
    </row>
    <row r="542" spans="2:33" ht="15.75" customHeight="1" x14ac:dyDescent="0.2">
      <c r="B542" s="8" t="s">
        <v>847</v>
      </c>
      <c r="C542" s="8" t="s">
        <v>222</v>
      </c>
      <c r="D542" s="90" t="s">
        <v>979</v>
      </c>
      <c r="E542" s="90" t="s">
        <v>919</v>
      </c>
      <c r="F542" s="90" t="s">
        <v>375</v>
      </c>
      <c r="G542" s="90" t="s">
        <v>375</v>
      </c>
      <c r="H542" s="91">
        <v>3</v>
      </c>
      <c r="I542" s="91">
        <v>2</v>
      </c>
      <c r="J542" s="91">
        <v>17</v>
      </c>
      <c r="K542" s="91">
        <v>86</v>
      </c>
      <c r="L542" s="91">
        <v>1.92</v>
      </c>
      <c r="M542" s="10">
        <f t="shared" si="42"/>
        <v>23.328993055555557</v>
      </c>
      <c r="N542" s="91">
        <v>92</v>
      </c>
      <c r="O542" s="91">
        <v>164</v>
      </c>
      <c r="P542" s="91">
        <v>104</v>
      </c>
      <c r="Q542" s="91" t="s">
        <v>981</v>
      </c>
      <c r="R542" s="91">
        <v>5</v>
      </c>
      <c r="S542" s="91">
        <v>45</v>
      </c>
      <c r="T542" s="21">
        <v>4</v>
      </c>
      <c r="U542" s="91">
        <v>4</v>
      </c>
      <c r="AE542" s="21">
        <v>3.28</v>
      </c>
      <c r="AF542" s="91"/>
      <c r="AG542" s="93">
        <v>2.5499999999999998</v>
      </c>
    </row>
    <row r="543" spans="2:33" ht="15.75" customHeight="1" x14ac:dyDescent="0.2">
      <c r="B543" s="8" t="s">
        <v>848</v>
      </c>
      <c r="C543" s="8" t="s">
        <v>222</v>
      </c>
      <c r="D543" s="90" t="s">
        <v>381</v>
      </c>
      <c r="E543" s="90" t="s">
        <v>976</v>
      </c>
      <c r="F543" s="90" t="s">
        <v>369</v>
      </c>
      <c r="G543" s="90" t="s">
        <v>369</v>
      </c>
      <c r="H543" s="91">
        <v>3</v>
      </c>
      <c r="I543" s="91">
        <v>2</v>
      </c>
      <c r="J543" s="91">
        <v>17</v>
      </c>
      <c r="K543" s="91">
        <v>74</v>
      </c>
      <c r="L543" s="91">
        <v>1.74</v>
      </c>
      <c r="M543" s="10">
        <f t="shared" si="42"/>
        <v>24.441802087462015</v>
      </c>
      <c r="N543" s="91">
        <v>104</v>
      </c>
      <c r="O543" s="91">
        <v>148</v>
      </c>
      <c r="P543" s="91">
        <v>128</v>
      </c>
      <c r="Q543" s="91" t="s">
        <v>981</v>
      </c>
      <c r="R543" s="91">
        <v>4</v>
      </c>
      <c r="S543" s="91">
        <v>27</v>
      </c>
      <c r="T543" s="21">
        <v>3</v>
      </c>
      <c r="U543" s="91">
        <v>4</v>
      </c>
      <c r="AE543" s="21">
        <v>3.33</v>
      </c>
      <c r="AF543" s="91"/>
      <c r="AG543" s="93">
        <v>3</v>
      </c>
    </row>
    <row r="544" spans="2:33" ht="15.75" customHeight="1" x14ac:dyDescent="0.2">
      <c r="B544" s="8" t="s">
        <v>849</v>
      </c>
      <c r="C544" s="8" t="s">
        <v>223</v>
      </c>
      <c r="D544" s="90" t="s">
        <v>972</v>
      </c>
      <c r="E544" s="90" t="s">
        <v>919</v>
      </c>
      <c r="F544" s="90" t="s">
        <v>383</v>
      </c>
      <c r="G544" s="90" t="s">
        <v>369</v>
      </c>
      <c r="H544" s="91">
        <v>2</v>
      </c>
      <c r="I544" s="91">
        <v>2</v>
      </c>
      <c r="J544" s="91">
        <v>17</v>
      </c>
      <c r="K544" s="91">
        <v>65</v>
      </c>
      <c r="L544" s="91">
        <v>1.59</v>
      </c>
      <c r="M544" s="10">
        <f t="shared" si="42"/>
        <v>25.711008267078039</v>
      </c>
      <c r="N544" s="91">
        <v>100</v>
      </c>
      <c r="O544" s="91">
        <v>120</v>
      </c>
      <c r="P544" s="91">
        <v>108</v>
      </c>
      <c r="Q544" s="91" t="s">
        <v>981</v>
      </c>
      <c r="R544" s="91">
        <v>3</v>
      </c>
      <c r="S544" s="91">
        <v>32</v>
      </c>
      <c r="T544" s="21">
        <v>4</v>
      </c>
      <c r="U544" s="91">
        <v>4</v>
      </c>
      <c r="AE544" s="91"/>
      <c r="AF544" s="91"/>
      <c r="AG544" s="93">
        <v>2.7749999999999999</v>
      </c>
    </row>
    <row r="545" spans="2:33" ht="15.75" customHeight="1" x14ac:dyDescent="0.2">
      <c r="B545" s="8" t="s">
        <v>850</v>
      </c>
      <c r="C545" s="8" t="s">
        <v>222</v>
      </c>
      <c r="D545" s="90" t="s">
        <v>380</v>
      </c>
      <c r="E545" s="90" t="s">
        <v>980</v>
      </c>
      <c r="F545" s="90" t="s">
        <v>369</v>
      </c>
      <c r="G545" s="90" t="s">
        <v>375</v>
      </c>
      <c r="H545" s="91">
        <v>4</v>
      </c>
      <c r="I545" s="91">
        <v>3</v>
      </c>
      <c r="J545" s="91">
        <v>17</v>
      </c>
      <c r="K545" s="91">
        <v>71.599999999999994</v>
      </c>
      <c r="L545" s="91">
        <v>1.68</v>
      </c>
      <c r="M545" s="10">
        <f t="shared" si="42"/>
        <v>25.368480725623584</v>
      </c>
      <c r="N545" s="91">
        <v>104</v>
      </c>
      <c r="O545" s="91">
        <v>120</v>
      </c>
      <c r="P545" s="91">
        <v>104</v>
      </c>
      <c r="Q545" s="91" t="s">
        <v>981</v>
      </c>
      <c r="R545" s="21">
        <v>4</v>
      </c>
      <c r="S545" s="91">
        <v>36</v>
      </c>
      <c r="T545" s="21">
        <v>4</v>
      </c>
      <c r="U545" s="91">
        <v>4</v>
      </c>
      <c r="AE545" s="21">
        <v>3.49</v>
      </c>
      <c r="AF545" s="91"/>
      <c r="AG545" s="93">
        <v>2.8</v>
      </c>
    </row>
    <row r="546" spans="2:33" ht="15.75" customHeight="1" x14ac:dyDescent="0.2">
      <c r="B546" s="8" t="s">
        <v>851</v>
      </c>
      <c r="C546" s="8" t="s">
        <v>222</v>
      </c>
      <c r="D546" s="90" t="s">
        <v>381</v>
      </c>
      <c r="E546" s="90" t="s">
        <v>919</v>
      </c>
      <c r="F546" s="90" t="s">
        <v>369</v>
      </c>
      <c r="G546" s="90" t="s">
        <v>383</v>
      </c>
      <c r="H546" s="91">
        <v>1</v>
      </c>
      <c r="I546" s="91">
        <v>1</v>
      </c>
      <c r="J546" s="91">
        <v>19</v>
      </c>
      <c r="K546" s="91">
        <v>66</v>
      </c>
      <c r="L546" s="91">
        <v>1.65</v>
      </c>
      <c r="M546" s="10">
        <f t="shared" si="42"/>
        <v>24.242424242424246</v>
      </c>
      <c r="N546" s="91">
        <v>88</v>
      </c>
      <c r="O546" s="91">
        <v>120</v>
      </c>
      <c r="P546" s="91">
        <v>92</v>
      </c>
      <c r="Q546" s="91" t="s">
        <v>981</v>
      </c>
      <c r="R546" s="21">
        <v>3</v>
      </c>
      <c r="S546" s="91">
        <v>42</v>
      </c>
      <c r="T546" s="91">
        <v>4</v>
      </c>
      <c r="U546" s="91">
        <v>4</v>
      </c>
      <c r="AE546" s="91"/>
      <c r="AF546" s="91"/>
      <c r="AG546" s="93">
        <v>2.7</v>
      </c>
    </row>
    <row r="547" spans="2:33" ht="15.75" customHeight="1" x14ac:dyDescent="0.2">
      <c r="B547" s="8" t="s">
        <v>852</v>
      </c>
      <c r="C547" s="8" t="s">
        <v>222</v>
      </c>
      <c r="D547" s="90" t="s">
        <v>382</v>
      </c>
      <c r="E547" s="90" t="s">
        <v>919</v>
      </c>
      <c r="F547" s="90" t="s">
        <v>369</v>
      </c>
      <c r="G547" s="90" t="s">
        <v>383</v>
      </c>
      <c r="H547" s="91">
        <v>5</v>
      </c>
      <c r="I547" s="91">
        <v>5</v>
      </c>
      <c r="J547" s="91">
        <v>19</v>
      </c>
      <c r="K547" s="91">
        <v>71</v>
      </c>
      <c r="L547" s="91">
        <v>1.71</v>
      </c>
      <c r="M547" s="10">
        <f t="shared" si="42"/>
        <v>24.280975342840534</v>
      </c>
      <c r="N547" s="91">
        <v>68</v>
      </c>
      <c r="O547" s="91">
        <v>80</v>
      </c>
      <c r="P547" s="91">
        <v>84</v>
      </c>
      <c r="Q547" s="91" t="s">
        <v>981</v>
      </c>
      <c r="R547" s="91">
        <v>5</v>
      </c>
      <c r="S547" s="91">
        <v>26</v>
      </c>
      <c r="T547" s="21">
        <v>3</v>
      </c>
      <c r="U547" s="91">
        <v>3</v>
      </c>
      <c r="AE547" s="91"/>
      <c r="AF547" s="91"/>
      <c r="AG547" s="93">
        <v>2.9</v>
      </c>
    </row>
    <row r="548" spans="2:33" ht="15.75" customHeight="1" x14ac:dyDescent="0.2">
      <c r="B548" s="8" t="s">
        <v>853</v>
      </c>
      <c r="C548" s="8" t="s">
        <v>222</v>
      </c>
      <c r="D548" s="90" t="s">
        <v>382</v>
      </c>
      <c r="E548" s="90" t="s">
        <v>919</v>
      </c>
      <c r="F548" s="90" t="s">
        <v>975</v>
      </c>
      <c r="G548" s="90" t="s">
        <v>369</v>
      </c>
      <c r="H548" s="91">
        <v>2</v>
      </c>
      <c r="I548" s="91">
        <v>1</v>
      </c>
      <c r="J548" s="91">
        <v>17</v>
      </c>
      <c r="K548" s="91">
        <v>63</v>
      </c>
      <c r="L548" s="91">
        <v>1.66</v>
      </c>
      <c r="M548" s="10">
        <f t="shared" si="42"/>
        <v>22.862534475250399</v>
      </c>
      <c r="N548" s="91">
        <v>88</v>
      </c>
      <c r="O548" s="91">
        <v>120</v>
      </c>
      <c r="P548" s="91">
        <v>92</v>
      </c>
      <c r="Q548" s="91" t="s">
        <v>981</v>
      </c>
      <c r="R548" s="91">
        <v>4</v>
      </c>
      <c r="S548" s="91">
        <v>28</v>
      </c>
      <c r="T548" s="21">
        <v>3</v>
      </c>
      <c r="U548" s="91">
        <v>4</v>
      </c>
      <c r="AE548" s="21">
        <v>3.36</v>
      </c>
      <c r="AF548" s="91"/>
      <c r="AG548" s="93">
        <v>2.2000000000000002</v>
      </c>
    </row>
    <row r="549" spans="2:33" ht="15.75" customHeight="1" x14ac:dyDescent="0.2">
      <c r="B549" s="8" t="s">
        <v>854</v>
      </c>
      <c r="C549" s="8" t="s">
        <v>222</v>
      </c>
      <c r="D549" s="90" t="s">
        <v>380</v>
      </c>
      <c r="E549" s="90" t="s">
        <v>919</v>
      </c>
      <c r="F549" s="90" t="s">
        <v>369</v>
      </c>
      <c r="G549" s="90" t="s">
        <v>383</v>
      </c>
      <c r="H549" s="91">
        <v>3</v>
      </c>
      <c r="I549" s="91">
        <v>3</v>
      </c>
      <c r="J549" s="91">
        <v>19</v>
      </c>
      <c r="K549" s="91">
        <v>60</v>
      </c>
      <c r="L549" s="91">
        <v>1.82</v>
      </c>
      <c r="M549" s="10">
        <f t="shared" si="42"/>
        <v>18.11375437749064</v>
      </c>
      <c r="N549" s="91">
        <v>88</v>
      </c>
      <c r="O549" s="91">
        <v>136</v>
      </c>
      <c r="P549" s="91">
        <v>112</v>
      </c>
      <c r="Q549" s="91" t="s">
        <v>981</v>
      </c>
      <c r="R549" s="91">
        <v>3</v>
      </c>
      <c r="S549" s="91">
        <v>45</v>
      </c>
      <c r="T549" s="21">
        <v>5</v>
      </c>
      <c r="U549" s="91">
        <v>5</v>
      </c>
      <c r="AE549" s="21">
        <v>4.3</v>
      </c>
      <c r="AF549" s="91"/>
      <c r="AG549" s="93">
        <v>3</v>
      </c>
    </row>
    <row r="550" spans="2:33" ht="15.75" customHeight="1" x14ac:dyDescent="0.2">
      <c r="B550" s="8" t="s">
        <v>855</v>
      </c>
      <c r="C550" s="8" t="s">
        <v>222</v>
      </c>
      <c r="D550" s="8" t="s">
        <v>381</v>
      </c>
      <c r="E550" s="8" t="s">
        <v>919</v>
      </c>
      <c r="F550" s="8" t="s">
        <v>375</v>
      </c>
      <c r="G550" s="8" t="s">
        <v>375</v>
      </c>
      <c r="H550" s="13">
        <v>3</v>
      </c>
      <c r="I550" s="13">
        <v>2</v>
      </c>
      <c r="J550" s="91">
        <v>17</v>
      </c>
      <c r="K550" s="13">
        <v>69</v>
      </c>
      <c r="L550" s="13">
        <v>1.92</v>
      </c>
      <c r="M550" s="10">
        <f t="shared" si="42"/>
        <v>18.717447916666668</v>
      </c>
      <c r="N550" s="91">
        <v>100</v>
      </c>
      <c r="O550" s="91">
        <v>136</v>
      </c>
      <c r="P550" s="91">
        <v>112</v>
      </c>
      <c r="Q550" s="91" t="s">
        <v>981</v>
      </c>
      <c r="R550" s="91">
        <v>4</v>
      </c>
      <c r="S550" s="91">
        <v>27</v>
      </c>
      <c r="T550" s="21">
        <v>5</v>
      </c>
      <c r="U550" s="91">
        <v>4</v>
      </c>
      <c r="AE550" s="21">
        <v>4.29</v>
      </c>
      <c r="AF550" s="91"/>
      <c r="AG550" s="93">
        <v>2.7749999999999999</v>
      </c>
    </row>
    <row r="551" spans="2:33" ht="15.75" customHeight="1" x14ac:dyDescent="0.2">
      <c r="B551" s="8" t="s">
        <v>856</v>
      </c>
      <c r="C551" s="8" t="s">
        <v>222</v>
      </c>
      <c r="D551" s="8" t="s">
        <v>382</v>
      </c>
      <c r="E551" s="8" t="s">
        <v>919</v>
      </c>
      <c r="F551" s="8" t="s">
        <v>376</v>
      </c>
      <c r="G551" s="8" t="s">
        <v>383</v>
      </c>
      <c r="H551" s="13">
        <v>3</v>
      </c>
      <c r="I551" s="13">
        <v>3</v>
      </c>
      <c r="J551" s="91">
        <v>17</v>
      </c>
      <c r="K551" s="13">
        <v>50</v>
      </c>
      <c r="L551" s="13">
        <v>1.64</v>
      </c>
      <c r="M551" s="10">
        <f t="shared" si="42"/>
        <v>18.590124925639504</v>
      </c>
      <c r="N551" s="91">
        <v>104</v>
      </c>
      <c r="O551" s="91">
        <v>168</v>
      </c>
      <c r="P551" s="91">
        <v>128</v>
      </c>
      <c r="Q551" s="91" t="s">
        <v>981</v>
      </c>
      <c r="R551" s="91">
        <v>2</v>
      </c>
      <c r="S551" s="91">
        <v>29</v>
      </c>
      <c r="T551" s="91">
        <v>4</v>
      </c>
      <c r="U551" s="91">
        <v>5</v>
      </c>
      <c r="AE551" s="21">
        <v>3.56</v>
      </c>
      <c r="AF551" s="91"/>
      <c r="AG551" s="93">
        <v>2.8</v>
      </c>
    </row>
    <row r="552" spans="2:33" ht="15.75" customHeight="1" x14ac:dyDescent="0.2">
      <c r="B552" s="8" t="s">
        <v>857</v>
      </c>
      <c r="C552" s="8" t="s">
        <v>223</v>
      </c>
      <c r="D552" s="8" t="s">
        <v>382</v>
      </c>
      <c r="E552" s="8" t="s">
        <v>919</v>
      </c>
      <c r="F552" s="8" t="s">
        <v>375</v>
      </c>
      <c r="G552" s="8" t="s">
        <v>369</v>
      </c>
      <c r="H552" s="13">
        <v>3</v>
      </c>
      <c r="I552" s="13">
        <v>2</v>
      </c>
      <c r="J552" s="91">
        <v>17</v>
      </c>
      <c r="K552" s="13">
        <v>59</v>
      </c>
      <c r="L552" s="13">
        <v>1.67</v>
      </c>
      <c r="M552" s="10">
        <f t="shared" si="42"/>
        <v>21.155294202015131</v>
      </c>
      <c r="N552" s="91">
        <v>68</v>
      </c>
      <c r="O552" s="91">
        <v>80</v>
      </c>
      <c r="P552" s="91">
        <v>84</v>
      </c>
      <c r="Q552" s="91" t="s">
        <v>981</v>
      </c>
      <c r="R552" s="91">
        <v>3</v>
      </c>
      <c r="S552" s="91">
        <v>24</v>
      </c>
      <c r="T552" s="91">
        <v>5</v>
      </c>
      <c r="U552" s="91">
        <v>3</v>
      </c>
      <c r="AE552" s="91"/>
      <c r="AF552" s="21">
        <v>2.58</v>
      </c>
      <c r="AG552" s="93">
        <v>2.7</v>
      </c>
    </row>
    <row r="553" spans="2:33" ht="15.75" customHeight="1" x14ac:dyDescent="0.2">
      <c r="B553" s="8" t="s">
        <v>858</v>
      </c>
      <c r="C553" s="8" t="s">
        <v>222</v>
      </c>
      <c r="D553" s="8" t="s">
        <v>377</v>
      </c>
      <c r="E553" s="8" t="s">
        <v>378</v>
      </c>
      <c r="F553" s="8" t="s">
        <v>376</v>
      </c>
      <c r="G553" s="8" t="s">
        <v>369</v>
      </c>
      <c r="H553" s="13">
        <v>2</v>
      </c>
      <c r="I553" s="13">
        <v>1</v>
      </c>
      <c r="J553" s="91">
        <v>17</v>
      </c>
      <c r="K553" s="91">
        <v>68</v>
      </c>
      <c r="L553" s="13">
        <v>1.83</v>
      </c>
      <c r="M553" s="10">
        <f t="shared" si="42"/>
        <v>20.305174833527424</v>
      </c>
      <c r="N553" s="91">
        <v>88</v>
      </c>
      <c r="O553" s="91">
        <v>120</v>
      </c>
      <c r="P553" s="91">
        <v>92</v>
      </c>
      <c r="Q553" s="91" t="s">
        <v>981</v>
      </c>
      <c r="R553" s="21">
        <v>5</v>
      </c>
      <c r="S553" s="91">
        <v>28</v>
      </c>
      <c r="T553" s="91">
        <v>4</v>
      </c>
      <c r="U553" s="91">
        <v>3</v>
      </c>
      <c r="AE553" s="21">
        <v>3.45</v>
      </c>
      <c r="AF553" s="91"/>
      <c r="AG553" s="93">
        <v>1.8</v>
      </c>
    </row>
    <row r="554" spans="2:33" ht="15.75" customHeight="1" x14ac:dyDescent="0.2">
      <c r="B554" s="8" t="s">
        <v>859</v>
      </c>
      <c r="C554" s="8" t="s">
        <v>223</v>
      </c>
      <c r="D554" s="8" t="s">
        <v>940</v>
      </c>
      <c r="E554" s="8" t="s">
        <v>919</v>
      </c>
      <c r="F554" s="8" t="s">
        <v>375</v>
      </c>
      <c r="G554" s="8" t="s">
        <v>383</v>
      </c>
      <c r="H554" s="13">
        <v>4</v>
      </c>
      <c r="I554" s="13">
        <v>1</v>
      </c>
      <c r="J554" s="91">
        <v>19</v>
      </c>
      <c r="K554" s="13">
        <v>78</v>
      </c>
      <c r="L554" s="13">
        <v>1.91</v>
      </c>
      <c r="M554" s="10">
        <f t="shared" si="42"/>
        <v>21.380992845590857</v>
      </c>
      <c r="N554" s="91">
        <v>80</v>
      </c>
      <c r="O554" s="91">
        <v>188</v>
      </c>
      <c r="P554" s="91">
        <v>84</v>
      </c>
      <c r="Q554" s="91" t="s">
        <v>981</v>
      </c>
      <c r="R554" s="91">
        <v>4</v>
      </c>
      <c r="S554" s="91">
        <v>32</v>
      </c>
      <c r="T554" s="91">
        <v>3</v>
      </c>
      <c r="U554" s="91">
        <v>5</v>
      </c>
      <c r="AE554" s="91"/>
      <c r="AF554" s="21">
        <v>2.59</v>
      </c>
      <c r="AG554" s="93">
        <v>3.9</v>
      </c>
    </row>
    <row r="555" spans="2:33" ht="15.75" customHeight="1" x14ac:dyDescent="0.2">
      <c r="B555" s="8" t="s">
        <v>860</v>
      </c>
      <c r="C555" s="8" t="s">
        <v>223</v>
      </c>
      <c r="D555" s="8" t="s">
        <v>951</v>
      </c>
      <c r="E555" s="8" t="s">
        <v>940</v>
      </c>
      <c r="F555" s="8" t="s">
        <v>375</v>
      </c>
      <c r="G555" s="8" t="s">
        <v>375</v>
      </c>
      <c r="H555" s="13">
        <v>3</v>
      </c>
      <c r="I555" s="13">
        <v>2</v>
      </c>
      <c r="J555" s="91">
        <v>17</v>
      </c>
      <c r="K555" s="13">
        <v>49</v>
      </c>
      <c r="L555" s="13">
        <v>1.66</v>
      </c>
      <c r="M555" s="10">
        <f t="shared" si="42"/>
        <v>17.781971258528088</v>
      </c>
      <c r="N555" s="91">
        <v>104</v>
      </c>
      <c r="O555" s="91">
        <v>124</v>
      </c>
      <c r="P555" s="91">
        <v>112</v>
      </c>
      <c r="Q555" s="91" t="s">
        <v>981</v>
      </c>
      <c r="R555" s="91">
        <v>4</v>
      </c>
      <c r="S555" s="91">
        <v>36</v>
      </c>
      <c r="T555" s="91">
        <v>2</v>
      </c>
      <c r="U555" s="91">
        <v>4</v>
      </c>
      <c r="AE555" s="91"/>
      <c r="AF555" s="21">
        <v>3.05</v>
      </c>
      <c r="AG555" s="93">
        <v>2.7749999999999999</v>
      </c>
    </row>
    <row r="556" spans="2:33" ht="15.75" customHeight="1" x14ac:dyDescent="0.2">
      <c r="B556" s="8" t="s">
        <v>861</v>
      </c>
      <c r="C556" s="8" t="s">
        <v>222</v>
      </c>
      <c r="D556" s="90" t="s">
        <v>377</v>
      </c>
      <c r="E556" s="90" t="s">
        <v>919</v>
      </c>
      <c r="F556" s="90" t="s">
        <v>376</v>
      </c>
      <c r="G556" s="90" t="s">
        <v>370</v>
      </c>
      <c r="H556" s="91">
        <v>4</v>
      </c>
      <c r="I556" s="91">
        <v>2</v>
      </c>
      <c r="J556" s="91">
        <v>17</v>
      </c>
      <c r="K556" s="91">
        <v>58</v>
      </c>
      <c r="L556" s="91">
        <v>1.67</v>
      </c>
      <c r="M556" s="10">
        <f t="shared" si="42"/>
        <v>20.796729893506402</v>
      </c>
      <c r="N556" s="91">
        <v>80</v>
      </c>
      <c r="O556" s="91">
        <v>148</v>
      </c>
      <c r="P556" s="91">
        <v>112</v>
      </c>
      <c r="Q556" s="91" t="s">
        <v>981</v>
      </c>
      <c r="R556" s="91">
        <v>2</v>
      </c>
      <c r="S556" s="91">
        <v>42</v>
      </c>
      <c r="T556" s="91">
        <v>4</v>
      </c>
      <c r="U556" s="91">
        <v>4</v>
      </c>
      <c r="AE556" s="21">
        <v>3.47</v>
      </c>
      <c r="AF556" s="91"/>
      <c r="AG556" s="93">
        <v>1.8</v>
      </c>
    </row>
    <row r="557" spans="2:33" ht="15.75" customHeight="1" x14ac:dyDescent="0.2">
      <c r="B557" s="8" t="s">
        <v>862</v>
      </c>
      <c r="C557" s="8" t="s">
        <v>222</v>
      </c>
      <c r="D557" s="90" t="s">
        <v>377</v>
      </c>
      <c r="E557" s="90" t="s">
        <v>919</v>
      </c>
      <c r="F557" s="90" t="s">
        <v>370</v>
      </c>
      <c r="G557" s="90" t="s">
        <v>370</v>
      </c>
      <c r="H557" s="91">
        <v>4</v>
      </c>
      <c r="I557" s="91">
        <v>2</v>
      </c>
      <c r="J557" s="91">
        <v>19</v>
      </c>
      <c r="K557" s="91">
        <v>60</v>
      </c>
      <c r="L557" s="91">
        <v>1.68</v>
      </c>
      <c r="M557" s="10">
        <f t="shared" si="42"/>
        <v>21.258503401360546</v>
      </c>
      <c r="N557" s="91">
        <v>88</v>
      </c>
      <c r="O557" s="91">
        <v>120</v>
      </c>
      <c r="P557" s="91">
        <v>100</v>
      </c>
      <c r="Q557" s="91" t="s">
        <v>981</v>
      </c>
      <c r="R557" s="21">
        <v>2</v>
      </c>
      <c r="S557" s="91">
        <v>26</v>
      </c>
      <c r="T557" s="91">
        <v>4</v>
      </c>
      <c r="U557" s="91">
        <v>4</v>
      </c>
      <c r="AE557" s="21">
        <v>4.4800000000000004</v>
      </c>
      <c r="AF557" s="91"/>
      <c r="AG557" s="93">
        <v>3.2749999999999999</v>
      </c>
    </row>
    <row r="558" spans="2:33" ht="15.75" customHeight="1" x14ac:dyDescent="0.2">
      <c r="B558" s="8" t="s">
        <v>863</v>
      </c>
      <c r="C558" s="8" t="s">
        <v>223</v>
      </c>
      <c r="D558" s="8" t="s">
        <v>377</v>
      </c>
      <c r="E558" s="8" t="s">
        <v>919</v>
      </c>
      <c r="F558" s="8" t="s">
        <v>376</v>
      </c>
      <c r="G558" s="8" t="s">
        <v>376</v>
      </c>
      <c r="H558" s="13">
        <v>7</v>
      </c>
      <c r="I558" s="13">
        <v>6</v>
      </c>
      <c r="J558" s="91">
        <v>18</v>
      </c>
      <c r="K558" s="13">
        <v>80</v>
      </c>
      <c r="L558" s="13">
        <v>1.66</v>
      </c>
      <c r="M558" s="10">
        <f t="shared" si="42"/>
        <v>29.031789809841779</v>
      </c>
      <c r="N558" s="91">
        <v>96</v>
      </c>
      <c r="O558" s="91">
        <v>140</v>
      </c>
      <c r="P558" s="91">
        <v>108</v>
      </c>
      <c r="Q558" s="91" t="s">
        <v>981</v>
      </c>
      <c r="R558" s="91">
        <v>4</v>
      </c>
      <c r="S558" s="91">
        <v>28</v>
      </c>
      <c r="T558" s="91">
        <v>2</v>
      </c>
      <c r="U558" s="91">
        <v>4</v>
      </c>
      <c r="AE558" s="91"/>
      <c r="AF558" s="21">
        <v>3.02</v>
      </c>
      <c r="AG558" s="93">
        <v>2.6</v>
      </c>
    </row>
    <row r="559" spans="2:33" ht="15.75" customHeight="1" x14ac:dyDescent="0.2">
      <c r="B559" s="8" t="s">
        <v>864</v>
      </c>
      <c r="C559" s="8" t="s">
        <v>223</v>
      </c>
      <c r="D559" s="8" t="s">
        <v>940</v>
      </c>
      <c r="E559" s="8" t="s">
        <v>919</v>
      </c>
      <c r="F559" s="8" t="s">
        <v>375</v>
      </c>
      <c r="G559" s="8" t="s">
        <v>370</v>
      </c>
      <c r="H559" s="13">
        <v>3</v>
      </c>
      <c r="I559" s="13">
        <v>3</v>
      </c>
      <c r="J559" s="91">
        <v>17</v>
      </c>
      <c r="K559" s="13">
        <v>63</v>
      </c>
      <c r="L559" s="13">
        <v>1.76</v>
      </c>
      <c r="M559" s="10">
        <f t="shared" si="42"/>
        <v>20.338326446280991</v>
      </c>
      <c r="N559" s="91">
        <v>92</v>
      </c>
      <c r="O559" s="91">
        <v>160</v>
      </c>
      <c r="P559" s="91">
        <v>104</v>
      </c>
      <c r="Q559" s="91" t="s">
        <v>981</v>
      </c>
      <c r="R559" s="91">
        <v>5</v>
      </c>
      <c r="S559" s="91">
        <v>45</v>
      </c>
      <c r="T559" s="91">
        <v>3</v>
      </c>
      <c r="U559" s="91">
        <v>4</v>
      </c>
      <c r="AE559" s="91"/>
      <c r="AF559" s="21">
        <v>3.09</v>
      </c>
      <c r="AG559" s="93">
        <v>2.7</v>
      </c>
    </row>
    <row r="560" spans="2:33" ht="15.75" customHeight="1" x14ac:dyDescent="0.2">
      <c r="B560" s="8" t="s">
        <v>865</v>
      </c>
      <c r="C560" s="8" t="s">
        <v>223</v>
      </c>
      <c r="D560" s="8" t="s">
        <v>963</v>
      </c>
      <c r="E560" s="8" t="s">
        <v>919</v>
      </c>
      <c r="F560" s="8" t="s">
        <v>370</v>
      </c>
      <c r="G560" s="8" t="s">
        <v>369</v>
      </c>
      <c r="H560" s="13">
        <v>2</v>
      </c>
      <c r="I560" s="13">
        <v>1</v>
      </c>
      <c r="J560" s="91">
        <v>17</v>
      </c>
      <c r="K560" s="13">
        <v>68</v>
      </c>
      <c r="L560" s="91">
        <v>1.75</v>
      </c>
      <c r="M560" s="10">
        <f t="shared" si="42"/>
        <v>22.204081632653061</v>
      </c>
      <c r="N560" s="91">
        <v>92</v>
      </c>
      <c r="O560" s="91">
        <v>124</v>
      </c>
      <c r="P560" s="91">
        <v>92</v>
      </c>
      <c r="Q560" s="91" t="s">
        <v>981</v>
      </c>
      <c r="R560" s="91">
        <v>4</v>
      </c>
      <c r="S560" s="91">
        <v>27</v>
      </c>
      <c r="T560" s="91">
        <v>3</v>
      </c>
      <c r="U560" s="91">
        <v>4</v>
      </c>
      <c r="AE560" s="91"/>
      <c r="AF560" s="21">
        <v>2.2599999999999998</v>
      </c>
      <c r="AG560" s="93">
        <v>2.5</v>
      </c>
    </row>
    <row r="561" spans="2:33" ht="15.75" customHeight="1" x14ac:dyDescent="0.2">
      <c r="B561" s="8" t="s">
        <v>866</v>
      </c>
      <c r="C561" s="8" t="s">
        <v>222</v>
      </c>
      <c r="D561" s="8" t="s">
        <v>377</v>
      </c>
      <c r="E561" s="8" t="s">
        <v>919</v>
      </c>
      <c r="F561" s="8" t="s">
        <v>369</v>
      </c>
      <c r="G561" s="8" t="s">
        <v>375</v>
      </c>
      <c r="H561" s="13">
        <v>3</v>
      </c>
      <c r="I561" s="13">
        <v>3</v>
      </c>
      <c r="J561" s="91">
        <v>17</v>
      </c>
      <c r="K561" s="91">
        <v>70</v>
      </c>
      <c r="L561" s="91">
        <v>1.78</v>
      </c>
      <c r="M561" s="10">
        <f t="shared" si="42"/>
        <v>22.093170054286073</v>
      </c>
      <c r="N561" s="91">
        <v>100</v>
      </c>
      <c r="O561" s="91">
        <v>136</v>
      </c>
      <c r="P561" s="91">
        <v>72</v>
      </c>
      <c r="Q561" s="91" t="s">
        <v>981</v>
      </c>
      <c r="R561" s="91">
        <v>3</v>
      </c>
      <c r="S561" s="91">
        <v>29</v>
      </c>
      <c r="T561" s="91">
        <v>3</v>
      </c>
      <c r="U561" s="91">
        <v>3</v>
      </c>
      <c r="AE561" s="21">
        <v>4.5</v>
      </c>
      <c r="AF561" s="91"/>
      <c r="AG561" s="93">
        <v>2.2000000000000002</v>
      </c>
    </row>
    <row r="562" spans="2:33" ht="15.75" customHeight="1" x14ac:dyDescent="0.2">
      <c r="B562" s="8" t="s">
        <v>867</v>
      </c>
      <c r="C562" s="8" t="s">
        <v>222</v>
      </c>
      <c r="D562" s="8" t="s">
        <v>382</v>
      </c>
      <c r="E562" s="8" t="s">
        <v>962</v>
      </c>
      <c r="F562" s="8" t="s">
        <v>376</v>
      </c>
      <c r="G562" s="8" t="s">
        <v>370</v>
      </c>
      <c r="H562" s="13">
        <v>2</v>
      </c>
      <c r="I562" s="13">
        <v>1</v>
      </c>
      <c r="J562" s="91">
        <v>18</v>
      </c>
      <c r="K562" s="13">
        <v>69</v>
      </c>
      <c r="L562" s="13">
        <v>1.7</v>
      </c>
      <c r="M562" s="10">
        <f t="shared" si="42"/>
        <v>23.87543252595156</v>
      </c>
      <c r="N562" s="91">
        <v>100</v>
      </c>
      <c r="O562" s="91">
        <v>136</v>
      </c>
      <c r="P562" s="91">
        <v>112</v>
      </c>
      <c r="Q562" s="91" t="s">
        <v>981</v>
      </c>
      <c r="R562" s="21">
        <v>4</v>
      </c>
      <c r="S562" s="91">
        <v>24</v>
      </c>
      <c r="T562" s="91">
        <v>1</v>
      </c>
      <c r="U562" s="91">
        <v>3</v>
      </c>
      <c r="AE562" s="21">
        <v>3.31</v>
      </c>
      <c r="AF562" s="91"/>
      <c r="AG562" s="93">
        <v>2.5</v>
      </c>
    </row>
    <row r="563" spans="2:33" ht="15.75" customHeight="1" x14ac:dyDescent="0.2">
      <c r="B563" s="8" t="s">
        <v>868</v>
      </c>
      <c r="C563" s="8" t="s">
        <v>222</v>
      </c>
      <c r="D563" s="8" t="s">
        <v>381</v>
      </c>
      <c r="E563" s="8" t="s">
        <v>940</v>
      </c>
      <c r="F563" s="8" t="s">
        <v>375</v>
      </c>
      <c r="G563" s="8" t="s">
        <v>375</v>
      </c>
      <c r="H563" s="13">
        <v>3</v>
      </c>
      <c r="I563" s="13">
        <v>3</v>
      </c>
      <c r="J563" s="91">
        <v>17</v>
      </c>
      <c r="K563" s="91">
        <v>58</v>
      </c>
      <c r="L563" s="91">
        <v>1.68</v>
      </c>
      <c r="M563" s="10">
        <f t="shared" si="42"/>
        <v>20.549886621315196</v>
      </c>
      <c r="N563" s="91">
        <v>104</v>
      </c>
      <c r="O563" s="91">
        <v>168</v>
      </c>
      <c r="P563" s="91">
        <v>128</v>
      </c>
      <c r="Q563" s="91" t="s">
        <v>981</v>
      </c>
      <c r="R563" s="21">
        <v>3</v>
      </c>
      <c r="S563" s="91">
        <v>28</v>
      </c>
      <c r="T563" s="91">
        <v>4</v>
      </c>
      <c r="U563" s="91">
        <v>5</v>
      </c>
      <c r="AE563" s="21">
        <v>4.0599999999999996</v>
      </c>
      <c r="AF563" s="91"/>
      <c r="AG563" s="93">
        <v>2.2000000000000002</v>
      </c>
    </row>
    <row r="564" spans="2:33" ht="15.75" customHeight="1" x14ac:dyDescent="0.2">
      <c r="B564" s="8" t="s">
        <v>869</v>
      </c>
      <c r="C564" s="8" t="s">
        <v>222</v>
      </c>
      <c r="D564" s="8" t="s">
        <v>964</v>
      </c>
      <c r="E564" s="8" t="s">
        <v>965</v>
      </c>
      <c r="F564" s="8" t="s">
        <v>375</v>
      </c>
      <c r="G564" s="8" t="s">
        <v>370</v>
      </c>
      <c r="H564" s="13">
        <v>3</v>
      </c>
      <c r="I564" s="13">
        <v>1</v>
      </c>
      <c r="J564" s="91">
        <v>18</v>
      </c>
      <c r="K564" s="13">
        <v>50</v>
      </c>
      <c r="L564" s="13">
        <v>1.61</v>
      </c>
      <c r="M564" s="10">
        <f t="shared" si="42"/>
        <v>19.289379267775161</v>
      </c>
      <c r="N564" s="91">
        <v>68</v>
      </c>
      <c r="O564" s="91">
        <v>80</v>
      </c>
      <c r="P564" s="91">
        <v>84</v>
      </c>
      <c r="Q564" s="91" t="s">
        <v>981</v>
      </c>
      <c r="R564" s="91">
        <v>5</v>
      </c>
      <c r="S564" s="91">
        <v>24</v>
      </c>
      <c r="T564" s="91">
        <v>3</v>
      </c>
      <c r="U564" s="91">
        <v>4</v>
      </c>
      <c r="AE564" s="91"/>
      <c r="AF564" s="91"/>
      <c r="AG564" s="93">
        <v>2.7749999999999999</v>
      </c>
    </row>
    <row r="565" spans="2:33" ht="15.75" customHeight="1" x14ac:dyDescent="0.2">
      <c r="B565" s="8" t="s">
        <v>870</v>
      </c>
      <c r="C565" s="8" t="s">
        <v>223</v>
      </c>
      <c r="D565" s="90" t="s">
        <v>381</v>
      </c>
      <c r="E565" s="90" t="s">
        <v>919</v>
      </c>
      <c r="F565" s="90" t="s">
        <v>369</v>
      </c>
      <c r="G565" s="90" t="s">
        <v>383</v>
      </c>
      <c r="H565" s="91">
        <v>1</v>
      </c>
      <c r="I565" s="91">
        <v>1</v>
      </c>
      <c r="J565" s="91">
        <v>19</v>
      </c>
      <c r="K565" s="91">
        <v>66</v>
      </c>
      <c r="L565" s="91">
        <v>1.65</v>
      </c>
      <c r="M565" s="10">
        <f t="shared" si="42"/>
        <v>24.242424242424246</v>
      </c>
      <c r="N565" s="91">
        <v>52</v>
      </c>
      <c r="O565" s="91">
        <v>144</v>
      </c>
      <c r="P565" s="91">
        <v>68</v>
      </c>
      <c r="Q565" s="91" t="s">
        <v>981</v>
      </c>
      <c r="R565" s="91">
        <v>4</v>
      </c>
      <c r="S565" s="91">
        <v>28</v>
      </c>
      <c r="T565" s="91">
        <v>3</v>
      </c>
      <c r="U565" s="91">
        <v>4</v>
      </c>
      <c r="AE565" s="91"/>
      <c r="AF565" s="21">
        <v>2.27</v>
      </c>
      <c r="AG565" s="93">
        <v>1.8</v>
      </c>
    </row>
    <row r="566" spans="2:33" ht="15.75" customHeight="1" x14ac:dyDescent="0.2">
      <c r="B566" s="8" t="s">
        <v>871</v>
      </c>
      <c r="C566" s="8" t="s">
        <v>223</v>
      </c>
      <c r="D566" s="90" t="s">
        <v>382</v>
      </c>
      <c r="E566" s="90" t="s">
        <v>919</v>
      </c>
      <c r="F566" s="90" t="s">
        <v>369</v>
      </c>
      <c r="G566" s="90" t="s">
        <v>383</v>
      </c>
      <c r="H566" s="91">
        <v>5</v>
      </c>
      <c r="I566" s="91">
        <v>5</v>
      </c>
      <c r="J566" s="91">
        <v>19</v>
      </c>
      <c r="K566" s="91">
        <v>71</v>
      </c>
      <c r="L566" s="91">
        <v>1.71</v>
      </c>
      <c r="M566" s="10">
        <f t="shared" si="42"/>
        <v>24.280975342840534</v>
      </c>
      <c r="N566" s="91">
        <v>100</v>
      </c>
      <c r="O566" s="91">
        <v>172</v>
      </c>
      <c r="P566" s="91">
        <v>140</v>
      </c>
      <c r="Q566" s="91" t="s">
        <v>981</v>
      </c>
      <c r="R566" s="91">
        <v>3</v>
      </c>
      <c r="S566" s="91">
        <v>26</v>
      </c>
      <c r="T566" s="91">
        <v>3</v>
      </c>
      <c r="U566" s="91">
        <v>4</v>
      </c>
      <c r="AE566" s="91"/>
      <c r="AF566" s="21">
        <v>3.31</v>
      </c>
      <c r="AG566" s="93">
        <v>3.2749999999999999</v>
      </c>
    </row>
    <row r="567" spans="2:33" ht="15.75" customHeight="1" x14ac:dyDescent="0.2">
      <c r="B567" s="8" t="s">
        <v>872</v>
      </c>
      <c r="C567" s="8" t="s">
        <v>222</v>
      </c>
      <c r="D567" s="8" t="s">
        <v>948</v>
      </c>
      <c r="E567" s="8" t="s">
        <v>919</v>
      </c>
      <c r="F567" s="8" t="s">
        <v>375</v>
      </c>
      <c r="G567" s="8" t="s">
        <v>369</v>
      </c>
      <c r="H567" s="13">
        <v>2</v>
      </c>
      <c r="I567" s="13">
        <v>2</v>
      </c>
      <c r="J567" s="91">
        <v>18</v>
      </c>
      <c r="K567" s="13">
        <v>51</v>
      </c>
      <c r="L567" s="13">
        <v>1.71</v>
      </c>
      <c r="M567" s="10">
        <f t="shared" ref="M567:M595" si="43">K567/(L567*L567)</f>
        <v>17.441263978660103</v>
      </c>
      <c r="N567" s="91">
        <v>68</v>
      </c>
      <c r="O567" s="91">
        <v>80</v>
      </c>
      <c r="P567" s="91">
        <v>84</v>
      </c>
      <c r="Q567" s="91" t="s">
        <v>981</v>
      </c>
      <c r="R567" s="91">
        <v>4</v>
      </c>
      <c r="S567" s="91">
        <v>26</v>
      </c>
      <c r="T567" s="91">
        <v>4</v>
      </c>
      <c r="U567" s="91">
        <v>4</v>
      </c>
      <c r="AE567" s="91"/>
      <c r="AF567" s="91"/>
      <c r="AG567" s="93">
        <v>2.6</v>
      </c>
    </row>
    <row r="568" spans="2:33" ht="15.75" customHeight="1" x14ac:dyDescent="0.2">
      <c r="B568" s="8" t="s">
        <v>873</v>
      </c>
      <c r="C568" s="8" t="s">
        <v>222</v>
      </c>
      <c r="D568" s="90" t="s">
        <v>380</v>
      </c>
      <c r="E568" s="90" t="s">
        <v>919</v>
      </c>
      <c r="F568" s="90" t="s">
        <v>369</v>
      </c>
      <c r="G568" s="90" t="s">
        <v>383</v>
      </c>
      <c r="H568" s="91">
        <v>3</v>
      </c>
      <c r="I568" s="91">
        <v>3</v>
      </c>
      <c r="J568" s="91">
        <v>19</v>
      </c>
      <c r="K568" s="91">
        <v>60</v>
      </c>
      <c r="L568" s="91">
        <v>1.82</v>
      </c>
      <c r="M568" s="10">
        <f t="shared" si="43"/>
        <v>18.11375437749064</v>
      </c>
      <c r="N568" s="91">
        <v>80</v>
      </c>
      <c r="O568" s="91">
        <v>174</v>
      </c>
      <c r="P568" s="91">
        <v>132</v>
      </c>
      <c r="Q568" s="91" t="s">
        <v>981</v>
      </c>
      <c r="R568" s="91">
        <v>2</v>
      </c>
      <c r="S568" s="91">
        <v>32</v>
      </c>
      <c r="T568" s="91">
        <v>3</v>
      </c>
      <c r="U568" s="91">
        <v>4</v>
      </c>
      <c r="AE568" s="21">
        <v>3.42</v>
      </c>
      <c r="AF568" s="91"/>
      <c r="AG568" s="93">
        <v>2.7</v>
      </c>
    </row>
    <row r="569" spans="2:33" ht="15.75" customHeight="1" x14ac:dyDescent="0.2">
      <c r="B569" s="8" t="s">
        <v>874</v>
      </c>
      <c r="C569" s="8" t="s">
        <v>223</v>
      </c>
      <c r="D569" s="8" t="s">
        <v>373</v>
      </c>
      <c r="E569" s="8" t="s">
        <v>919</v>
      </c>
      <c r="F569" s="8" t="s">
        <v>369</v>
      </c>
      <c r="G569" s="8" t="s">
        <v>375</v>
      </c>
      <c r="H569" s="13">
        <v>3</v>
      </c>
      <c r="I569" s="13">
        <v>1</v>
      </c>
      <c r="J569" s="14">
        <v>16</v>
      </c>
      <c r="K569" s="13">
        <v>59</v>
      </c>
      <c r="L569" s="13">
        <v>1.7</v>
      </c>
      <c r="M569" s="10">
        <f t="shared" si="43"/>
        <v>20.415224913494811</v>
      </c>
      <c r="N569" s="91">
        <v>80</v>
      </c>
      <c r="O569" s="91">
        <v>136</v>
      </c>
      <c r="P569" s="91">
        <v>96</v>
      </c>
      <c r="Q569" s="91" t="s">
        <v>981</v>
      </c>
      <c r="R569" s="91">
        <v>3</v>
      </c>
      <c r="S569" s="91">
        <v>32</v>
      </c>
      <c r="T569" s="91">
        <v>4</v>
      </c>
      <c r="U569" s="91">
        <v>4</v>
      </c>
      <c r="AE569" s="91"/>
      <c r="AF569" s="91"/>
      <c r="AG569" s="93">
        <v>3</v>
      </c>
    </row>
    <row r="570" spans="2:33" ht="15.75" customHeight="1" x14ac:dyDescent="0.2">
      <c r="B570" s="8" t="s">
        <v>875</v>
      </c>
      <c r="C570" s="8" t="s">
        <v>222</v>
      </c>
      <c r="D570" s="8" t="s">
        <v>377</v>
      </c>
      <c r="E570" s="8" t="s">
        <v>919</v>
      </c>
      <c r="F570" s="8" t="s">
        <v>370</v>
      </c>
      <c r="G570" s="8" t="s">
        <v>370</v>
      </c>
      <c r="H570" s="13">
        <v>3</v>
      </c>
      <c r="I570" s="13">
        <v>2</v>
      </c>
      <c r="J570" s="14">
        <v>15</v>
      </c>
      <c r="K570" s="13">
        <v>63</v>
      </c>
      <c r="L570" s="13">
        <v>1.6</v>
      </c>
      <c r="M570" s="10">
        <f t="shared" si="43"/>
        <v>24.609374999999996</v>
      </c>
      <c r="N570" s="91">
        <v>80</v>
      </c>
      <c r="O570" s="91">
        <v>156</v>
      </c>
      <c r="P570" s="91">
        <v>120</v>
      </c>
      <c r="Q570" s="91" t="s">
        <v>981</v>
      </c>
      <c r="R570" s="21">
        <v>5</v>
      </c>
      <c r="S570" s="91">
        <v>36</v>
      </c>
      <c r="T570" s="21">
        <v>3</v>
      </c>
      <c r="U570" s="91">
        <v>4</v>
      </c>
      <c r="AE570" s="91"/>
      <c r="AF570" s="91"/>
      <c r="AG570" s="93">
        <v>2.1749999999999998</v>
      </c>
    </row>
    <row r="571" spans="2:33" ht="15.75" customHeight="1" x14ac:dyDescent="0.2">
      <c r="B571" s="8" t="s">
        <v>876</v>
      </c>
      <c r="C571" s="8" t="s">
        <v>222</v>
      </c>
      <c r="D571" s="8" t="s">
        <v>929</v>
      </c>
      <c r="E571" s="8" t="s">
        <v>919</v>
      </c>
      <c r="F571" s="8" t="s">
        <v>369</v>
      </c>
      <c r="G571" s="8" t="s">
        <v>383</v>
      </c>
      <c r="H571" s="13">
        <v>3</v>
      </c>
      <c r="I571" s="13">
        <v>3</v>
      </c>
      <c r="J571" s="14">
        <v>16</v>
      </c>
      <c r="K571" s="13">
        <v>67</v>
      </c>
      <c r="L571" s="13">
        <v>1.63</v>
      </c>
      <c r="M571" s="10">
        <f t="shared" si="43"/>
        <v>25.217358575783809</v>
      </c>
      <c r="N571" s="13">
        <v>100</v>
      </c>
      <c r="O571" s="13">
        <v>128</v>
      </c>
      <c r="P571" s="13">
        <v>108</v>
      </c>
      <c r="Q571" s="91" t="s">
        <v>981</v>
      </c>
      <c r="R571" s="91">
        <v>5</v>
      </c>
      <c r="S571" s="91">
        <v>42</v>
      </c>
      <c r="T571" s="21">
        <v>4</v>
      </c>
      <c r="U571" s="91">
        <v>3</v>
      </c>
      <c r="AE571" s="21">
        <v>3.38</v>
      </c>
      <c r="AF571" s="91"/>
      <c r="AG571" s="93">
        <v>2.2200000000000002</v>
      </c>
    </row>
    <row r="572" spans="2:33" ht="15.75" customHeight="1" x14ac:dyDescent="0.2">
      <c r="B572" s="8" t="s">
        <v>877</v>
      </c>
      <c r="C572" s="8" t="s">
        <v>222</v>
      </c>
      <c r="D572" s="8" t="s">
        <v>930</v>
      </c>
      <c r="E572" s="8" t="s">
        <v>919</v>
      </c>
      <c r="F572" s="8" t="s">
        <v>375</v>
      </c>
      <c r="G572" s="8" t="s">
        <v>369</v>
      </c>
      <c r="H572" s="13">
        <v>3</v>
      </c>
      <c r="I572" s="13">
        <v>2</v>
      </c>
      <c r="J572" s="14">
        <v>16</v>
      </c>
      <c r="K572" s="13">
        <v>47</v>
      </c>
      <c r="L572" s="13">
        <v>1.69</v>
      </c>
      <c r="M572" s="10">
        <f t="shared" si="43"/>
        <v>16.456006442351459</v>
      </c>
      <c r="N572" s="91">
        <v>80</v>
      </c>
      <c r="O572" s="91">
        <v>196</v>
      </c>
      <c r="P572" s="91">
        <v>68</v>
      </c>
      <c r="Q572" s="91" t="s">
        <v>981</v>
      </c>
      <c r="R572" s="91">
        <v>4</v>
      </c>
      <c r="S572" s="91">
        <v>26</v>
      </c>
      <c r="T572" s="21">
        <v>4</v>
      </c>
      <c r="U572" s="91">
        <v>4</v>
      </c>
      <c r="AE572" s="21">
        <v>3.15</v>
      </c>
      <c r="AF572" s="91"/>
      <c r="AG572" s="93">
        <v>2.8</v>
      </c>
    </row>
    <row r="573" spans="2:33" ht="15.75" customHeight="1" x14ac:dyDescent="0.2">
      <c r="B573" s="8" t="s">
        <v>878</v>
      </c>
      <c r="C573" s="8" t="s">
        <v>222</v>
      </c>
      <c r="D573" s="8" t="s">
        <v>382</v>
      </c>
      <c r="E573" s="8" t="s">
        <v>919</v>
      </c>
      <c r="F573" s="8" t="s">
        <v>369</v>
      </c>
      <c r="G573" s="8" t="s">
        <v>370</v>
      </c>
      <c r="H573" s="13">
        <v>4</v>
      </c>
      <c r="I573" s="13">
        <v>3</v>
      </c>
      <c r="J573" s="14">
        <v>17</v>
      </c>
      <c r="K573" s="13">
        <v>64</v>
      </c>
      <c r="L573" s="13">
        <v>1.8</v>
      </c>
      <c r="M573" s="10">
        <f t="shared" si="43"/>
        <v>19.753086419753085</v>
      </c>
      <c r="N573" s="91">
        <v>100</v>
      </c>
      <c r="O573" s="91">
        <v>136</v>
      </c>
      <c r="P573" s="91">
        <v>92</v>
      </c>
      <c r="Q573" s="91" t="s">
        <v>981</v>
      </c>
      <c r="R573" s="91">
        <v>3</v>
      </c>
      <c r="S573" s="91">
        <v>28</v>
      </c>
      <c r="T573" s="21">
        <v>4</v>
      </c>
      <c r="U573" s="91">
        <v>3</v>
      </c>
      <c r="AE573" s="21">
        <v>3.27</v>
      </c>
      <c r="AF573" s="91"/>
      <c r="AG573" s="93">
        <v>2.4500000000000002</v>
      </c>
    </row>
    <row r="574" spans="2:33" ht="15.75" customHeight="1" x14ac:dyDescent="0.2">
      <c r="B574" s="8" t="s">
        <v>879</v>
      </c>
      <c r="C574" s="8" t="s">
        <v>222</v>
      </c>
      <c r="D574" s="8" t="s">
        <v>381</v>
      </c>
      <c r="E574" s="8" t="s">
        <v>919</v>
      </c>
      <c r="F574" s="8" t="s">
        <v>376</v>
      </c>
      <c r="G574" s="8" t="s">
        <v>376</v>
      </c>
      <c r="H574" s="13">
        <v>1</v>
      </c>
      <c r="I574" s="13">
        <v>1</v>
      </c>
      <c r="J574" s="14">
        <v>17</v>
      </c>
      <c r="K574" s="13">
        <v>76</v>
      </c>
      <c r="L574" s="13">
        <v>1.85</v>
      </c>
      <c r="M574" s="10">
        <f t="shared" si="43"/>
        <v>22.205989773557338</v>
      </c>
      <c r="N574" s="13">
        <v>76</v>
      </c>
      <c r="O574" s="13">
        <v>144</v>
      </c>
      <c r="P574" s="13">
        <v>92</v>
      </c>
      <c r="Q574" s="91" t="s">
        <v>981</v>
      </c>
      <c r="R574" s="21">
        <v>4</v>
      </c>
      <c r="S574" s="91">
        <v>45</v>
      </c>
      <c r="T574" s="21">
        <v>3</v>
      </c>
      <c r="U574" s="91">
        <v>3</v>
      </c>
      <c r="AE574" s="21">
        <v>3.48</v>
      </c>
      <c r="AF574" s="91"/>
      <c r="AG574" s="93">
        <v>2.5499999999999998</v>
      </c>
    </row>
    <row r="575" spans="2:33" ht="15.75" customHeight="1" x14ac:dyDescent="0.2">
      <c r="B575" s="8" t="s">
        <v>880</v>
      </c>
      <c r="C575" s="8" t="s">
        <v>223</v>
      </c>
      <c r="D575" s="90" t="s">
        <v>936</v>
      </c>
      <c r="E575" s="90" t="s">
        <v>919</v>
      </c>
      <c r="F575" s="90" t="s">
        <v>376</v>
      </c>
      <c r="G575" s="90" t="s">
        <v>370</v>
      </c>
      <c r="H575" s="91">
        <v>4</v>
      </c>
      <c r="I575" s="91">
        <v>2</v>
      </c>
      <c r="J575" s="91">
        <v>17</v>
      </c>
      <c r="K575" s="91">
        <v>58</v>
      </c>
      <c r="L575" s="91">
        <v>1.67</v>
      </c>
      <c r="M575" s="10">
        <f t="shared" si="43"/>
        <v>20.796729893506402</v>
      </c>
      <c r="N575" s="91">
        <v>44</v>
      </c>
      <c r="O575" s="91">
        <v>144</v>
      </c>
      <c r="P575" s="91">
        <v>88</v>
      </c>
      <c r="Q575" s="91" t="s">
        <v>981</v>
      </c>
      <c r="R575" s="21">
        <v>3</v>
      </c>
      <c r="S575" s="91">
        <v>27</v>
      </c>
      <c r="T575" s="21">
        <v>4</v>
      </c>
      <c r="U575" s="91">
        <v>5</v>
      </c>
      <c r="AE575" s="91"/>
      <c r="AF575" s="21">
        <v>2.23</v>
      </c>
      <c r="AG575" s="93">
        <v>3</v>
      </c>
    </row>
    <row r="576" spans="2:33" ht="15.75" customHeight="1" x14ac:dyDescent="0.2">
      <c r="B576" s="8" t="s">
        <v>881</v>
      </c>
      <c r="C576" s="8" t="s">
        <v>222</v>
      </c>
      <c r="D576" s="90" t="s">
        <v>377</v>
      </c>
      <c r="E576" s="90" t="s">
        <v>919</v>
      </c>
      <c r="F576" s="90" t="s">
        <v>370</v>
      </c>
      <c r="G576" s="90" t="s">
        <v>370</v>
      </c>
      <c r="H576" s="91">
        <v>4</v>
      </c>
      <c r="I576" s="91">
        <v>2</v>
      </c>
      <c r="J576" s="91">
        <v>19</v>
      </c>
      <c r="K576" s="91"/>
      <c r="L576" s="91"/>
      <c r="M576" s="10" t="e">
        <f t="shared" si="43"/>
        <v>#DIV/0!</v>
      </c>
      <c r="N576" s="91">
        <v>76</v>
      </c>
      <c r="O576" s="91">
        <v>120</v>
      </c>
      <c r="P576" s="91">
        <v>84</v>
      </c>
      <c r="Q576" s="91" t="s">
        <v>981</v>
      </c>
      <c r="R576" s="91">
        <v>5</v>
      </c>
      <c r="S576" s="91">
        <v>29</v>
      </c>
      <c r="T576" s="21">
        <v>4</v>
      </c>
      <c r="U576" s="91">
        <v>4</v>
      </c>
      <c r="AE576" s="91"/>
      <c r="AF576" s="91"/>
      <c r="AG576" s="93">
        <v>2.7749999999999999</v>
      </c>
    </row>
    <row r="577" spans="2:33" ht="15.75" customHeight="1" x14ac:dyDescent="0.2">
      <c r="B577" s="8" t="s">
        <v>882</v>
      </c>
      <c r="C577" s="8" t="s">
        <v>222</v>
      </c>
      <c r="D577" s="8" t="s">
        <v>373</v>
      </c>
      <c r="E577" s="8" t="s">
        <v>919</v>
      </c>
      <c r="F577" s="8" t="s">
        <v>369</v>
      </c>
      <c r="G577" s="8" t="s">
        <v>375</v>
      </c>
      <c r="H577" s="13">
        <v>3</v>
      </c>
      <c r="I577" s="13">
        <v>1</v>
      </c>
      <c r="J577" s="14">
        <v>16</v>
      </c>
      <c r="K577" s="13">
        <v>59</v>
      </c>
      <c r="L577" s="13">
        <v>1.7</v>
      </c>
      <c r="M577" s="10">
        <f t="shared" si="43"/>
        <v>20.415224913494811</v>
      </c>
      <c r="N577" s="91">
        <v>80</v>
      </c>
      <c r="O577" s="91">
        <v>136</v>
      </c>
      <c r="P577" s="91">
        <v>96</v>
      </c>
      <c r="Q577" s="91" t="s">
        <v>981</v>
      </c>
      <c r="R577" s="91">
        <v>4</v>
      </c>
      <c r="S577" s="91">
        <v>24</v>
      </c>
      <c r="T577" s="21">
        <v>3</v>
      </c>
      <c r="U577" s="91">
        <v>4</v>
      </c>
      <c r="AE577" s="21">
        <v>3.48</v>
      </c>
      <c r="AF577" s="91"/>
      <c r="AG577" s="93">
        <v>1.8</v>
      </c>
    </row>
    <row r="578" spans="2:33" ht="15.75" customHeight="1" x14ac:dyDescent="0.2">
      <c r="B578" s="8" t="s">
        <v>883</v>
      </c>
      <c r="C578" s="8" t="s">
        <v>222</v>
      </c>
      <c r="D578" s="8" t="s">
        <v>377</v>
      </c>
      <c r="E578" s="8" t="s">
        <v>919</v>
      </c>
      <c r="F578" s="8" t="s">
        <v>370</v>
      </c>
      <c r="G578" s="8" t="s">
        <v>370</v>
      </c>
      <c r="H578" s="13">
        <v>3</v>
      </c>
      <c r="I578" s="13">
        <v>2</v>
      </c>
      <c r="J578" s="14">
        <v>15</v>
      </c>
      <c r="K578" s="13">
        <v>63</v>
      </c>
      <c r="L578" s="13">
        <v>1.6</v>
      </c>
      <c r="M578" s="10">
        <f t="shared" si="43"/>
        <v>24.609374999999996</v>
      </c>
      <c r="N578" s="91">
        <v>80</v>
      </c>
      <c r="O578" s="91">
        <v>156</v>
      </c>
      <c r="P578" s="91">
        <v>120</v>
      </c>
      <c r="Q578" s="91" t="s">
        <v>981</v>
      </c>
      <c r="R578" s="91">
        <v>3</v>
      </c>
      <c r="S578" s="91">
        <v>28</v>
      </c>
      <c r="T578" s="21">
        <v>4</v>
      </c>
      <c r="U578" s="91">
        <v>4</v>
      </c>
      <c r="AE578" s="21">
        <v>4.13</v>
      </c>
      <c r="AF578" s="91"/>
      <c r="AG578" s="93">
        <v>3.2749999999999999</v>
      </c>
    </row>
    <row r="579" spans="2:33" ht="15.75" customHeight="1" x14ac:dyDescent="0.2">
      <c r="B579" s="8" t="s">
        <v>884</v>
      </c>
      <c r="C579" s="8" t="s">
        <v>223</v>
      </c>
      <c r="D579" s="8" t="s">
        <v>929</v>
      </c>
      <c r="E579" s="8" t="s">
        <v>919</v>
      </c>
      <c r="F579" s="8" t="s">
        <v>369</v>
      </c>
      <c r="G579" s="8" t="s">
        <v>383</v>
      </c>
      <c r="H579" s="13">
        <v>3</v>
      </c>
      <c r="I579" s="13">
        <v>3</v>
      </c>
      <c r="J579" s="14">
        <v>16</v>
      </c>
      <c r="K579" s="13">
        <v>67</v>
      </c>
      <c r="L579" s="13">
        <v>1.63</v>
      </c>
      <c r="M579" s="10">
        <f t="shared" si="43"/>
        <v>25.217358575783809</v>
      </c>
      <c r="N579" s="13">
        <v>100</v>
      </c>
      <c r="O579" s="13">
        <v>128</v>
      </c>
      <c r="P579" s="13">
        <v>108</v>
      </c>
      <c r="Q579" s="91" t="s">
        <v>981</v>
      </c>
      <c r="R579" s="91">
        <v>4</v>
      </c>
      <c r="S579" s="91">
        <v>32</v>
      </c>
      <c r="T579" s="21">
        <v>4</v>
      </c>
      <c r="U579" s="91">
        <v>4</v>
      </c>
      <c r="AE579" s="91"/>
      <c r="AF579" s="21">
        <v>2.54</v>
      </c>
      <c r="AG579" s="93">
        <v>2.6</v>
      </c>
    </row>
    <row r="580" spans="2:33" ht="15.75" customHeight="1" x14ac:dyDescent="0.2">
      <c r="B580" s="8" t="s">
        <v>885</v>
      </c>
      <c r="C580" s="8" t="s">
        <v>222</v>
      </c>
      <c r="D580" s="8" t="s">
        <v>930</v>
      </c>
      <c r="E580" s="8" t="s">
        <v>919</v>
      </c>
      <c r="F580" s="8" t="s">
        <v>375</v>
      </c>
      <c r="G580" s="8" t="s">
        <v>369</v>
      </c>
      <c r="H580" s="13">
        <v>3</v>
      </c>
      <c r="I580" s="13">
        <v>2</v>
      </c>
      <c r="J580" s="14">
        <v>16</v>
      </c>
      <c r="K580" s="13">
        <v>47</v>
      </c>
      <c r="L580" s="13">
        <v>1.69</v>
      </c>
      <c r="M580" s="10">
        <f t="shared" si="43"/>
        <v>16.456006442351459</v>
      </c>
      <c r="N580" s="91">
        <v>80</v>
      </c>
      <c r="O580" s="91">
        <v>196</v>
      </c>
      <c r="P580" s="91">
        <v>68</v>
      </c>
      <c r="Q580" s="91" t="s">
        <v>981</v>
      </c>
      <c r="R580" s="91">
        <v>2</v>
      </c>
      <c r="S580" s="91">
        <v>36</v>
      </c>
      <c r="T580" s="91">
        <v>4</v>
      </c>
      <c r="U580" s="91">
        <v>4</v>
      </c>
      <c r="AE580" s="21">
        <v>3.31</v>
      </c>
      <c r="AF580" s="91"/>
      <c r="AG580" s="93">
        <v>2.7</v>
      </c>
    </row>
    <row r="581" spans="2:33" ht="15.75" customHeight="1" x14ac:dyDescent="0.2">
      <c r="B581" s="8" t="s">
        <v>886</v>
      </c>
      <c r="C581" s="8" t="s">
        <v>222</v>
      </c>
      <c r="D581" s="8" t="s">
        <v>382</v>
      </c>
      <c r="E581" s="8" t="s">
        <v>919</v>
      </c>
      <c r="F581" s="8" t="s">
        <v>369</v>
      </c>
      <c r="G581" s="8" t="s">
        <v>370</v>
      </c>
      <c r="H581" s="13">
        <v>4</v>
      </c>
      <c r="I581" s="13">
        <v>3</v>
      </c>
      <c r="J581" s="14">
        <v>17</v>
      </c>
      <c r="K581" s="13">
        <v>64</v>
      </c>
      <c r="L581" s="13">
        <v>1.8</v>
      </c>
      <c r="M581" s="10">
        <f t="shared" si="43"/>
        <v>19.753086419753085</v>
      </c>
      <c r="N581" s="91">
        <v>100</v>
      </c>
      <c r="O581" s="91">
        <v>136</v>
      </c>
      <c r="P581" s="91">
        <v>92</v>
      </c>
      <c r="Q581" s="91" t="s">
        <v>981</v>
      </c>
      <c r="R581" s="91">
        <v>3</v>
      </c>
      <c r="S581" s="91">
        <v>42</v>
      </c>
      <c r="T581" s="21">
        <v>3</v>
      </c>
      <c r="U581" s="91">
        <v>4</v>
      </c>
      <c r="AE581" s="21">
        <v>3.17</v>
      </c>
      <c r="AF581" s="91"/>
      <c r="AG581" s="93">
        <v>3</v>
      </c>
    </row>
    <row r="582" spans="2:33" ht="15.75" customHeight="1" x14ac:dyDescent="0.2">
      <c r="B582" s="8" t="s">
        <v>887</v>
      </c>
      <c r="C582" s="8" t="s">
        <v>222</v>
      </c>
      <c r="D582" s="8" t="s">
        <v>381</v>
      </c>
      <c r="E582" s="8" t="s">
        <v>919</v>
      </c>
      <c r="F582" s="8" t="s">
        <v>376</v>
      </c>
      <c r="G582" s="8" t="s">
        <v>376</v>
      </c>
      <c r="H582" s="13">
        <v>1</v>
      </c>
      <c r="I582" s="13">
        <v>1</v>
      </c>
      <c r="J582" s="14">
        <v>17</v>
      </c>
      <c r="K582" s="13">
        <v>76</v>
      </c>
      <c r="L582" s="13">
        <v>1.85</v>
      </c>
      <c r="M582" s="10">
        <f t="shared" si="43"/>
        <v>22.205989773557338</v>
      </c>
      <c r="N582" s="13">
        <v>76</v>
      </c>
      <c r="O582" s="13">
        <v>144</v>
      </c>
      <c r="P582" s="13">
        <v>92</v>
      </c>
      <c r="Q582" s="91" t="s">
        <v>981</v>
      </c>
      <c r="R582" s="21">
        <v>4</v>
      </c>
      <c r="S582" s="91">
        <v>26</v>
      </c>
      <c r="T582" s="21">
        <v>3</v>
      </c>
      <c r="U582" s="91">
        <v>4</v>
      </c>
      <c r="AE582" s="21">
        <v>3.54</v>
      </c>
      <c r="AF582" s="91"/>
      <c r="AG582" s="93">
        <v>2.1749999999999998</v>
      </c>
    </row>
    <row r="583" spans="2:33" ht="15.75" customHeight="1" x14ac:dyDescent="0.2">
      <c r="B583" s="8" t="s">
        <v>888</v>
      </c>
      <c r="C583" s="8" t="s">
        <v>222</v>
      </c>
      <c r="D583" s="8" t="s">
        <v>918</v>
      </c>
      <c r="E583" s="8" t="s">
        <v>919</v>
      </c>
      <c r="F583" s="8" t="s">
        <v>376</v>
      </c>
      <c r="G583" s="8" t="s">
        <v>383</v>
      </c>
      <c r="H583" s="13">
        <v>4</v>
      </c>
      <c r="I583" s="13">
        <v>2</v>
      </c>
      <c r="J583" s="13">
        <v>18</v>
      </c>
      <c r="K583" s="21">
        <v>58</v>
      </c>
      <c r="L583" s="21">
        <v>1.64</v>
      </c>
      <c r="M583" s="10">
        <f t="shared" si="43"/>
        <v>21.564544913741823</v>
      </c>
      <c r="N583" s="91">
        <v>92</v>
      </c>
      <c r="O583" s="91">
        <v>124</v>
      </c>
      <c r="P583" s="91">
        <v>92</v>
      </c>
      <c r="Q583" s="91" t="s">
        <v>988</v>
      </c>
      <c r="R583" s="21">
        <v>3</v>
      </c>
      <c r="S583" s="91">
        <v>28</v>
      </c>
      <c r="T583" s="21">
        <v>5</v>
      </c>
      <c r="U583" s="91">
        <v>3</v>
      </c>
      <c r="AE583" s="21">
        <v>3.15</v>
      </c>
      <c r="AF583" s="91"/>
      <c r="AG583" s="93">
        <v>2.2200000000000002</v>
      </c>
    </row>
    <row r="584" spans="2:33" ht="15.75" customHeight="1" x14ac:dyDescent="0.2">
      <c r="B584" s="8" t="s">
        <v>889</v>
      </c>
      <c r="C584" s="8" t="s">
        <v>223</v>
      </c>
      <c r="D584" s="8" t="s">
        <v>920</v>
      </c>
      <c r="E584" s="8" t="s">
        <v>378</v>
      </c>
      <c r="F584" s="8" t="s">
        <v>370</v>
      </c>
      <c r="G584" s="8" t="s">
        <v>376</v>
      </c>
      <c r="H584" s="13">
        <v>3</v>
      </c>
      <c r="I584" s="13">
        <v>2</v>
      </c>
      <c r="J584" s="13">
        <v>17</v>
      </c>
      <c r="K584" s="13">
        <v>58</v>
      </c>
      <c r="L584" s="13">
        <v>1.51</v>
      </c>
      <c r="M584" s="10">
        <f t="shared" si="43"/>
        <v>25.437480812245077</v>
      </c>
      <c r="N584" s="91">
        <v>76</v>
      </c>
      <c r="O584" s="91">
        <v>92</v>
      </c>
      <c r="P584" s="91">
        <v>88</v>
      </c>
      <c r="Q584" s="91" t="s">
        <v>981</v>
      </c>
      <c r="R584" s="91">
        <v>5</v>
      </c>
      <c r="S584" s="91">
        <v>45</v>
      </c>
      <c r="T584" s="21">
        <v>5</v>
      </c>
      <c r="U584" s="91">
        <v>4</v>
      </c>
      <c r="AE584" s="91"/>
      <c r="AF584" s="21">
        <v>3.16</v>
      </c>
      <c r="AG584" s="93">
        <v>2.8</v>
      </c>
    </row>
    <row r="585" spans="2:33" ht="15.75" customHeight="1" x14ac:dyDescent="0.2">
      <c r="B585" s="8" t="s">
        <v>890</v>
      </c>
      <c r="C585" s="8" t="s">
        <v>222</v>
      </c>
      <c r="D585" s="8" t="s">
        <v>921</v>
      </c>
      <c r="E585" s="8" t="s">
        <v>919</v>
      </c>
      <c r="F585" s="8" t="s">
        <v>369</v>
      </c>
      <c r="G585" s="8" t="s">
        <v>383</v>
      </c>
      <c r="H585" s="13">
        <v>3</v>
      </c>
      <c r="I585" s="13">
        <v>3</v>
      </c>
      <c r="J585" s="14">
        <v>16</v>
      </c>
      <c r="K585" s="13">
        <v>51</v>
      </c>
      <c r="L585" s="13">
        <v>1.68</v>
      </c>
      <c r="M585" s="10">
        <f t="shared" si="43"/>
        <v>18.069727891156464</v>
      </c>
      <c r="N585" s="91">
        <v>60</v>
      </c>
      <c r="O585" s="91">
        <v>100</v>
      </c>
      <c r="P585" s="91">
        <v>84</v>
      </c>
      <c r="Q585" s="91" t="s">
        <v>981</v>
      </c>
      <c r="R585" s="91">
        <v>4</v>
      </c>
      <c r="S585" s="91">
        <v>27</v>
      </c>
      <c r="T585" s="91">
        <v>4</v>
      </c>
      <c r="U585" s="91">
        <v>3</v>
      </c>
      <c r="AE585" s="21">
        <v>3.13</v>
      </c>
      <c r="AF585" s="91"/>
      <c r="AG585" s="93">
        <v>2.4500000000000002</v>
      </c>
    </row>
    <row r="586" spans="2:33" ht="15.75" customHeight="1" x14ac:dyDescent="0.2">
      <c r="B586" s="8" t="s">
        <v>891</v>
      </c>
      <c r="C586" s="8" t="s">
        <v>222</v>
      </c>
      <c r="D586" s="8" t="s">
        <v>373</v>
      </c>
      <c r="E586" s="8" t="s">
        <v>922</v>
      </c>
      <c r="F586" s="8" t="s">
        <v>370</v>
      </c>
      <c r="G586" s="8" t="s">
        <v>375</v>
      </c>
      <c r="H586" s="13">
        <v>4</v>
      </c>
      <c r="I586" s="13">
        <v>2</v>
      </c>
      <c r="J586" s="14">
        <v>16</v>
      </c>
      <c r="K586" s="13">
        <v>50</v>
      </c>
      <c r="L586" s="13">
        <v>1.69</v>
      </c>
      <c r="M586" s="10">
        <f t="shared" si="43"/>
        <v>17.506389832288786</v>
      </c>
      <c r="N586" s="91">
        <v>80</v>
      </c>
      <c r="O586" s="91">
        <v>148</v>
      </c>
      <c r="P586" s="91">
        <v>112</v>
      </c>
      <c r="Q586" s="91" t="s">
        <v>1005</v>
      </c>
      <c r="R586" s="91">
        <v>3</v>
      </c>
      <c r="S586" s="91">
        <v>29</v>
      </c>
      <c r="T586" s="91">
        <v>5</v>
      </c>
      <c r="U586" s="91">
        <v>3</v>
      </c>
      <c r="AE586" s="21">
        <v>4.0999999999999996</v>
      </c>
      <c r="AF586" s="91"/>
      <c r="AG586" s="93">
        <v>2.5499999999999998</v>
      </c>
    </row>
    <row r="587" spans="2:33" ht="15.75" customHeight="1" x14ac:dyDescent="0.2">
      <c r="B587" s="8" t="s">
        <v>892</v>
      </c>
      <c r="C587" s="8" t="s">
        <v>222</v>
      </c>
      <c r="D587" s="8" t="s">
        <v>382</v>
      </c>
      <c r="E587" s="8" t="s">
        <v>919</v>
      </c>
      <c r="F587" s="8" t="s">
        <v>375</v>
      </c>
      <c r="G587" s="8" t="s">
        <v>376</v>
      </c>
      <c r="H587" s="13">
        <v>3</v>
      </c>
      <c r="I587" s="13">
        <v>2</v>
      </c>
      <c r="J587" s="14">
        <v>16</v>
      </c>
      <c r="K587" s="13">
        <v>54</v>
      </c>
      <c r="L587" s="13">
        <v>1.65</v>
      </c>
      <c r="M587" s="10">
        <f t="shared" si="43"/>
        <v>19.834710743801654</v>
      </c>
      <c r="N587" s="91">
        <v>72</v>
      </c>
      <c r="O587" s="91">
        <v>80</v>
      </c>
      <c r="P587" s="91">
        <v>76</v>
      </c>
      <c r="Q587" s="91" t="s">
        <v>981</v>
      </c>
      <c r="R587" s="91">
        <v>4</v>
      </c>
      <c r="S587" s="91">
        <v>24</v>
      </c>
      <c r="T587" s="91">
        <v>4</v>
      </c>
      <c r="U587" s="91">
        <v>5</v>
      </c>
      <c r="AE587" s="21">
        <v>3.29</v>
      </c>
      <c r="AF587" s="91"/>
      <c r="AG587" s="93">
        <v>3</v>
      </c>
    </row>
    <row r="588" spans="2:33" ht="15.75" customHeight="1" x14ac:dyDescent="0.2">
      <c r="B588" s="8" t="s">
        <v>893</v>
      </c>
      <c r="C588" s="8" t="s">
        <v>222</v>
      </c>
      <c r="D588" s="8" t="s">
        <v>377</v>
      </c>
      <c r="E588" s="8" t="s">
        <v>919</v>
      </c>
      <c r="F588" s="8" t="s">
        <v>370</v>
      </c>
      <c r="G588" s="8" t="s">
        <v>376</v>
      </c>
      <c r="H588" s="13">
        <v>4</v>
      </c>
      <c r="I588" s="13">
        <v>1</v>
      </c>
      <c r="J588" s="14">
        <v>16</v>
      </c>
      <c r="K588" s="91">
        <v>54</v>
      </c>
      <c r="L588" s="13">
        <v>1.7</v>
      </c>
      <c r="M588" s="10">
        <f t="shared" si="43"/>
        <v>18.68512110726644</v>
      </c>
      <c r="N588" s="91">
        <v>92</v>
      </c>
      <c r="O588" s="91">
        <v>124</v>
      </c>
      <c r="P588" s="91">
        <v>92</v>
      </c>
      <c r="Q588" s="91" t="s">
        <v>981</v>
      </c>
      <c r="R588" s="91">
        <v>2</v>
      </c>
      <c r="S588" s="91">
        <v>28</v>
      </c>
      <c r="T588" s="91">
        <v>3</v>
      </c>
      <c r="U588" s="91">
        <v>4</v>
      </c>
      <c r="AE588" s="21">
        <v>3.59</v>
      </c>
      <c r="AF588" s="91"/>
      <c r="AG588" s="93">
        <v>2.7749999999999999</v>
      </c>
    </row>
    <row r="589" spans="2:33" ht="15.75" customHeight="1" x14ac:dyDescent="0.2">
      <c r="B589" s="8" t="s">
        <v>894</v>
      </c>
      <c r="C589" s="8" t="s">
        <v>222</v>
      </c>
      <c r="D589" s="8" t="s">
        <v>380</v>
      </c>
      <c r="E589" s="8" t="s">
        <v>919</v>
      </c>
      <c r="F589" s="8" t="s">
        <v>375</v>
      </c>
      <c r="G589" s="8" t="s">
        <v>370</v>
      </c>
      <c r="H589" s="13">
        <v>4</v>
      </c>
      <c r="I589" s="13">
        <v>3</v>
      </c>
      <c r="J589" s="14">
        <v>16</v>
      </c>
      <c r="K589" s="13">
        <v>51</v>
      </c>
      <c r="L589" s="13">
        <v>1.65</v>
      </c>
      <c r="M589" s="10">
        <f t="shared" si="43"/>
        <v>18.732782369146008</v>
      </c>
      <c r="N589" s="91">
        <v>104</v>
      </c>
      <c r="O589" s="91">
        <v>120</v>
      </c>
      <c r="P589" s="91">
        <v>112</v>
      </c>
      <c r="Q589" s="91" t="s">
        <v>981</v>
      </c>
      <c r="R589" s="91">
        <v>3</v>
      </c>
      <c r="S589" s="91">
        <v>24</v>
      </c>
      <c r="T589" s="91">
        <v>2</v>
      </c>
      <c r="U589" s="91">
        <v>4</v>
      </c>
      <c r="AE589" s="21">
        <v>4.03</v>
      </c>
      <c r="AF589" s="91"/>
      <c r="AG589" s="93">
        <v>2.8</v>
      </c>
    </row>
    <row r="590" spans="2:33" ht="15.75" customHeight="1" x14ac:dyDescent="0.2">
      <c r="B590" s="8" t="s">
        <v>895</v>
      </c>
      <c r="C590" s="8" t="s">
        <v>222</v>
      </c>
      <c r="D590" s="8" t="s">
        <v>377</v>
      </c>
      <c r="E590" s="8" t="s">
        <v>923</v>
      </c>
      <c r="F590" s="8" t="s">
        <v>369</v>
      </c>
      <c r="G590" s="8" t="s">
        <v>376</v>
      </c>
      <c r="H590" s="13">
        <v>4</v>
      </c>
      <c r="I590" s="13">
        <v>4</v>
      </c>
      <c r="J590" s="14">
        <v>16</v>
      </c>
      <c r="K590" s="13">
        <v>52</v>
      </c>
      <c r="L590" s="13">
        <v>1.79</v>
      </c>
      <c r="M590" s="10">
        <f t="shared" si="43"/>
        <v>16.229206329390468</v>
      </c>
      <c r="N590" s="91">
        <v>80</v>
      </c>
      <c r="O590" s="91">
        <v>112</v>
      </c>
      <c r="P590" s="91">
        <v>92</v>
      </c>
      <c r="Q590" s="91" t="s">
        <v>981</v>
      </c>
      <c r="R590" s="21">
        <v>5</v>
      </c>
      <c r="S590" s="91">
        <v>28</v>
      </c>
      <c r="T590" s="91">
        <v>4</v>
      </c>
      <c r="U590" s="91">
        <v>4</v>
      </c>
      <c r="AE590" s="21">
        <v>3.19</v>
      </c>
      <c r="AF590" s="91"/>
      <c r="AG590" s="93">
        <v>3.9</v>
      </c>
    </row>
    <row r="591" spans="2:33" ht="15.75" customHeight="1" x14ac:dyDescent="0.2">
      <c r="B591" s="8" t="s">
        <v>896</v>
      </c>
      <c r="C591" s="8" t="s">
        <v>222</v>
      </c>
      <c r="D591" s="8" t="s">
        <v>382</v>
      </c>
      <c r="E591" s="8" t="s">
        <v>919</v>
      </c>
      <c r="F591" s="8" t="s">
        <v>376</v>
      </c>
      <c r="G591" s="8" t="s">
        <v>369</v>
      </c>
      <c r="H591" s="13">
        <v>2</v>
      </c>
      <c r="I591" s="13">
        <v>2</v>
      </c>
      <c r="J591" s="14">
        <v>16</v>
      </c>
      <c r="K591" s="13">
        <v>63</v>
      </c>
      <c r="L591" s="13">
        <v>1.83</v>
      </c>
      <c r="M591" s="10">
        <f t="shared" si="43"/>
        <v>18.812147272238644</v>
      </c>
      <c r="N591" s="91">
        <v>84</v>
      </c>
      <c r="O591" s="91">
        <v>112</v>
      </c>
      <c r="P591" s="91">
        <v>108</v>
      </c>
      <c r="Q591" s="91" t="s">
        <v>1006</v>
      </c>
      <c r="R591" s="91">
        <v>4</v>
      </c>
      <c r="S591" s="91">
        <v>26</v>
      </c>
      <c r="T591" s="91">
        <v>4</v>
      </c>
      <c r="U591" s="91">
        <v>4</v>
      </c>
      <c r="AE591" s="21">
        <v>3.42</v>
      </c>
      <c r="AF591" s="91"/>
      <c r="AG591" s="93">
        <v>2.7749999999999999</v>
      </c>
    </row>
    <row r="592" spans="2:33" ht="15.75" customHeight="1" x14ac:dyDescent="0.2">
      <c r="B592" s="8" t="s">
        <v>897</v>
      </c>
      <c r="C592" s="8" t="s">
        <v>222</v>
      </c>
      <c r="D592" s="8" t="s">
        <v>924</v>
      </c>
      <c r="E592" s="8" t="s">
        <v>919</v>
      </c>
      <c r="F592" s="8" t="s">
        <v>369</v>
      </c>
      <c r="G592" s="8" t="s">
        <v>376</v>
      </c>
      <c r="H592" s="13">
        <v>2</v>
      </c>
      <c r="I592" s="13">
        <v>1</v>
      </c>
      <c r="J592" s="14">
        <v>16</v>
      </c>
      <c r="K592" s="13">
        <v>60</v>
      </c>
      <c r="L592" s="13">
        <v>1.65</v>
      </c>
      <c r="M592" s="10">
        <f t="shared" si="43"/>
        <v>22.03856749311295</v>
      </c>
      <c r="N592" s="91">
        <v>80</v>
      </c>
      <c r="O592" s="91">
        <v>112</v>
      </c>
      <c r="P592" s="91">
        <v>84</v>
      </c>
      <c r="Q592" s="91" t="s">
        <v>981</v>
      </c>
      <c r="R592" s="91">
        <v>4</v>
      </c>
      <c r="S592" s="91">
        <v>26</v>
      </c>
      <c r="T592" s="91">
        <v>2</v>
      </c>
      <c r="U592" s="91">
        <v>4</v>
      </c>
      <c r="AE592" s="21">
        <v>3.44</v>
      </c>
      <c r="AF592" s="91"/>
      <c r="AG592" s="93">
        <v>1.8</v>
      </c>
    </row>
    <row r="593" spans="2:33" ht="15.75" customHeight="1" x14ac:dyDescent="0.2">
      <c r="B593" s="8" t="s">
        <v>898</v>
      </c>
      <c r="C593" s="8" t="s">
        <v>223</v>
      </c>
      <c r="D593" s="8" t="s">
        <v>377</v>
      </c>
      <c r="E593" s="8" t="s">
        <v>925</v>
      </c>
      <c r="F593" s="8" t="s">
        <v>376</v>
      </c>
      <c r="G593" s="8" t="s">
        <v>369</v>
      </c>
      <c r="H593" s="13">
        <v>3</v>
      </c>
      <c r="I593" s="13">
        <v>2</v>
      </c>
      <c r="J593" s="14">
        <v>16</v>
      </c>
      <c r="K593" s="13">
        <v>54</v>
      </c>
      <c r="L593" s="13">
        <v>1.7</v>
      </c>
      <c r="M593" s="10">
        <f t="shared" si="43"/>
        <v>18.68512110726644</v>
      </c>
      <c r="N593" s="91">
        <v>84</v>
      </c>
      <c r="O593" s="91">
        <v>112</v>
      </c>
      <c r="P593" s="91">
        <v>108</v>
      </c>
      <c r="Q593" s="91" t="s">
        <v>981</v>
      </c>
      <c r="R593" s="91">
        <v>2</v>
      </c>
      <c r="S593" s="91">
        <v>32</v>
      </c>
      <c r="T593" s="91">
        <v>3</v>
      </c>
      <c r="U593" s="91">
        <v>4</v>
      </c>
      <c r="AE593" s="91"/>
      <c r="AF593" s="21">
        <v>3.15</v>
      </c>
      <c r="AG593" s="93">
        <v>3.2749999999999999</v>
      </c>
    </row>
    <row r="594" spans="2:33" ht="15.75" customHeight="1" x14ac:dyDescent="0.2">
      <c r="B594" s="8" t="s">
        <v>899</v>
      </c>
      <c r="C594" s="8" t="s">
        <v>222</v>
      </c>
      <c r="D594" s="8" t="s">
        <v>382</v>
      </c>
      <c r="E594" s="8" t="s">
        <v>919</v>
      </c>
      <c r="F594" s="8" t="s">
        <v>369</v>
      </c>
      <c r="G594" s="8" t="s">
        <v>376</v>
      </c>
      <c r="H594" s="13">
        <v>4</v>
      </c>
      <c r="I594" s="13">
        <v>4</v>
      </c>
      <c r="J594" s="14">
        <v>16</v>
      </c>
      <c r="K594" s="13">
        <v>64</v>
      </c>
      <c r="L594" s="13">
        <v>1.72</v>
      </c>
      <c r="M594" s="10">
        <f t="shared" si="43"/>
        <v>21.63331530557058</v>
      </c>
      <c r="N594" s="91">
        <v>80</v>
      </c>
      <c r="O594" s="91">
        <v>112</v>
      </c>
      <c r="P594" s="91">
        <v>84</v>
      </c>
      <c r="Q594" s="91" t="s">
        <v>981</v>
      </c>
      <c r="R594" s="21">
        <v>2</v>
      </c>
      <c r="S594" s="91">
        <v>28</v>
      </c>
      <c r="T594" s="91">
        <v>3</v>
      </c>
      <c r="U594" s="91">
        <v>4</v>
      </c>
      <c r="AE594" s="21">
        <v>3.19</v>
      </c>
      <c r="AF594" s="91"/>
      <c r="AG594" s="93">
        <v>2.6</v>
      </c>
    </row>
    <row r="595" spans="2:33" ht="15.75" customHeight="1" x14ac:dyDescent="0.2">
      <c r="B595" s="8" t="s">
        <v>900</v>
      </c>
      <c r="C595" s="8" t="s">
        <v>223</v>
      </c>
      <c r="D595" s="8" t="s">
        <v>926</v>
      </c>
      <c r="E595" s="8" t="s">
        <v>919</v>
      </c>
      <c r="F595" s="8" t="s">
        <v>369</v>
      </c>
      <c r="G595" s="8" t="s">
        <v>383</v>
      </c>
      <c r="H595" s="13">
        <v>4</v>
      </c>
      <c r="I595" s="13">
        <v>4</v>
      </c>
      <c r="J595" s="14">
        <v>16</v>
      </c>
      <c r="K595" s="13">
        <v>55</v>
      </c>
      <c r="L595" s="13">
        <v>1.56</v>
      </c>
      <c r="M595" s="10">
        <f t="shared" si="43"/>
        <v>22.600262984878366</v>
      </c>
      <c r="N595" s="91">
        <v>92</v>
      </c>
      <c r="O595" s="91">
        <v>124</v>
      </c>
      <c r="P595" s="91">
        <v>92</v>
      </c>
      <c r="Q595" s="91" t="s">
        <v>981</v>
      </c>
      <c r="R595" s="91">
        <v>4</v>
      </c>
      <c r="S595" s="91">
        <v>45</v>
      </c>
      <c r="T595" s="91">
        <v>3</v>
      </c>
      <c r="U595" s="91">
        <v>3</v>
      </c>
      <c r="AE595" s="91"/>
      <c r="AF595" s="21">
        <v>3.15</v>
      </c>
      <c r="AG595" s="93">
        <v>2.7</v>
      </c>
    </row>
    <row r="596" spans="2:33" ht="15.75" customHeight="1" x14ac:dyDescent="0.2">
      <c r="B596" s="8" t="s">
        <v>901</v>
      </c>
      <c r="C596" s="8" t="s">
        <v>223</v>
      </c>
      <c r="D596" s="90" t="s">
        <v>922</v>
      </c>
      <c r="E596" s="90" t="s">
        <v>919</v>
      </c>
      <c r="F596" s="90" t="s">
        <v>375</v>
      </c>
      <c r="G596" s="90" t="s">
        <v>375</v>
      </c>
      <c r="H596" s="91">
        <v>4</v>
      </c>
      <c r="I596" s="91">
        <v>1</v>
      </c>
      <c r="J596" s="91">
        <v>17</v>
      </c>
      <c r="K596" s="91">
        <v>43</v>
      </c>
      <c r="L596" s="91">
        <v>1.58</v>
      </c>
      <c r="M596" s="10">
        <f t="shared" ref="M596:M612" si="44">K596/(L596*L596)</f>
        <v>17.224803717352987</v>
      </c>
      <c r="N596" s="91"/>
      <c r="O596" s="91">
        <v>148</v>
      </c>
      <c r="P596" s="91">
        <v>112</v>
      </c>
      <c r="Q596" s="91" t="s">
        <v>981</v>
      </c>
      <c r="R596" s="91">
        <v>4</v>
      </c>
      <c r="S596" s="91">
        <v>30</v>
      </c>
      <c r="T596" s="91">
        <v>3</v>
      </c>
      <c r="U596" s="91"/>
    </row>
    <row r="597" spans="2:33" ht="15.75" customHeight="1" x14ac:dyDescent="0.2">
      <c r="B597" s="8" t="s">
        <v>902</v>
      </c>
      <c r="C597" s="8" t="s">
        <v>223</v>
      </c>
      <c r="D597" s="90" t="s">
        <v>382</v>
      </c>
      <c r="E597" s="90" t="s">
        <v>919</v>
      </c>
      <c r="F597" s="90" t="s">
        <v>375</v>
      </c>
      <c r="G597" s="90" t="s">
        <v>375</v>
      </c>
      <c r="H597" s="91">
        <v>3</v>
      </c>
      <c r="I597" s="91">
        <v>1</v>
      </c>
      <c r="J597" s="91">
        <v>17</v>
      </c>
      <c r="K597" s="91">
        <v>52</v>
      </c>
      <c r="L597" s="91">
        <v>1.66</v>
      </c>
      <c r="M597" s="10">
        <f t="shared" si="44"/>
        <v>18.870663376397157</v>
      </c>
      <c r="N597" s="91"/>
      <c r="O597" s="91">
        <v>152</v>
      </c>
      <c r="P597" s="91">
        <v>112</v>
      </c>
      <c r="Q597" s="91" t="s">
        <v>981</v>
      </c>
      <c r="R597" s="91">
        <v>2</v>
      </c>
      <c r="S597" s="91">
        <v>24</v>
      </c>
      <c r="T597" s="91">
        <v>1</v>
      </c>
      <c r="U597" s="91"/>
    </row>
    <row r="598" spans="2:33" ht="15.75" customHeight="1" x14ac:dyDescent="0.2">
      <c r="B598" s="8" t="s">
        <v>903</v>
      </c>
      <c r="C598" s="8" t="s">
        <v>223</v>
      </c>
      <c r="D598" s="90" t="s">
        <v>382</v>
      </c>
      <c r="E598" s="90" t="s">
        <v>919</v>
      </c>
      <c r="F598" s="90" t="s">
        <v>375</v>
      </c>
      <c r="G598" s="90" t="s">
        <v>369</v>
      </c>
      <c r="H598" s="91">
        <v>2</v>
      </c>
      <c r="I598" s="91">
        <v>2</v>
      </c>
      <c r="J598" s="91">
        <v>17</v>
      </c>
      <c r="K598" s="91">
        <v>57</v>
      </c>
      <c r="L598" s="91">
        <v>1.68</v>
      </c>
      <c r="M598" s="10">
        <f t="shared" si="44"/>
        <v>20.195578231292519</v>
      </c>
      <c r="N598" s="91"/>
      <c r="O598" s="91">
        <v>164</v>
      </c>
      <c r="P598" s="91">
        <v>136</v>
      </c>
      <c r="Q598" s="91" t="s">
        <v>981</v>
      </c>
      <c r="R598" s="91">
        <v>2</v>
      </c>
      <c r="S598" s="91">
        <v>25</v>
      </c>
      <c r="T598" s="91">
        <v>3</v>
      </c>
      <c r="U598" s="91"/>
    </row>
    <row r="599" spans="2:33" ht="15.75" customHeight="1" x14ac:dyDescent="0.2">
      <c r="B599" s="8" t="s">
        <v>904</v>
      </c>
      <c r="C599" s="8" t="s">
        <v>223</v>
      </c>
      <c r="D599" s="90" t="s">
        <v>381</v>
      </c>
      <c r="E599" s="90" t="s">
        <v>976</v>
      </c>
      <c r="F599" s="90" t="s">
        <v>375</v>
      </c>
      <c r="G599" s="90" t="s">
        <v>375</v>
      </c>
      <c r="H599" s="91">
        <v>3</v>
      </c>
      <c r="I599" s="91">
        <v>3</v>
      </c>
      <c r="J599" s="91">
        <v>17</v>
      </c>
      <c r="K599" s="91">
        <v>45</v>
      </c>
      <c r="L599" s="91">
        <v>1.53</v>
      </c>
      <c r="M599" s="10">
        <f t="shared" si="44"/>
        <v>19.223375624759708</v>
      </c>
      <c r="N599" s="91"/>
      <c r="O599" s="91">
        <v>128</v>
      </c>
      <c r="P599" s="91">
        <v>108</v>
      </c>
      <c r="Q599" s="91" t="s">
        <v>981</v>
      </c>
      <c r="R599" s="91">
        <v>2</v>
      </c>
      <c r="S599" s="91">
        <v>25</v>
      </c>
      <c r="T599" s="91">
        <v>1</v>
      </c>
      <c r="U599" s="91"/>
    </row>
    <row r="600" spans="2:33" ht="15.75" customHeight="1" x14ac:dyDescent="0.2">
      <c r="B600" s="8" t="s">
        <v>905</v>
      </c>
      <c r="C600" s="8" t="s">
        <v>222</v>
      </c>
      <c r="D600" s="90" t="s">
        <v>377</v>
      </c>
      <c r="E600" s="90" t="s">
        <v>919</v>
      </c>
      <c r="F600" s="90" t="s">
        <v>369</v>
      </c>
      <c r="G600" s="90" t="s">
        <v>375</v>
      </c>
      <c r="H600" s="91">
        <v>3</v>
      </c>
      <c r="I600" s="91">
        <v>1</v>
      </c>
      <c r="J600" s="91">
        <v>17</v>
      </c>
      <c r="K600" s="91">
        <v>75</v>
      </c>
      <c r="L600" s="91">
        <v>1.82</v>
      </c>
      <c r="M600" s="10">
        <f t="shared" si="44"/>
        <v>22.642192971863299</v>
      </c>
      <c r="N600" s="91"/>
      <c r="O600" s="91">
        <v>180</v>
      </c>
      <c r="P600" s="91">
        <v>104</v>
      </c>
      <c r="Q600" s="91" t="s">
        <v>981</v>
      </c>
      <c r="R600" s="91">
        <v>5</v>
      </c>
      <c r="S600" s="91">
        <v>30</v>
      </c>
      <c r="T600" s="91">
        <v>4</v>
      </c>
      <c r="U600" s="91"/>
    </row>
    <row r="601" spans="2:33" ht="15.75" customHeight="1" x14ac:dyDescent="0.2">
      <c r="B601" s="8" t="s">
        <v>906</v>
      </c>
      <c r="C601" s="8" t="s">
        <v>223</v>
      </c>
      <c r="D601" s="90" t="s">
        <v>918</v>
      </c>
      <c r="E601" s="90" t="s">
        <v>919</v>
      </c>
      <c r="F601" s="90" t="s">
        <v>369</v>
      </c>
      <c r="G601" s="90" t="s">
        <v>370</v>
      </c>
      <c r="H601" s="91">
        <v>3</v>
      </c>
      <c r="I601" s="91">
        <v>1</v>
      </c>
      <c r="J601" s="91">
        <v>17</v>
      </c>
      <c r="K601" s="91">
        <v>56</v>
      </c>
      <c r="L601" s="91">
        <v>1.64</v>
      </c>
      <c r="M601" s="10">
        <f t="shared" si="44"/>
        <v>20.820939916716245</v>
      </c>
      <c r="N601" s="91"/>
      <c r="O601" s="91">
        <v>136</v>
      </c>
      <c r="P601" s="91">
        <v>100</v>
      </c>
      <c r="Q601" s="91"/>
      <c r="R601" s="91"/>
      <c r="S601" s="91"/>
      <c r="T601" s="91"/>
      <c r="U601" s="91"/>
    </row>
    <row r="602" spans="2:33" ht="15.75" customHeight="1" x14ac:dyDescent="0.2">
      <c r="B602" s="8" t="s">
        <v>907</v>
      </c>
      <c r="C602" s="8" t="s">
        <v>223</v>
      </c>
      <c r="D602" s="90" t="s">
        <v>382</v>
      </c>
      <c r="E602" s="90" t="s">
        <v>919</v>
      </c>
      <c r="F602" s="90" t="s">
        <v>376</v>
      </c>
      <c r="G602" s="90" t="s">
        <v>383</v>
      </c>
      <c r="H602" s="91">
        <v>3</v>
      </c>
      <c r="I602" s="91">
        <v>2</v>
      </c>
      <c r="J602" s="91">
        <v>17</v>
      </c>
      <c r="K602" s="91">
        <v>68</v>
      </c>
      <c r="L602" s="91">
        <v>1.57</v>
      </c>
      <c r="M602" s="10">
        <f t="shared" si="44"/>
        <v>27.587326057852245</v>
      </c>
      <c r="N602" s="91"/>
      <c r="O602" s="91">
        <v>172</v>
      </c>
      <c r="P602" s="91">
        <v>160</v>
      </c>
      <c r="Q602" s="91" t="s">
        <v>981</v>
      </c>
      <c r="R602" s="91">
        <v>4</v>
      </c>
      <c r="S602" s="91">
        <v>27</v>
      </c>
      <c r="T602" s="91">
        <v>3</v>
      </c>
      <c r="U602" s="91"/>
    </row>
    <row r="603" spans="2:33" ht="15.75" customHeight="1" x14ac:dyDescent="0.2">
      <c r="B603" s="8" t="s">
        <v>908</v>
      </c>
      <c r="C603" s="8" t="s">
        <v>223</v>
      </c>
      <c r="D603" s="90" t="s">
        <v>382</v>
      </c>
      <c r="E603" s="90" t="s">
        <v>919</v>
      </c>
      <c r="F603" s="90" t="s">
        <v>376</v>
      </c>
      <c r="G603" s="90" t="s">
        <v>383</v>
      </c>
      <c r="H603" s="91">
        <v>3</v>
      </c>
      <c r="I603" s="91">
        <v>3</v>
      </c>
      <c r="J603" s="91">
        <v>17</v>
      </c>
      <c r="K603" s="91">
        <v>59</v>
      </c>
      <c r="L603" s="91">
        <v>1.57</v>
      </c>
      <c r="M603" s="10">
        <f t="shared" si="44"/>
        <v>23.936062314901211</v>
      </c>
      <c r="N603" s="91"/>
      <c r="O603" s="91">
        <v>168</v>
      </c>
      <c r="P603" s="91">
        <v>152</v>
      </c>
      <c r="Q603" s="91" t="s">
        <v>981</v>
      </c>
      <c r="R603" s="91">
        <v>4</v>
      </c>
      <c r="S603" s="91">
        <v>25</v>
      </c>
      <c r="T603" s="91">
        <v>3</v>
      </c>
      <c r="U603" s="91"/>
    </row>
    <row r="604" spans="2:33" ht="15.75" customHeight="1" x14ac:dyDescent="0.2">
      <c r="B604" s="8" t="s">
        <v>909</v>
      </c>
      <c r="C604" s="8" t="s">
        <v>223</v>
      </c>
      <c r="D604" s="90" t="s">
        <v>977</v>
      </c>
      <c r="E604" s="90" t="s">
        <v>919</v>
      </c>
      <c r="F604" s="90" t="s">
        <v>369</v>
      </c>
      <c r="G604" s="90" t="s">
        <v>383</v>
      </c>
      <c r="H604" s="91">
        <v>4</v>
      </c>
      <c r="I604" s="91">
        <v>2</v>
      </c>
      <c r="J604" s="91">
        <v>17</v>
      </c>
      <c r="K604" s="91">
        <v>61</v>
      </c>
      <c r="L604" s="91">
        <v>1.62</v>
      </c>
      <c r="M604" s="10">
        <f t="shared" si="44"/>
        <v>23.243408017070564</v>
      </c>
      <c r="N604" s="91"/>
      <c r="O604" s="91">
        <v>144</v>
      </c>
      <c r="P604" s="91">
        <v>120</v>
      </c>
      <c r="Q604" s="91" t="s">
        <v>981</v>
      </c>
      <c r="R604" s="91">
        <v>3</v>
      </c>
      <c r="S604" s="91">
        <v>25</v>
      </c>
      <c r="T604" s="91">
        <v>3</v>
      </c>
      <c r="U604" s="91"/>
    </row>
    <row r="605" spans="2:33" ht="15.75" customHeight="1" x14ac:dyDescent="0.2">
      <c r="B605" s="8" t="s">
        <v>910</v>
      </c>
      <c r="C605" s="8" t="s">
        <v>222</v>
      </c>
      <c r="D605" s="90" t="s">
        <v>978</v>
      </c>
      <c r="E605" s="90" t="s">
        <v>919</v>
      </c>
      <c r="F605" s="90" t="s">
        <v>375</v>
      </c>
      <c r="G605" s="90" t="s">
        <v>370</v>
      </c>
      <c r="H605" s="91">
        <v>3</v>
      </c>
      <c r="I605" s="91">
        <v>3</v>
      </c>
      <c r="J605" s="91">
        <v>17</v>
      </c>
      <c r="K605" s="91">
        <v>62</v>
      </c>
      <c r="L605" s="91">
        <v>1.7</v>
      </c>
      <c r="M605" s="10">
        <f t="shared" si="44"/>
        <v>21.453287197231838</v>
      </c>
      <c r="N605" s="91"/>
      <c r="O605" s="91">
        <v>164</v>
      </c>
      <c r="P605" s="91">
        <v>108</v>
      </c>
      <c r="Q605" s="91" t="s">
        <v>981</v>
      </c>
      <c r="R605" s="91">
        <v>5</v>
      </c>
      <c r="S605" s="91">
        <v>35</v>
      </c>
      <c r="T605" s="91">
        <v>3</v>
      </c>
      <c r="U605" s="91"/>
    </row>
    <row r="606" spans="2:33" ht="15.75" customHeight="1" x14ac:dyDescent="0.2">
      <c r="B606" s="8" t="s">
        <v>911</v>
      </c>
      <c r="C606" s="8" t="s">
        <v>223</v>
      </c>
      <c r="D606" s="90" t="s">
        <v>382</v>
      </c>
      <c r="E606" s="90" t="s">
        <v>919</v>
      </c>
      <c r="F606" s="90" t="s">
        <v>369</v>
      </c>
      <c r="G606" s="90" t="s">
        <v>370</v>
      </c>
      <c r="H606" s="91">
        <v>3</v>
      </c>
      <c r="I606" s="91">
        <v>3</v>
      </c>
      <c r="J606" s="91">
        <v>17</v>
      </c>
      <c r="K606" s="91">
        <v>43</v>
      </c>
      <c r="L606" s="91">
        <v>1.58</v>
      </c>
      <c r="M606" s="10">
        <f t="shared" si="44"/>
        <v>17.224803717352987</v>
      </c>
      <c r="N606" s="91"/>
      <c r="O606" s="91">
        <v>164</v>
      </c>
      <c r="P606" s="91">
        <v>136</v>
      </c>
      <c r="Q606" s="91" t="s">
        <v>981</v>
      </c>
      <c r="R606" s="91">
        <v>3</v>
      </c>
      <c r="S606" s="91">
        <v>27</v>
      </c>
      <c r="T606" s="91">
        <v>3</v>
      </c>
      <c r="U606" s="91"/>
    </row>
    <row r="607" spans="2:33" ht="15.75" customHeight="1" x14ac:dyDescent="0.2">
      <c r="B607" s="8" t="s">
        <v>912</v>
      </c>
      <c r="C607" s="8" t="s">
        <v>222</v>
      </c>
      <c r="D607" s="90" t="s">
        <v>380</v>
      </c>
      <c r="E607" s="90" t="s">
        <v>919</v>
      </c>
      <c r="F607" s="90" t="s">
        <v>375</v>
      </c>
      <c r="G607" s="90" t="s">
        <v>369</v>
      </c>
      <c r="H607" s="91">
        <v>3</v>
      </c>
      <c r="I607" s="91">
        <v>2</v>
      </c>
      <c r="J607" s="91">
        <v>18</v>
      </c>
      <c r="K607" s="91">
        <v>56</v>
      </c>
      <c r="L607" s="91">
        <v>1.77</v>
      </c>
      <c r="M607" s="10">
        <f t="shared" si="44"/>
        <v>17.874812474065561</v>
      </c>
      <c r="N607" s="91"/>
      <c r="O607" s="91">
        <v>160</v>
      </c>
      <c r="P607" s="91">
        <v>112</v>
      </c>
      <c r="Q607" s="91" t="s">
        <v>981</v>
      </c>
      <c r="R607" s="91">
        <v>4</v>
      </c>
      <c r="S607" s="91">
        <v>26</v>
      </c>
      <c r="T607" s="91">
        <v>4</v>
      </c>
      <c r="U607" s="91"/>
    </row>
    <row r="608" spans="2:33" ht="15.75" customHeight="1" x14ac:dyDescent="0.2">
      <c r="B608" s="8" t="s">
        <v>913</v>
      </c>
      <c r="C608" s="8" t="s">
        <v>222</v>
      </c>
      <c r="D608" s="90" t="s">
        <v>382</v>
      </c>
      <c r="E608" s="90" t="s">
        <v>919</v>
      </c>
      <c r="F608" s="90" t="s">
        <v>375</v>
      </c>
      <c r="G608" s="90" t="s">
        <v>375</v>
      </c>
      <c r="H608" s="91">
        <v>3</v>
      </c>
      <c r="I608" s="91">
        <v>1</v>
      </c>
      <c r="J608" s="91">
        <v>18</v>
      </c>
      <c r="K608" s="91">
        <v>58</v>
      </c>
      <c r="L608" s="91">
        <v>1.76</v>
      </c>
      <c r="M608" s="10">
        <f t="shared" si="44"/>
        <v>18.724173553719009</v>
      </c>
      <c r="N608" s="91"/>
      <c r="O608" s="91"/>
      <c r="P608" s="91"/>
      <c r="Q608" s="91" t="s">
        <v>981</v>
      </c>
      <c r="R608" s="91">
        <v>4</v>
      </c>
      <c r="S608" s="91">
        <v>28</v>
      </c>
      <c r="T608" s="91">
        <v>4</v>
      </c>
      <c r="U608" s="91"/>
    </row>
    <row r="609" spans="2:21" ht="15.75" customHeight="1" x14ac:dyDescent="0.2">
      <c r="B609" s="8" t="s">
        <v>914</v>
      </c>
      <c r="C609" s="8" t="s">
        <v>222</v>
      </c>
      <c r="D609" s="90" t="s">
        <v>979</v>
      </c>
      <c r="E609" s="90" t="s">
        <v>919</v>
      </c>
      <c r="F609" s="90" t="s">
        <v>375</v>
      </c>
      <c r="G609" s="90" t="s">
        <v>375</v>
      </c>
      <c r="H609" s="91">
        <v>3</v>
      </c>
      <c r="I609" s="91">
        <v>2</v>
      </c>
      <c r="J609" s="91">
        <v>17</v>
      </c>
      <c r="K609" s="91">
        <v>86</v>
      </c>
      <c r="L609" s="91">
        <v>1.92</v>
      </c>
      <c r="M609" s="10">
        <f t="shared" si="44"/>
        <v>23.328993055555557</v>
      </c>
      <c r="N609" s="91"/>
      <c r="O609" s="91">
        <v>128</v>
      </c>
      <c r="P609" s="91">
        <v>96</v>
      </c>
      <c r="Q609" s="91"/>
      <c r="R609" s="91"/>
      <c r="S609" s="91"/>
      <c r="T609" s="91"/>
      <c r="U609" s="91"/>
    </row>
    <row r="610" spans="2:21" ht="15.75" customHeight="1" x14ac:dyDescent="0.2">
      <c r="B610" s="8" t="s">
        <v>915</v>
      </c>
      <c r="C610" s="8" t="s">
        <v>223</v>
      </c>
      <c r="D610" s="90" t="s">
        <v>381</v>
      </c>
      <c r="E610" s="90" t="s">
        <v>976</v>
      </c>
      <c r="F610" s="90" t="s">
        <v>369</v>
      </c>
      <c r="G610" s="90" t="s">
        <v>369</v>
      </c>
      <c r="H610" s="91">
        <v>3</v>
      </c>
      <c r="I610" s="91">
        <v>2</v>
      </c>
      <c r="J610" s="91">
        <v>17</v>
      </c>
      <c r="K610" s="91">
        <v>74</v>
      </c>
      <c r="L610" s="91">
        <v>1.74</v>
      </c>
      <c r="M610" s="10">
        <f t="shared" si="44"/>
        <v>24.441802087462015</v>
      </c>
      <c r="N610" s="91"/>
      <c r="O610" s="91"/>
      <c r="P610" s="91"/>
      <c r="Q610" s="91" t="s">
        <v>981</v>
      </c>
      <c r="R610" s="91">
        <v>4</v>
      </c>
      <c r="S610" s="91">
        <v>21</v>
      </c>
      <c r="T610" s="91">
        <v>2</v>
      </c>
      <c r="U610" s="91"/>
    </row>
    <row r="611" spans="2:21" ht="15.75" customHeight="1" x14ac:dyDescent="0.2">
      <c r="B611" s="8" t="s">
        <v>916</v>
      </c>
      <c r="C611" s="8" t="s">
        <v>223</v>
      </c>
      <c r="D611" s="90" t="s">
        <v>972</v>
      </c>
      <c r="E611" s="90" t="s">
        <v>919</v>
      </c>
      <c r="F611" s="90" t="s">
        <v>383</v>
      </c>
      <c r="G611" s="90" t="s">
        <v>369</v>
      </c>
      <c r="H611" s="91">
        <v>2</v>
      </c>
      <c r="I611" s="91">
        <v>2</v>
      </c>
      <c r="J611" s="91">
        <v>17</v>
      </c>
      <c r="K611" s="91">
        <v>65</v>
      </c>
      <c r="L611" s="91">
        <v>1.59</v>
      </c>
      <c r="M611" s="10">
        <f t="shared" si="44"/>
        <v>25.711008267078039</v>
      </c>
      <c r="N611" s="91"/>
      <c r="O611" s="91">
        <v>148</v>
      </c>
      <c r="P611" s="91">
        <v>112</v>
      </c>
      <c r="Q611" s="91"/>
      <c r="R611" s="91"/>
      <c r="S611" s="91"/>
      <c r="T611" s="91"/>
      <c r="U611" s="91"/>
    </row>
    <row r="612" spans="2:21" ht="15.75" customHeight="1" x14ac:dyDescent="0.2">
      <c r="B612" s="8" t="s">
        <v>917</v>
      </c>
      <c r="C612" s="8" t="s">
        <v>223</v>
      </c>
      <c r="D612" s="90" t="s">
        <v>380</v>
      </c>
      <c r="E612" s="90" t="s">
        <v>980</v>
      </c>
      <c r="F612" s="90" t="s">
        <v>369</v>
      </c>
      <c r="G612" s="90" t="s">
        <v>375</v>
      </c>
      <c r="H612" s="91">
        <v>4</v>
      </c>
      <c r="I612" s="91">
        <v>3</v>
      </c>
      <c r="J612" s="91">
        <v>17</v>
      </c>
      <c r="K612" s="91">
        <v>71.599999999999994</v>
      </c>
      <c r="L612" s="91">
        <v>1.68</v>
      </c>
      <c r="M612" s="10">
        <f t="shared" si="44"/>
        <v>25.368480725623584</v>
      </c>
      <c r="N612" s="91"/>
      <c r="O612" s="91">
        <v>164</v>
      </c>
      <c r="P612" s="91">
        <v>116</v>
      </c>
      <c r="Q612" s="91" t="s">
        <v>981</v>
      </c>
      <c r="R612" s="91">
        <v>3</v>
      </c>
      <c r="S612" s="91">
        <v>25</v>
      </c>
      <c r="T612" s="91">
        <v>2</v>
      </c>
      <c r="U612" s="91"/>
    </row>
  </sheetData>
  <mergeCells count="12">
    <mergeCell ref="D4:I4"/>
    <mergeCell ref="N4:P4"/>
    <mergeCell ref="AE4:AF4"/>
    <mergeCell ref="AG4:AL4"/>
    <mergeCell ref="AT4:AU4"/>
    <mergeCell ref="AM4:AN4"/>
    <mergeCell ref="AO4:AP4"/>
    <mergeCell ref="AQ4:AS4"/>
    <mergeCell ref="AB4:AC4"/>
    <mergeCell ref="Z4:AA4"/>
    <mergeCell ref="X4:Y4"/>
    <mergeCell ref="V4:W4"/>
  </mergeCells>
  <hyperlinks>
    <hyperlink ref="Q4" location="EVAL!B4:F25" display="1 jambe 60&quot;" xr:uid="{00000000-0004-0000-0000-000000000000}"/>
    <hyperlink ref="R4" location="EVAL!G5:K17" display="Test de Schöber" xr:uid="{00000000-0004-0000-0000-000001000000}"/>
    <hyperlink ref="S4" location="EVAL!G20:J39" display="lever de chaise" xr:uid="{00000000-0004-0000-0000-000002000000}"/>
    <hyperlink ref="T4" location="EVAL!B27:E37" display="Mobilité scapulo-humérale" xr:uid="{00000000-0004-0000-0000-000003000000}"/>
    <hyperlink ref="U4" location="EVAL!B40:H51" display="Force et fatigabilité" xr:uid="{00000000-0004-0000-0000-000004000000}"/>
    <hyperlink ref="AO4" r:id="rId1" xr:uid="{00000000-0004-0000-0000-000005000000}"/>
    <hyperlink ref="AQ4" r:id="rId2" location="astrand" xr:uid="{00000000-0004-0000-0000-000006000000}"/>
    <hyperlink ref="AT4" r:id="rId3" xr:uid="{00000000-0004-0000-0000-000007000000}"/>
    <hyperlink ref="AV4" r:id="rId4" xr:uid="{00000000-0004-0000-0000-000008000000}"/>
    <hyperlink ref="AW4" r:id="rId5" location="test-fatigue" xr:uid="{00000000-0004-0000-0000-000009000000}"/>
    <hyperlink ref="AX4" r:id="rId6" xr:uid="{00000000-0004-0000-0000-00000A000000}"/>
    <hyperlink ref="AY4" r:id="rId7" xr:uid="{00000000-0004-0000-0000-00000B000000}"/>
    <hyperlink ref="BA4" r:id="rId8" xr:uid="{00000000-0004-0000-0000-00000C000000}"/>
    <hyperlink ref="BB4" r:id="rId9" xr:uid="{00000000-0004-0000-0000-00000D0000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40"/>
  <sheetViews>
    <sheetView topLeftCell="A37" workbookViewId="0">
      <selection activeCell="B40" sqref="B40:H51"/>
    </sheetView>
  </sheetViews>
  <sheetFormatPr baseColWidth="10" defaultColWidth="14.5" defaultRowHeight="15.75" customHeight="1" x14ac:dyDescent="0.15"/>
  <sheetData>
    <row r="1" spans="2:7" ht="7.5" customHeight="1" x14ac:dyDescent="0.15"/>
    <row r="2" spans="2:7" ht="5.25" customHeight="1" x14ac:dyDescent="0.15"/>
    <row r="4" spans="2:7" ht="13" x14ac:dyDescent="0.15">
      <c r="B4" s="12" t="s">
        <v>50</v>
      </c>
    </row>
    <row r="5" spans="2:7" ht="13" x14ac:dyDescent="0.15">
      <c r="G5" s="12" t="s">
        <v>51</v>
      </c>
    </row>
    <row r="21" spans="2:11" ht="13" x14ac:dyDescent="0.15">
      <c r="K21" s="12" t="s">
        <v>52</v>
      </c>
    </row>
    <row r="27" spans="2:11" ht="13" x14ac:dyDescent="0.15">
      <c r="B27" s="12" t="s">
        <v>53</v>
      </c>
    </row>
    <row r="40" spans="2:2" ht="13" x14ac:dyDescent="0.15">
      <c r="B40" s="12" t="s">
        <v>54</v>
      </c>
    </row>
  </sheetData>
  <hyperlinks>
    <hyperlink ref="B4" location="EVAL!B4:F25" display="EVAL!B4:F25" xr:uid="{00000000-0004-0000-0100-000000000000}"/>
    <hyperlink ref="G5" location="EVAL!G5:K17" display="EVAL!G5:K17" xr:uid="{00000000-0004-0000-0100-000001000000}"/>
    <hyperlink ref="K21" location="EVAL!G20:J39" display="EVAL!G20:J39" xr:uid="{00000000-0004-0000-0100-000002000000}"/>
    <hyperlink ref="B27" location="EVAL!B27:E37" display="EVAL!B27:E37" xr:uid="{00000000-0004-0000-0100-000003000000}"/>
    <hyperlink ref="B40" location="EVAL!B40:H51" display="EVAL!B40:H51" xr:uid="{00000000-0004-0000-0100-000004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AA92-ACFB-F940-A39B-AC64045F7330}">
  <dimension ref="A3:N615"/>
  <sheetViews>
    <sheetView tabSelected="1" topLeftCell="A351" workbookViewId="0">
      <selection activeCell="N145" sqref="N145:N167"/>
    </sheetView>
  </sheetViews>
  <sheetFormatPr baseColWidth="10" defaultRowHeight="13" x14ac:dyDescent="0.15"/>
  <cols>
    <col min="10" max="10" width="13.83203125" bestFit="1" customWidth="1"/>
    <col min="11" max="11" width="19.5" bestFit="1" customWidth="1"/>
    <col min="12" max="12" width="23.5" bestFit="1" customWidth="1"/>
    <col min="13" max="13" width="16.5" bestFit="1" customWidth="1"/>
    <col min="14" max="14" width="15.5" bestFit="1" customWidth="1"/>
  </cols>
  <sheetData>
    <row r="3" spans="1:14" x14ac:dyDescent="0.15">
      <c r="A3" s="91" t="s">
        <v>1007</v>
      </c>
      <c r="B3" s="91" t="s">
        <v>1008</v>
      </c>
      <c r="C3" s="91" t="s">
        <v>27</v>
      </c>
      <c r="D3" s="91" t="s">
        <v>28</v>
      </c>
      <c r="E3" s="91" t="s">
        <v>29</v>
      </c>
      <c r="F3" s="91" t="s">
        <v>30</v>
      </c>
      <c r="G3" s="91" t="s">
        <v>31</v>
      </c>
      <c r="H3" s="91" t="s">
        <v>32</v>
      </c>
      <c r="I3" s="91" t="s">
        <v>33</v>
      </c>
      <c r="J3" s="91" t="s">
        <v>34</v>
      </c>
      <c r="K3" s="91" t="s">
        <v>35</v>
      </c>
      <c r="L3" s="91" t="s">
        <v>36</v>
      </c>
      <c r="M3" s="91" t="s">
        <v>37</v>
      </c>
      <c r="N3" s="91" t="s">
        <v>38</v>
      </c>
    </row>
    <row r="4" spans="1:14" ht="15" x14ac:dyDescent="0.2">
      <c r="A4">
        <v>1</v>
      </c>
      <c r="B4" s="8" t="s">
        <v>222</v>
      </c>
      <c r="C4" s="13">
        <v>16</v>
      </c>
      <c r="D4" s="21">
        <v>59</v>
      </c>
      <c r="E4" s="21">
        <v>1.67</v>
      </c>
      <c r="F4" s="10">
        <f>D4/(E4*E4)</f>
        <v>21.155294202015131</v>
      </c>
      <c r="G4" s="18">
        <v>116</v>
      </c>
      <c r="H4" s="18">
        <v>184</v>
      </c>
      <c r="I4" s="18">
        <v>140</v>
      </c>
      <c r="J4" s="18">
        <v>1</v>
      </c>
      <c r="K4" s="18">
        <v>1</v>
      </c>
      <c r="L4" s="18">
        <v>30</v>
      </c>
      <c r="M4" s="18">
        <v>1</v>
      </c>
      <c r="N4" s="18"/>
    </row>
    <row r="5" spans="1:14" ht="15" x14ac:dyDescent="0.2">
      <c r="A5" s="98">
        <v>2</v>
      </c>
      <c r="B5" s="8" t="s">
        <v>223</v>
      </c>
      <c r="C5" s="13">
        <v>16</v>
      </c>
      <c r="D5" s="13">
        <v>55</v>
      </c>
      <c r="E5" s="13">
        <v>1.65</v>
      </c>
      <c r="F5" s="10">
        <f t="shared" ref="F5:F68" si="0">D5/(E5*E5)</f>
        <v>20.202020202020204</v>
      </c>
      <c r="G5" s="21">
        <v>80</v>
      </c>
      <c r="H5" s="21">
        <v>136</v>
      </c>
      <c r="I5" s="21">
        <v>124</v>
      </c>
      <c r="J5" s="18">
        <v>1</v>
      </c>
      <c r="K5" s="21">
        <v>1</v>
      </c>
      <c r="L5" s="21">
        <v>23</v>
      </c>
      <c r="M5" s="21">
        <v>1</v>
      </c>
      <c r="N5" s="18">
        <v>130</v>
      </c>
    </row>
    <row r="6" spans="1:14" ht="15" x14ac:dyDescent="0.2">
      <c r="A6" s="98">
        <v>3</v>
      </c>
      <c r="B6" s="8" t="s">
        <v>222</v>
      </c>
      <c r="C6" s="14">
        <v>16</v>
      </c>
      <c r="D6" s="13">
        <v>52</v>
      </c>
      <c r="E6" s="13">
        <v>1.71</v>
      </c>
      <c r="F6" s="10">
        <f t="shared" si="0"/>
        <v>17.783249546869126</v>
      </c>
      <c r="G6" s="21">
        <v>72</v>
      </c>
      <c r="H6" s="21">
        <v>168</v>
      </c>
      <c r="I6" s="21">
        <v>144</v>
      </c>
      <c r="J6" s="18">
        <v>1</v>
      </c>
      <c r="K6" s="21">
        <v>0</v>
      </c>
      <c r="L6" s="21">
        <v>31</v>
      </c>
      <c r="M6" s="21">
        <v>1</v>
      </c>
      <c r="N6" s="18">
        <v>114</v>
      </c>
    </row>
    <row r="7" spans="1:14" ht="15" x14ac:dyDescent="0.2">
      <c r="A7" s="98">
        <v>4</v>
      </c>
      <c r="B7" s="8" t="s">
        <v>222</v>
      </c>
      <c r="C7" s="14">
        <v>18</v>
      </c>
      <c r="D7" s="13">
        <v>74</v>
      </c>
      <c r="E7" s="13">
        <v>1.84</v>
      </c>
      <c r="F7" s="10">
        <f t="shared" si="0"/>
        <v>21.857277882797732</v>
      </c>
      <c r="G7" s="21">
        <v>76</v>
      </c>
      <c r="H7" s="21">
        <v>136</v>
      </c>
      <c r="I7" s="21">
        <v>88</v>
      </c>
      <c r="J7" s="18">
        <v>1</v>
      </c>
      <c r="K7" s="21">
        <v>0</v>
      </c>
      <c r="L7" s="21">
        <v>27</v>
      </c>
      <c r="M7" s="21">
        <v>1</v>
      </c>
      <c r="N7" s="18">
        <v>130</v>
      </c>
    </row>
    <row r="8" spans="1:14" ht="15" x14ac:dyDescent="0.2">
      <c r="A8" s="98">
        <v>5</v>
      </c>
      <c r="B8" s="8" t="s">
        <v>222</v>
      </c>
      <c r="C8" s="14">
        <v>15</v>
      </c>
      <c r="D8" s="13">
        <v>49</v>
      </c>
      <c r="E8" s="13">
        <v>1.7</v>
      </c>
      <c r="F8" s="10">
        <f t="shared" si="0"/>
        <v>16.955017301038065</v>
      </c>
      <c r="G8" s="21">
        <v>76</v>
      </c>
      <c r="H8" s="21">
        <v>152</v>
      </c>
      <c r="I8" s="21">
        <v>124</v>
      </c>
      <c r="J8" s="18">
        <v>1</v>
      </c>
      <c r="K8" s="21">
        <v>0</v>
      </c>
      <c r="L8" s="21">
        <v>20</v>
      </c>
      <c r="M8" s="21">
        <v>1</v>
      </c>
      <c r="N8" s="18">
        <v>110</v>
      </c>
    </row>
    <row r="9" spans="1:14" ht="15" x14ac:dyDescent="0.2">
      <c r="A9" s="98">
        <v>6</v>
      </c>
      <c r="B9" s="8" t="s">
        <v>223</v>
      </c>
      <c r="C9" s="14">
        <v>16</v>
      </c>
      <c r="D9" s="18">
        <v>53</v>
      </c>
      <c r="E9" s="13">
        <v>1.56</v>
      </c>
      <c r="F9" s="10">
        <f t="shared" si="0"/>
        <v>21.7784352399737</v>
      </c>
      <c r="G9" s="21">
        <v>88</v>
      </c>
      <c r="H9" s="21">
        <v>148</v>
      </c>
      <c r="I9" s="21">
        <v>116</v>
      </c>
      <c r="J9" s="18">
        <v>1</v>
      </c>
      <c r="K9" s="21">
        <v>1</v>
      </c>
      <c r="L9" s="21">
        <v>33</v>
      </c>
      <c r="M9" s="21">
        <v>1</v>
      </c>
      <c r="N9" s="18">
        <v>137</v>
      </c>
    </row>
    <row r="10" spans="1:14" ht="15" x14ac:dyDescent="0.2">
      <c r="A10" s="98">
        <v>7</v>
      </c>
      <c r="B10" s="8" t="s">
        <v>222</v>
      </c>
      <c r="C10" s="14">
        <v>15</v>
      </c>
      <c r="D10" s="13">
        <v>58</v>
      </c>
      <c r="E10" s="13">
        <v>1.8</v>
      </c>
      <c r="F10" s="10">
        <f t="shared" si="0"/>
        <v>17.901234567901234</v>
      </c>
      <c r="G10" s="21">
        <v>76</v>
      </c>
      <c r="H10" s="21">
        <v>156</v>
      </c>
      <c r="I10" s="21">
        <v>120</v>
      </c>
      <c r="J10" s="18">
        <v>1</v>
      </c>
      <c r="K10" s="21">
        <v>0</v>
      </c>
      <c r="L10" s="21">
        <v>30</v>
      </c>
      <c r="M10" s="21">
        <v>0</v>
      </c>
      <c r="N10" s="18">
        <v>128</v>
      </c>
    </row>
    <row r="11" spans="1:14" ht="15" x14ac:dyDescent="0.2">
      <c r="A11" s="98">
        <v>8</v>
      </c>
      <c r="B11" s="8" t="s">
        <v>223</v>
      </c>
      <c r="C11" s="14">
        <v>16</v>
      </c>
      <c r="D11" s="13">
        <v>69</v>
      </c>
      <c r="E11" s="13">
        <v>1.67</v>
      </c>
      <c r="F11" s="10">
        <f t="shared" si="0"/>
        <v>24.740937287102444</v>
      </c>
      <c r="G11" s="21">
        <v>80</v>
      </c>
      <c r="H11" s="21">
        <v>156</v>
      </c>
      <c r="I11" s="21">
        <v>128</v>
      </c>
      <c r="J11" s="18">
        <v>0</v>
      </c>
      <c r="K11" s="21">
        <v>1</v>
      </c>
      <c r="L11" s="21">
        <v>34</v>
      </c>
      <c r="M11" s="21">
        <v>1</v>
      </c>
      <c r="N11" s="18">
        <v>112</v>
      </c>
    </row>
    <row r="12" spans="1:14" ht="15" x14ac:dyDescent="0.2">
      <c r="A12" s="98">
        <v>9</v>
      </c>
      <c r="B12" s="8" t="s">
        <v>222</v>
      </c>
      <c r="C12" s="14">
        <v>17</v>
      </c>
      <c r="D12" s="13">
        <v>63</v>
      </c>
      <c r="E12" s="13">
        <v>1.74</v>
      </c>
      <c r="F12" s="10">
        <f t="shared" si="0"/>
        <v>20.808561236623067</v>
      </c>
      <c r="G12" s="21">
        <v>72</v>
      </c>
      <c r="H12" s="21">
        <v>144</v>
      </c>
      <c r="I12" s="21">
        <v>92</v>
      </c>
      <c r="J12" s="18">
        <v>1</v>
      </c>
      <c r="K12" s="21">
        <v>0</v>
      </c>
      <c r="L12" s="21">
        <v>15</v>
      </c>
      <c r="M12" s="21">
        <v>0</v>
      </c>
      <c r="N12" s="18"/>
    </row>
    <row r="13" spans="1:14" ht="15" x14ac:dyDescent="0.2">
      <c r="A13" s="98">
        <v>10</v>
      </c>
      <c r="B13" s="8" t="s">
        <v>222</v>
      </c>
      <c r="C13" s="14">
        <v>17</v>
      </c>
      <c r="D13" s="13">
        <v>68</v>
      </c>
      <c r="E13" s="13">
        <v>1.72</v>
      </c>
      <c r="F13" s="10">
        <f t="shared" si="0"/>
        <v>22.985397512168742</v>
      </c>
      <c r="G13" s="21">
        <v>72</v>
      </c>
      <c r="H13" s="21">
        <v>156</v>
      </c>
      <c r="I13" s="21">
        <v>120</v>
      </c>
      <c r="J13" s="18">
        <v>1</v>
      </c>
      <c r="K13" s="21">
        <v>0</v>
      </c>
      <c r="L13" s="21">
        <v>16</v>
      </c>
      <c r="M13" s="21">
        <v>1</v>
      </c>
      <c r="N13" s="18"/>
    </row>
    <row r="14" spans="1:14" ht="15" x14ac:dyDescent="0.2">
      <c r="A14" s="98">
        <v>11</v>
      </c>
      <c r="B14" s="8" t="s">
        <v>223</v>
      </c>
      <c r="C14" s="14">
        <v>17</v>
      </c>
      <c r="D14" s="13">
        <v>71</v>
      </c>
      <c r="E14" s="13">
        <v>1.72</v>
      </c>
      <c r="F14" s="10">
        <f t="shared" si="0"/>
        <v>23.999459167117362</v>
      </c>
      <c r="G14" s="21">
        <v>92</v>
      </c>
      <c r="H14" s="21">
        <v>156</v>
      </c>
      <c r="I14" s="21">
        <v>112</v>
      </c>
      <c r="J14" s="18">
        <v>1</v>
      </c>
      <c r="K14" s="21">
        <v>1</v>
      </c>
      <c r="L14" s="21">
        <v>30</v>
      </c>
      <c r="M14" s="21">
        <v>1</v>
      </c>
      <c r="N14" s="18">
        <v>121</v>
      </c>
    </row>
    <row r="15" spans="1:14" ht="15" x14ac:dyDescent="0.2">
      <c r="A15" s="98">
        <v>12</v>
      </c>
      <c r="B15" s="8" t="s">
        <v>223</v>
      </c>
      <c r="C15" s="14">
        <v>16</v>
      </c>
      <c r="D15" s="13">
        <v>65</v>
      </c>
      <c r="E15" s="13">
        <v>1.71</v>
      </c>
      <c r="F15" s="10">
        <f t="shared" si="0"/>
        <v>22.229061933586404</v>
      </c>
      <c r="G15" s="21">
        <v>84</v>
      </c>
      <c r="H15" s="21">
        <v>148</v>
      </c>
      <c r="I15" s="21">
        <v>100</v>
      </c>
      <c r="J15" s="18">
        <v>1</v>
      </c>
      <c r="K15" s="18">
        <v>1</v>
      </c>
      <c r="L15" s="18">
        <v>30</v>
      </c>
      <c r="M15" s="18">
        <v>1</v>
      </c>
      <c r="N15" s="18">
        <v>122</v>
      </c>
    </row>
    <row r="16" spans="1:14" ht="15" x14ac:dyDescent="0.2">
      <c r="A16" s="98">
        <v>13</v>
      </c>
      <c r="B16" s="8" t="s">
        <v>222</v>
      </c>
      <c r="C16" s="14">
        <v>16</v>
      </c>
      <c r="D16" s="13">
        <v>45</v>
      </c>
      <c r="E16" s="13">
        <v>1.6</v>
      </c>
      <c r="F16" s="10">
        <f t="shared" si="0"/>
        <v>17.578124999999996</v>
      </c>
      <c r="G16" s="21">
        <v>60</v>
      </c>
      <c r="H16" s="21">
        <v>108</v>
      </c>
      <c r="I16" s="21">
        <v>80</v>
      </c>
      <c r="J16" s="18">
        <v>1</v>
      </c>
      <c r="K16" s="21">
        <v>1</v>
      </c>
      <c r="L16" s="21">
        <v>15</v>
      </c>
      <c r="M16" s="21">
        <v>1</v>
      </c>
      <c r="N16" s="18"/>
    </row>
    <row r="17" spans="1:14" ht="15" x14ac:dyDescent="0.2">
      <c r="A17" s="98">
        <v>14</v>
      </c>
      <c r="B17" s="8" t="s">
        <v>222</v>
      </c>
      <c r="C17" s="14">
        <v>16</v>
      </c>
      <c r="D17" s="13">
        <v>81</v>
      </c>
      <c r="E17" s="13">
        <v>1.81</v>
      </c>
      <c r="F17" s="10">
        <f t="shared" si="0"/>
        <v>24.724520008546747</v>
      </c>
      <c r="G17" s="21">
        <v>96</v>
      </c>
      <c r="H17" s="21">
        <v>184</v>
      </c>
      <c r="I17" s="21">
        <v>120</v>
      </c>
      <c r="J17" s="18">
        <v>1</v>
      </c>
      <c r="K17" s="21">
        <v>0</v>
      </c>
      <c r="L17" s="21">
        <v>20</v>
      </c>
      <c r="M17" s="21">
        <v>1</v>
      </c>
      <c r="N17" s="18"/>
    </row>
    <row r="18" spans="1:14" ht="15" x14ac:dyDescent="0.2">
      <c r="A18" s="98">
        <v>15</v>
      </c>
      <c r="B18" s="8" t="s">
        <v>222</v>
      </c>
      <c r="C18" s="14">
        <v>16</v>
      </c>
      <c r="D18" s="13">
        <v>85</v>
      </c>
      <c r="E18" s="13">
        <v>1.8</v>
      </c>
      <c r="F18" s="10">
        <f t="shared" si="0"/>
        <v>26.234567901234566</v>
      </c>
      <c r="G18" s="21">
        <v>76</v>
      </c>
      <c r="H18" s="21">
        <v>156</v>
      </c>
      <c r="I18" s="21">
        <v>144</v>
      </c>
      <c r="J18" s="18">
        <v>1</v>
      </c>
      <c r="K18" s="21">
        <v>0</v>
      </c>
      <c r="L18" s="21">
        <v>27</v>
      </c>
      <c r="M18" s="21">
        <v>1</v>
      </c>
      <c r="N18" s="18"/>
    </row>
    <row r="19" spans="1:14" ht="15" x14ac:dyDescent="0.2">
      <c r="A19" s="98">
        <v>16</v>
      </c>
      <c r="B19" s="8" t="s">
        <v>222</v>
      </c>
      <c r="C19" s="14">
        <v>17</v>
      </c>
      <c r="D19" s="13">
        <v>74</v>
      </c>
      <c r="E19" s="13">
        <v>1.78</v>
      </c>
      <c r="F19" s="10">
        <f t="shared" si="0"/>
        <v>23.355636914530994</v>
      </c>
      <c r="G19" s="21">
        <v>64</v>
      </c>
      <c r="H19" s="21">
        <v>152</v>
      </c>
      <c r="I19" s="21">
        <v>100</v>
      </c>
      <c r="J19" s="18">
        <v>0</v>
      </c>
      <c r="K19" s="21">
        <v>0</v>
      </c>
      <c r="L19" s="21">
        <v>17</v>
      </c>
      <c r="M19" s="21">
        <v>0</v>
      </c>
      <c r="N19" s="18"/>
    </row>
    <row r="20" spans="1:14" ht="15" x14ac:dyDescent="0.2">
      <c r="A20" s="98">
        <v>17</v>
      </c>
      <c r="B20" s="8" t="s">
        <v>222</v>
      </c>
      <c r="C20" s="14">
        <v>15</v>
      </c>
      <c r="D20" s="13">
        <v>70</v>
      </c>
      <c r="E20" s="13">
        <v>1.7</v>
      </c>
      <c r="F20" s="10">
        <f t="shared" si="0"/>
        <v>24.221453287197235</v>
      </c>
      <c r="G20" s="21">
        <v>68</v>
      </c>
      <c r="H20" s="21">
        <v>136</v>
      </c>
      <c r="I20" s="21">
        <v>100</v>
      </c>
      <c r="J20" s="18">
        <v>0</v>
      </c>
      <c r="K20" s="18">
        <v>1</v>
      </c>
      <c r="L20" s="18">
        <v>20</v>
      </c>
      <c r="M20" s="18">
        <v>1</v>
      </c>
      <c r="N20" s="18"/>
    </row>
    <row r="21" spans="1:14" ht="15" x14ac:dyDescent="0.2">
      <c r="A21" s="98">
        <v>18</v>
      </c>
      <c r="B21" s="8" t="s">
        <v>223</v>
      </c>
      <c r="C21" s="14">
        <v>16</v>
      </c>
      <c r="D21" s="13">
        <v>69</v>
      </c>
      <c r="E21" s="13">
        <v>1.76</v>
      </c>
      <c r="F21" s="10">
        <f t="shared" si="0"/>
        <v>22.275309917355372</v>
      </c>
      <c r="G21" s="21">
        <v>76</v>
      </c>
      <c r="H21" s="21">
        <v>196</v>
      </c>
      <c r="I21" s="21">
        <v>136</v>
      </c>
      <c r="J21" s="18">
        <v>1</v>
      </c>
      <c r="K21" s="18">
        <v>1</v>
      </c>
      <c r="L21" s="18">
        <v>30</v>
      </c>
      <c r="M21" s="18">
        <v>1</v>
      </c>
      <c r="N21" s="18">
        <v>117</v>
      </c>
    </row>
    <row r="22" spans="1:14" ht="15" x14ac:dyDescent="0.2">
      <c r="A22" s="98">
        <v>19</v>
      </c>
      <c r="B22" s="8" t="s">
        <v>222</v>
      </c>
      <c r="C22" s="14">
        <v>17</v>
      </c>
      <c r="D22" s="13">
        <v>69</v>
      </c>
      <c r="E22" s="13">
        <v>1.78</v>
      </c>
      <c r="F22" s="10">
        <f t="shared" si="0"/>
        <v>21.777553339224845</v>
      </c>
      <c r="G22" s="18">
        <v>72</v>
      </c>
      <c r="H22" s="18">
        <v>160</v>
      </c>
      <c r="I22" s="18">
        <v>96</v>
      </c>
      <c r="J22" s="18">
        <v>1</v>
      </c>
      <c r="K22" s="18">
        <v>1</v>
      </c>
      <c r="L22" s="18">
        <v>28</v>
      </c>
      <c r="M22" s="18">
        <v>1</v>
      </c>
      <c r="N22" s="18"/>
    </row>
    <row r="23" spans="1:14" ht="15" x14ac:dyDescent="0.2">
      <c r="A23" s="98">
        <v>20</v>
      </c>
      <c r="B23" s="8" t="s">
        <v>222</v>
      </c>
      <c r="C23" s="14">
        <v>16</v>
      </c>
      <c r="D23" s="13">
        <v>65</v>
      </c>
      <c r="E23" s="13">
        <v>1.78</v>
      </c>
      <c r="F23" s="10">
        <f t="shared" si="0"/>
        <v>20.515086478979924</v>
      </c>
      <c r="G23" s="21">
        <v>88</v>
      </c>
      <c r="H23" s="21">
        <v>156</v>
      </c>
      <c r="I23" s="21">
        <v>120</v>
      </c>
      <c r="J23" s="18">
        <v>1</v>
      </c>
      <c r="K23" s="18">
        <v>1</v>
      </c>
      <c r="L23" s="18">
        <v>31</v>
      </c>
      <c r="M23" s="18">
        <v>1</v>
      </c>
      <c r="N23" s="18"/>
    </row>
    <row r="24" spans="1:14" ht="15" x14ac:dyDescent="0.2">
      <c r="A24" s="98">
        <v>21</v>
      </c>
      <c r="B24" s="8" t="s">
        <v>223</v>
      </c>
      <c r="C24" s="14">
        <v>16</v>
      </c>
      <c r="D24" s="13">
        <v>60</v>
      </c>
      <c r="E24" s="13">
        <v>1.63</v>
      </c>
      <c r="F24" s="10">
        <f t="shared" si="0"/>
        <v>22.582709172343712</v>
      </c>
      <c r="G24" s="21">
        <v>80</v>
      </c>
      <c r="H24" s="21">
        <v>140</v>
      </c>
      <c r="I24" s="21">
        <v>128</v>
      </c>
      <c r="J24" s="18">
        <v>0</v>
      </c>
      <c r="K24" s="18">
        <v>1</v>
      </c>
      <c r="L24" s="18">
        <v>33</v>
      </c>
      <c r="M24" s="18">
        <v>1</v>
      </c>
      <c r="N24" s="18">
        <v>115</v>
      </c>
    </row>
    <row r="25" spans="1:14" ht="15" x14ac:dyDescent="0.2">
      <c r="A25" s="98">
        <v>22</v>
      </c>
      <c r="B25" s="8" t="s">
        <v>223</v>
      </c>
      <c r="C25" s="14">
        <v>15</v>
      </c>
      <c r="D25" s="13">
        <v>50</v>
      </c>
      <c r="E25" s="13">
        <v>1.62</v>
      </c>
      <c r="F25" s="10">
        <f t="shared" si="0"/>
        <v>19.051973784484069</v>
      </c>
      <c r="G25" s="21">
        <v>76</v>
      </c>
      <c r="H25" s="21">
        <v>112</v>
      </c>
      <c r="I25" s="21">
        <v>104</v>
      </c>
      <c r="J25" s="18">
        <v>0</v>
      </c>
      <c r="K25" s="18">
        <v>0</v>
      </c>
      <c r="L25" s="18">
        <v>34</v>
      </c>
      <c r="M25" s="18">
        <v>0</v>
      </c>
      <c r="N25" s="18">
        <v>101</v>
      </c>
    </row>
    <row r="26" spans="1:14" ht="15" x14ac:dyDescent="0.2">
      <c r="A26" s="98">
        <v>23</v>
      </c>
      <c r="B26" s="8" t="s">
        <v>222</v>
      </c>
      <c r="C26" s="14">
        <v>18</v>
      </c>
      <c r="D26" s="13">
        <v>71</v>
      </c>
      <c r="E26" s="13">
        <v>1.83</v>
      </c>
      <c r="F26" s="10">
        <f t="shared" si="0"/>
        <v>21.200991370300692</v>
      </c>
      <c r="G26" s="21">
        <v>72</v>
      </c>
      <c r="H26" s="21">
        <v>152</v>
      </c>
      <c r="I26" s="21">
        <v>108</v>
      </c>
      <c r="J26" s="18">
        <v>0</v>
      </c>
      <c r="K26" s="18">
        <v>1</v>
      </c>
      <c r="L26" s="18">
        <v>32</v>
      </c>
      <c r="M26" s="18">
        <v>0</v>
      </c>
      <c r="N26" s="18"/>
    </row>
    <row r="27" spans="1:14" ht="15" x14ac:dyDescent="0.2">
      <c r="A27" s="98">
        <v>24</v>
      </c>
      <c r="B27" s="8" t="s">
        <v>222</v>
      </c>
      <c r="C27" s="14">
        <v>16</v>
      </c>
      <c r="D27" s="13">
        <v>67</v>
      </c>
      <c r="E27" s="13">
        <v>1.75</v>
      </c>
      <c r="F27" s="10">
        <f t="shared" si="0"/>
        <v>21.877551020408163</v>
      </c>
      <c r="G27" s="21">
        <v>100</v>
      </c>
      <c r="H27" s="21">
        <v>176</v>
      </c>
      <c r="I27" s="21">
        <v>160</v>
      </c>
      <c r="J27" s="18">
        <v>0</v>
      </c>
      <c r="K27" s="18">
        <v>0</v>
      </c>
      <c r="L27" s="18">
        <v>26</v>
      </c>
      <c r="M27" s="18">
        <v>0</v>
      </c>
      <c r="N27" s="18"/>
    </row>
    <row r="28" spans="1:14" ht="15" x14ac:dyDescent="0.2">
      <c r="A28" s="98">
        <v>25</v>
      </c>
      <c r="B28" s="8" t="s">
        <v>223</v>
      </c>
      <c r="C28" s="14">
        <v>19</v>
      </c>
      <c r="D28" s="13">
        <v>52</v>
      </c>
      <c r="E28" s="13">
        <v>1.61</v>
      </c>
      <c r="F28" s="10">
        <f t="shared" si="0"/>
        <v>20.060954438486167</v>
      </c>
      <c r="G28" s="21">
        <v>84</v>
      </c>
      <c r="H28" s="21">
        <v>152</v>
      </c>
      <c r="I28" s="21">
        <v>104</v>
      </c>
      <c r="J28" s="18">
        <v>1</v>
      </c>
      <c r="K28" s="18">
        <v>1</v>
      </c>
      <c r="L28" s="18">
        <v>36</v>
      </c>
      <c r="M28" s="18">
        <v>0</v>
      </c>
      <c r="N28" s="18">
        <v>114</v>
      </c>
    </row>
    <row r="29" spans="1:14" ht="15" x14ac:dyDescent="0.2">
      <c r="A29" s="98">
        <v>26</v>
      </c>
      <c r="B29" s="8" t="s">
        <v>223</v>
      </c>
      <c r="C29" s="14">
        <v>17</v>
      </c>
      <c r="D29" s="13">
        <v>56</v>
      </c>
      <c r="E29" s="13">
        <v>1.7</v>
      </c>
      <c r="F29" s="10">
        <f t="shared" si="0"/>
        <v>19.377162629757787</v>
      </c>
      <c r="G29" s="21">
        <v>80</v>
      </c>
      <c r="H29" s="21">
        <v>160</v>
      </c>
      <c r="I29" s="21">
        <v>132</v>
      </c>
      <c r="J29" s="18">
        <v>1</v>
      </c>
      <c r="K29" s="18">
        <v>1</v>
      </c>
      <c r="L29" s="18">
        <v>24</v>
      </c>
      <c r="M29" s="18">
        <v>0</v>
      </c>
      <c r="N29" s="18">
        <v>130</v>
      </c>
    </row>
    <row r="30" spans="1:14" ht="15" x14ac:dyDescent="0.2">
      <c r="A30" s="98">
        <v>27</v>
      </c>
      <c r="B30" s="8" t="s">
        <v>223</v>
      </c>
      <c r="C30" s="14">
        <v>16</v>
      </c>
      <c r="D30" s="13">
        <v>56</v>
      </c>
      <c r="E30" s="13">
        <v>1.65</v>
      </c>
      <c r="F30" s="10">
        <f t="shared" si="0"/>
        <v>20.569329660238754</v>
      </c>
      <c r="G30" s="21">
        <f>19*4</f>
        <v>76</v>
      </c>
      <c r="H30" s="21">
        <v>108</v>
      </c>
      <c r="I30" s="21">
        <v>92</v>
      </c>
      <c r="J30" s="18">
        <v>1</v>
      </c>
      <c r="K30" s="18">
        <v>1</v>
      </c>
      <c r="L30" s="18">
        <v>30</v>
      </c>
      <c r="M30" s="18">
        <v>0</v>
      </c>
      <c r="N30" s="18">
        <v>110</v>
      </c>
    </row>
    <row r="31" spans="1:14" ht="15" x14ac:dyDescent="0.2">
      <c r="A31" s="98">
        <v>28</v>
      </c>
      <c r="B31" s="8" t="s">
        <v>223</v>
      </c>
      <c r="C31" s="14">
        <v>18</v>
      </c>
      <c r="D31" s="13">
        <v>56</v>
      </c>
      <c r="E31" s="13">
        <v>1.58</v>
      </c>
      <c r="F31" s="10">
        <f t="shared" si="0"/>
        <v>22.432302515622492</v>
      </c>
      <c r="G31" s="18">
        <v>76</v>
      </c>
      <c r="H31" s="18">
        <v>176</v>
      </c>
      <c r="I31" s="21">
        <v>128</v>
      </c>
      <c r="J31" s="18">
        <v>1</v>
      </c>
      <c r="K31" s="18">
        <v>1</v>
      </c>
      <c r="L31" s="18">
        <v>32</v>
      </c>
      <c r="M31" s="18">
        <v>0</v>
      </c>
      <c r="N31" s="18">
        <v>137</v>
      </c>
    </row>
    <row r="32" spans="1:14" ht="15" x14ac:dyDescent="0.2">
      <c r="A32" s="98">
        <v>29</v>
      </c>
      <c r="B32" s="8" t="s">
        <v>223</v>
      </c>
      <c r="C32" s="14">
        <v>16</v>
      </c>
      <c r="D32" s="13">
        <v>64</v>
      </c>
      <c r="E32" s="13">
        <v>1.65</v>
      </c>
      <c r="F32" s="10">
        <f t="shared" si="0"/>
        <v>23.507805325987146</v>
      </c>
      <c r="G32" s="21">
        <v>84</v>
      </c>
      <c r="H32" s="21">
        <v>148</v>
      </c>
      <c r="I32" s="21">
        <v>116</v>
      </c>
      <c r="J32" s="18">
        <v>1</v>
      </c>
      <c r="K32" s="18">
        <v>1</v>
      </c>
      <c r="L32" s="18">
        <v>31</v>
      </c>
      <c r="M32" s="18">
        <v>1</v>
      </c>
      <c r="N32" s="18">
        <v>128</v>
      </c>
    </row>
    <row r="33" spans="1:14" ht="15" x14ac:dyDescent="0.2">
      <c r="A33" s="98">
        <v>30</v>
      </c>
      <c r="B33" s="8" t="s">
        <v>223</v>
      </c>
      <c r="C33" s="14">
        <v>19</v>
      </c>
      <c r="D33" s="13">
        <v>52</v>
      </c>
      <c r="E33" s="13">
        <v>1.68</v>
      </c>
      <c r="F33" s="10">
        <f t="shared" si="0"/>
        <v>18.424036281179141</v>
      </c>
      <c r="G33" s="21">
        <v>72</v>
      </c>
      <c r="H33" s="21">
        <v>132</v>
      </c>
      <c r="I33" s="21">
        <v>108</v>
      </c>
      <c r="J33" s="18">
        <v>0</v>
      </c>
      <c r="K33" s="18"/>
      <c r="L33" s="18"/>
      <c r="M33" s="18">
        <v>1</v>
      </c>
      <c r="N33" s="18">
        <v>112</v>
      </c>
    </row>
    <row r="34" spans="1:14" ht="15" x14ac:dyDescent="0.2">
      <c r="A34" s="98">
        <v>31</v>
      </c>
      <c r="B34" s="8" t="s">
        <v>223</v>
      </c>
      <c r="C34" s="14">
        <v>16</v>
      </c>
      <c r="D34" s="13">
        <v>54</v>
      </c>
      <c r="E34" s="13">
        <v>1.64</v>
      </c>
      <c r="F34" s="10">
        <f t="shared" si="0"/>
        <v>20.077334919690664</v>
      </c>
      <c r="G34" s="21"/>
      <c r="H34" s="21"/>
      <c r="I34" s="21"/>
      <c r="J34" s="18">
        <v>0</v>
      </c>
      <c r="K34" s="18"/>
      <c r="L34" s="18"/>
      <c r="M34" s="18">
        <v>1</v>
      </c>
      <c r="N34" s="18"/>
    </row>
    <row r="35" spans="1:14" ht="15" x14ac:dyDescent="0.2">
      <c r="A35" s="98">
        <v>32</v>
      </c>
      <c r="B35" s="8" t="s">
        <v>223</v>
      </c>
      <c r="C35" s="14">
        <v>16</v>
      </c>
      <c r="D35" s="13">
        <v>50</v>
      </c>
      <c r="E35" s="13">
        <v>1.63</v>
      </c>
      <c r="F35" s="10">
        <f t="shared" si="0"/>
        <v>18.818924310286427</v>
      </c>
      <c r="G35" s="18">
        <v>80</v>
      </c>
      <c r="H35" s="18">
        <v>140</v>
      </c>
      <c r="I35" s="18">
        <v>132</v>
      </c>
      <c r="J35" s="18">
        <v>1</v>
      </c>
      <c r="K35" s="18">
        <v>1</v>
      </c>
      <c r="L35" s="18">
        <v>27</v>
      </c>
      <c r="M35" s="18">
        <v>0</v>
      </c>
      <c r="N35" s="18">
        <v>130</v>
      </c>
    </row>
    <row r="36" spans="1:14" ht="15" x14ac:dyDescent="0.2">
      <c r="A36" s="98">
        <v>33</v>
      </c>
      <c r="B36" s="8" t="s">
        <v>223</v>
      </c>
      <c r="C36" s="14">
        <v>17</v>
      </c>
      <c r="D36" s="13">
        <v>50</v>
      </c>
      <c r="E36" s="13">
        <v>1.65</v>
      </c>
      <c r="F36" s="10">
        <f t="shared" si="0"/>
        <v>18.365472910927458</v>
      </c>
      <c r="G36" s="18">
        <v>88</v>
      </c>
      <c r="H36" s="18">
        <v>128</v>
      </c>
      <c r="I36" s="18">
        <v>112</v>
      </c>
      <c r="J36" s="18">
        <v>1</v>
      </c>
      <c r="K36" s="18"/>
      <c r="L36" s="18"/>
      <c r="M36" s="18">
        <v>0</v>
      </c>
      <c r="N36" s="18">
        <v>121</v>
      </c>
    </row>
    <row r="37" spans="1:14" ht="15" x14ac:dyDescent="0.2">
      <c r="A37" s="98">
        <v>34</v>
      </c>
      <c r="B37" s="8" t="s">
        <v>223</v>
      </c>
      <c r="C37" s="14">
        <v>18</v>
      </c>
      <c r="D37" s="13">
        <v>58</v>
      </c>
      <c r="E37" s="13">
        <v>1.5</v>
      </c>
      <c r="F37" s="10">
        <f t="shared" si="0"/>
        <v>25.777777777777779</v>
      </c>
      <c r="G37" s="18">
        <v>60</v>
      </c>
      <c r="H37" s="18">
        <v>120</v>
      </c>
      <c r="I37" s="18">
        <v>80</v>
      </c>
      <c r="J37" s="18"/>
      <c r="K37" s="18"/>
      <c r="L37" s="18"/>
      <c r="M37" s="18"/>
      <c r="N37" s="18">
        <v>190</v>
      </c>
    </row>
    <row r="38" spans="1:14" ht="15" x14ac:dyDescent="0.2">
      <c r="A38" s="98">
        <v>35</v>
      </c>
      <c r="B38" s="8" t="s">
        <v>222</v>
      </c>
      <c r="C38" s="14">
        <v>16</v>
      </c>
      <c r="D38" s="14"/>
      <c r="E38" s="14"/>
      <c r="F38" s="10" t="e">
        <f t="shared" si="0"/>
        <v>#DIV/0!</v>
      </c>
      <c r="G38" s="18">
        <v>68</v>
      </c>
      <c r="H38" s="18">
        <v>124</v>
      </c>
      <c r="I38" s="18">
        <v>104</v>
      </c>
      <c r="J38" s="18"/>
      <c r="K38" s="18"/>
      <c r="L38" s="18"/>
      <c r="M38" s="18"/>
      <c r="N38" s="18">
        <v>139</v>
      </c>
    </row>
    <row r="39" spans="1:14" ht="15" x14ac:dyDescent="0.2">
      <c r="A39" s="98">
        <v>36</v>
      </c>
      <c r="B39" s="8" t="s">
        <v>222</v>
      </c>
      <c r="C39" s="14">
        <v>16</v>
      </c>
      <c r="D39" s="14">
        <v>58</v>
      </c>
      <c r="E39" s="14">
        <v>1.78</v>
      </c>
      <c r="F39" s="10">
        <f t="shared" si="0"/>
        <v>18.305769473551319</v>
      </c>
      <c r="G39" s="18">
        <v>72</v>
      </c>
      <c r="H39" s="18">
        <v>136</v>
      </c>
      <c r="I39" s="18">
        <v>100</v>
      </c>
      <c r="J39" s="18"/>
      <c r="K39" s="18"/>
      <c r="L39" s="18"/>
      <c r="M39" s="18"/>
      <c r="N39" s="18">
        <v>107</v>
      </c>
    </row>
    <row r="40" spans="1:14" ht="15" x14ac:dyDescent="0.2">
      <c r="A40" s="98">
        <v>37</v>
      </c>
      <c r="B40" s="8" t="s">
        <v>222</v>
      </c>
      <c r="C40" s="14">
        <v>16</v>
      </c>
      <c r="D40" s="14">
        <v>54</v>
      </c>
      <c r="E40" s="14">
        <v>1.68</v>
      </c>
      <c r="F40" s="10">
        <f t="shared" si="0"/>
        <v>19.132653061224492</v>
      </c>
      <c r="G40" s="18">
        <v>80</v>
      </c>
      <c r="H40" s="18">
        <v>156</v>
      </c>
      <c r="I40" s="18">
        <v>112</v>
      </c>
      <c r="J40" s="18">
        <v>1</v>
      </c>
      <c r="K40" s="18">
        <v>1</v>
      </c>
      <c r="L40" s="18">
        <v>37</v>
      </c>
      <c r="M40" s="18">
        <v>1</v>
      </c>
      <c r="N40" s="18">
        <v>130</v>
      </c>
    </row>
    <row r="41" spans="1:14" ht="15" x14ac:dyDescent="0.2">
      <c r="A41" s="98">
        <v>38</v>
      </c>
      <c r="B41" s="8" t="s">
        <v>223</v>
      </c>
      <c r="C41" s="14">
        <v>16</v>
      </c>
      <c r="D41" s="14">
        <v>64</v>
      </c>
      <c r="E41" s="14">
        <v>1.7</v>
      </c>
      <c r="F41" s="10">
        <f t="shared" si="0"/>
        <v>22.145328719723185</v>
      </c>
      <c r="G41" s="18">
        <v>88</v>
      </c>
      <c r="H41" s="18"/>
      <c r="I41" s="18"/>
      <c r="J41" s="18">
        <v>0</v>
      </c>
      <c r="K41" s="18">
        <v>0</v>
      </c>
      <c r="L41" s="18">
        <v>26</v>
      </c>
      <c r="M41" s="18">
        <v>0</v>
      </c>
      <c r="N41" s="18"/>
    </row>
    <row r="42" spans="1:14" ht="15" x14ac:dyDescent="0.2">
      <c r="A42" s="98">
        <v>39</v>
      </c>
      <c r="B42" s="8" t="s">
        <v>223</v>
      </c>
      <c r="C42" s="14">
        <v>15</v>
      </c>
      <c r="D42" s="14">
        <v>46</v>
      </c>
      <c r="E42" s="14">
        <v>1.58</v>
      </c>
      <c r="F42" s="10">
        <f t="shared" si="0"/>
        <v>18.426534209261334</v>
      </c>
      <c r="G42" s="18"/>
      <c r="H42" s="18"/>
      <c r="I42" s="18"/>
      <c r="J42" s="18"/>
      <c r="K42" s="18"/>
      <c r="L42" s="18"/>
      <c r="M42" s="18"/>
      <c r="N42" s="18">
        <v>149</v>
      </c>
    </row>
    <row r="43" spans="1:14" ht="15" x14ac:dyDescent="0.2">
      <c r="A43" s="98">
        <v>40</v>
      </c>
      <c r="B43" s="8" t="s">
        <v>223</v>
      </c>
      <c r="C43" s="14">
        <v>16</v>
      </c>
      <c r="D43" s="14">
        <v>60</v>
      </c>
      <c r="E43" s="14">
        <v>1.62</v>
      </c>
      <c r="F43" s="10">
        <f t="shared" si="0"/>
        <v>22.862368541380881</v>
      </c>
      <c r="G43" s="18">
        <v>76</v>
      </c>
      <c r="H43" s="18">
        <v>128</v>
      </c>
      <c r="I43" s="18">
        <v>60</v>
      </c>
      <c r="J43" s="18">
        <v>0</v>
      </c>
      <c r="K43" s="18">
        <v>1</v>
      </c>
      <c r="L43" s="18">
        <v>28</v>
      </c>
      <c r="M43" s="18">
        <v>0</v>
      </c>
      <c r="N43" s="18"/>
    </row>
    <row r="44" spans="1:14" ht="15" x14ac:dyDescent="0.2">
      <c r="A44" s="98">
        <v>41</v>
      </c>
      <c r="B44" s="8" t="s">
        <v>222</v>
      </c>
      <c r="C44" s="14">
        <v>20</v>
      </c>
      <c r="D44" s="14">
        <v>53.7</v>
      </c>
      <c r="E44" s="14">
        <v>1.7</v>
      </c>
      <c r="F44" s="10">
        <f t="shared" si="0"/>
        <v>18.581314878892737</v>
      </c>
      <c r="G44" s="18"/>
      <c r="H44" s="18">
        <v>120</v>
      </c>
      <c r="I44" s="18">
        <v>80</v>
      </c>
      <c r="J44" s="18">
        <v>0</v>
      </c>
      <c r="K44" s="18">
        <v>0</v>
      </c>
      <c r="L44" s="18">
        <v>17</v>
      </c>
      <c r="M44" s="18">
        <v>0</v>
      </c>
      <c r="N44" s="18">
        <v>154</v>
      </c>
    </row>
    <row r="45" spans="1:14" ht="15" x14ac:dyDescent="0.2">
      <c r="A45" s="98">
        <v>42</v>
      </c>
      <c r="B45" s="76" t="s">
        <v>223</v>
      </c>
      <c r="C45" s="78"/>
      <c r="D45" s="78"/>
      <c r="E45" s="78"/>
      <c r="F45" s="79" t="e">
        <f t="shared" si="0"/>
        <v>#DIV/0!</v>
      </c>
      <c r="G45" s="35"/>
      <c r="H45" s="35"/>
      <c r="I45" s="35"/>
      <c r="J45" s="35"/>
      <c r="K45" s="35"/>
      <c r="L45" s="75"/>
      <c r="M45" s="35"/>
      <c r="N45" s="18">
        <v>172</v>
      </c>
    </row>
    <row r="46" spans="1:14" ht="15" x14ac:dyDescent="0.2">
      <c r="A46" s="98">
        <v>43</v>
      </c>
      <c r="B46" s="8" t="s">
        <v>223</v>
      </c>
      <c r="C46" s="14">
        <v>16</v>
      </c>
      <c r="D46" s="14">
        <v>65</v>
      </c>
      <c r="E46" s="14">
        <v>1.66</v>
      </c>
      <c r="F46" s="10">
        <f t="shared" si="0"/>
        <v>23.588329220496444</v>
      </c>
      <c r="G46" s="18">
        <v>60</v>
      </c>
      <c r="H46" s="18">
        <v>168</v>
      </c>
      <c r="I46" s="18">
        <v>100</v>
      </c>
      <c r="J46" s="18">
        <v>1</v>
      </c>
      <c r="K46" s="18">
        <v>1</v>
      </c>
      <c r="L46" s="18">
        <v>28</v>
      </c>
      <c r="M46" s="18">
        <v>1</v>
      </c>
      <c r="N46" s="18">
        <v>200</v>
      </c>
    </row>
    <row r="47" spans="1:14" ht="15" x14ac:dyDescent="0.2">
      <c r="A47" s="98">
        <v>44</v>
      </c>
      <c r="B47" s="8" t="s">
        <v>223</v>
      </c>
      <c r="C47" s="14">
        <v>15</v>
      </c>
      <c r="D47" s="14">
        <v>57</v>
      </c>
      <c r="E47" s="14">
        <v>1.68</v>
      </c>
      <c r="F47" s="10">
        <f t="shared" si="0"/>
        <v>20.195578231292519</v>
      </c>
      <c r="G47" s="18">
        <v>76</v>
      </c>
      <c r="H47" s="18">
        <v>120</v>
      </c>
      <c r="I47" s="18">
        <v>80</v>
      </c>
      <c r="J47" s="18">
        <v>1</v>
      </c>
      <c r="K47" s="18">
        <v>1</v>
      </c>
      <c r="L47" s="18">
        <v>20</v>
      </c>
      <c r="M47" s="18">
        <v>1</v>
      </c>
      <c r="N47" s="18">
        <v>100</v>
      </c>
    </row>
    <row r="48" spans="1:14" ht="15" x14ac:dyDescent="0.2">
      <c r="A48" s="98">
        <v>45</v>
      </c>
      <c r="B48" s="8" t="s">
        <v>223</v>
      </c>
      <c r="C48" s="14">
        <v>16</v>
      </c>
      <c r="D48" s="14">
        <v>67</v>
      </c>
      <c r="E48" s="14">
        <v>1.66</v>
      </c>
      <c r="F48" s="10">
        <f t="shared" si="0"/>
        <v>24.314123965742489</v>
      </c>
      <c r="G48" s="18">
        <v>60</v>
      </c>
      <c r="H48" s="18">
        <v>196</v>
      </c>
      <c r="I48" s="18"/>
      <c r="J48" s="18">
        <v>1</v>
      </c>
      <c r="K48" s="18">
        <v>1</v>
      </c>
      <c r="L48" s="18">
        <v>28</v>
      </c>
      <c r="M48" s="18">
        <v>1</v>
      </c>
      <c r="N48" s="18">
        <v>100</v>
      </c>
    </row>
    <row r="49" spans="1:14" ht="15" x14ac:dyDescent="0.2">
      <c r="A49" s="98">
        <v>46</v>
      </c>
      <c r="B49" s="8" t="s">
        <v>222</v>
      </c>
      <c r="C49" s="14">
        <v>18</v>
      </c>
      <c r="D49" s="14">
        <v>54</v>
      </c>
      <c r="E49" s="14">
        <v>1.72</v>
      </c>
      <c r="F49" s="10">
        <f t="shared" si="0"/>
        <v>18.253109789075179</v>
      </c>
      <c r="G49" s="18">
        <v>68</v>
      </c>
      <c r="H49" s="18">
        <v>132</v>
      </c>
      <c r="I49" s="18">
        <v>96</v>
      </c>
      <c r="J49" s="18"/>
      <c r="K49" s="18"/>
      <c r="L49" s="18"/>
      <c r="M49" s="18"/>
      <c r="N49" s="18">
        <v>102</v>
      </c>
    </row>
    <row r="50" spans="1:14" ht="15" x14ac:dyDescent="0.2">
      <c r="A50" s="98">
        <v>47</v>
      </c>
      <c r="B50" s="8" t="s">
        <v>223</v>
      </c>
      <c r="C50" s="14">
        <v>17</v>
      </c>
      <c r="D50" s="14"/>
      <c r="E50" s="14">
        <v>1.66</v>
      </c>
      <c r="F50" s="10">
        <f t="shared" si="0"/>
        <v>0</v>
      </c>
      <c r="G50" s="18">
        <v>68</v>
      </c>
      <c r="H50" s="18">
        <v>160</v>
      </c>
      <c r="I50" s="18">
        <v>100</v>
      </c>
      <c r="J50" s="18"/>
      <c r="K50" s="18"/>
      <c r="L50" s="18"/>
      <c r="M50" s="18"/>
      <c r="N50" s="18">
        <v>143</v>
      </c>
    </row>
    <row r="51" spans="1:14" ht="15" x14ac:dyDescent="0.2">
      <c r="A51" s="98">
        <v>48</v>
      </c>
      <c r="B51" s="8" t="s">
        <v>222</v>
      </c>
      <c r="C51" s="14">
        <v>18</v>
      </c>
      <c r="D51" s="14">
        <v>62</v>
      </c>
      <c r="E51" s="14">
        <v>1.79</v>
      </c>
      <c r="F51" s="10">
        <f t="shared" si="0"/>
        <v>19.350207546580943</v>
      </c>
      <c r="G51" s="18"/>
      <c r="H51" s="18"/>
      <c r="I51" s="18"/>
      <c r="J51" s="18">
        <v>1</v>
      </c>
      <c r="K51" s="18">
        <v>1</v>
      </c>
      <c r="L51" s="18">
        <v>28</v>
      </c>
      <c r="M51" s="18">
        <v>1</v>
      </c>
      <c r="N51" s="18"/>
    </row>
    <row r="52" spans="1:14" ht="15" x14ac:dyDescent="0.2">
      <c r="A52" s="98">
        <v>49</v>
      </c>
      <c r="B52" s="8" t="s">
        <v>222</v>
      </c>
      <c r="C52" s="14">
        <v>15</v>
      </c>
      <c r="D52" s="14"/>
      <c r="E52" s="14"/>
      <c r="F52" s="10" t="e">
        <f t="shared" si="0"/>
        <v>#DIV/0!</v>
      </c>
      <c r="G52" s="18"/>
      <c r="H52" s="18">
        <v>128</v>
      </c>
      <c r="I52" s="18">
        <v>96</v>
      </c>
      <c r="J52" s="18">
        <v>1</v>
      </c>
      <c r="K52" s="18">
        <v>0</v>
      </c>
      <c r="L52" s="18">
        <v>28</v>
      </c>
      <c r="M52" s="18">
        <v>1</v>
      </c>
      <c r="N52" s="18"/>
    </row>
    <row r="53" spans="1:14" ht="15" x14ac:dyDescent="0.2">
      <c r="A53" s="98">
        <v>50</v>
      </c>
      <c r="B53" s="42" t="s">
        <v>222</v>
      </c>
      <c r="C53" s="86">
        <v>19</v>
      </c>
      <c r="D53" s="45">
        <v>60</v>
      </c>
      <c r="E53" s="45">
        <v>1.79</v>
      </c>
      <c r="F53" s="44">
        <f t="shared" si="0"/>
        <v>18.726007303142847</v>
      </c>
      <c r="G53" s="87"/>
      <c r="H53" s="45"/>
      <c r="I53" s="45"/>
      <c r="J53" s="43"/>
      <c r="K53" s="45"/>
      <c r="L53" s="41"/>
      <c r="M53" s="45"/>
      <c r="N53" s="18">
        <v>130</v>
      </c>
    </row>
    <row r="54" spans="1:14" ht="15" x14ac:dyDescent="0.2">
      <c r="A54" s="98">
        <v>51</v>
      </c>
      <c r="B54" s="8" t="s">
        <v>223</v>
      </c>
      <c r="C54" s="13">
        <v>18</v>
      </c>
      <c r="D54" s="13">
        <v>46</v>
      </c>
      <c r="E54" s="13">
        <v>1.56</v>
      </c>
      <c r="F54" s="10">
        <f t="shared" si="0"/>
        <v>18.902038132807363</v>
      </c>
      <c r="G54" s="23">
        <v>60</v>
      </c>
      <c r="H54" s="21">
        <v>100</v>
      </c>
      <c r="I54" s="21"/>
      <c r="J54" s="18"/>
      <c r="K54" s="21"/>
      <c r="L54" s="18"/>
      <c r="M54" s="21"/>
      <c r="N54" s="18">
        <v>118</v>
      </c>
    </row>
    <row r="55" spans="1:14" ht="15" x14ac:dyDescent="0.2">
      <c r="A55" s="98">
        <v>52</v>
      </c>
      <c r="B55" s="8" t="s">
        <v>222</v>
      </c>
      <c r="C55" s="13">
        <v>16</v>
      </c>
      <c r="D55" s="21">
        <v>55</v>
      </c>
      <c r="E55" s="21">
        <v>1.73</v>
      </c>
      <c r="F55" s="10">
        <f t="shared" si="0"/>
        <v>18.376825152861773</v>
      </c>
      <c r="G55" s="18">
        <v>68</v>
      </c>
      <c r="H55" s="21">
        <v>128</v>
      </c>
      <c r="I55" s="21">
        <v>96</v>
      </c>
      <c r="J55" s="18">
        <v>1</v>
      </c>
      <c r="K55" s="18">
        <v>1</v>
      </c>
      <c r="L55" s="18">
        <v>38</v>
      </c>
      <c r="M55" s="18">
        <v>1</v>
      </c>
      <c r="N55" s="18">
        <v>120</v>
      </c>
    </row>
    <row r="56" spans="1:14" ht="15" x14ac:dyDescent="0.2">
      <c r="A56" s="98">
        <v>53</v>
      </c>
      <c r="B56" s="8" t="s">
        <v>223</v>
      </c>
      <c r="C56" s="13">
        <v>16</v>
      </c>
      <c r="D56" s="21">
        <v>59</v>
      </c>
      <c r="E56" s="21">
        <v>1.59</v>
      </c>
      <c r="F56" s="10">
        <f t="shared" si="0"/>
        <v>23.337684427040067</v>
      </c>
      <c r="G56" s="23">
        <v>56</v>
      </c>
      <c r="H56" s="21">
        <v>168</v>
      </c>
      <c r="I56" s="21">
        <v>128</v>
      </c>
      <c r="J56" s="18">
        <v>1</v>
      </c>
      <c r="K56" s="21">
        <v>1</v>
      </c>
      <c r="L56" s="18">
        <v>32</v>
      </c>
      <c r="M56" s="21">
        <v>1</v>
      </c>
      <c r="N56" s="18">
        <v>105</v>
      </c>
    </row>
    <row r="57" spans="1:14" ht="15" x14ac:dyDescent="0.2">
      <c r="A57" s="98">
        <v>54</v>
      </c>
      <c r="B57" s="8" t="s">
        <v>223</v>
      </c>
      <c r="C57" s="13">
        <v>17</v>
      </c>
      <c r="D57" s="21">
        <v>57</v>
      </c>
      <c r="E57" s="21">
        <v>1.55</v>
      </c>
      <c r="F57" s="10">
        <f t="shared" si="0"/>
        <v>23.725286160249738</v>
      </c>
      <c r="G57" s="23">
        <v>64</v>
      </c>
      <c r="H57" s="21">
        <v>164</v>
      </c>
      <c r="I57" s="21">
        <v>128</v>
      </c>
      <c r="J57" s="18">
        <v>1</v>
      </c>
      <c r="K57" s="21">
        <v>1</v>
      </c>
      <c r="L57" s="18">
        <v>35</v>
      </c>
      <c r="M57" s="21">
        <v>1</v>
      </c>
      <c r="N57" s="18">
        <v>110</v>
      </c>
    </row>
    <row r="58" spans="1:14" ht="15" x14ac:dyDescent="0.2">
      <c r="A58" s="98">
        <v>55</v>
      </c>
      <c r="B58" s="8" t="s">
        <v>223</v>
      </c>
      <c r="C58" s="13">
        <v>18</v>
      </c>
      <c r="D58" s="21">
        <v>69</v>
      </c>
      <c r="E58" s="21">
        <v>1.7</v>
      </c>
      <c r="F58" s="10">
        <f t="shared" si="0"/>
        <v>23.87543252595156</v>
      </c>
      <c r="G58" s="23">
        <v>80</v>
      </c>
      <c r="H58" s="21">
        <v>180</v>
      </c>
      <c r="I58" s="21">
        <v>124</v>
      </c>
      <c r="J58" s="18">
        <v>1</v>
      </c>
      <c r="K58" s="18">
        <v>1</v>
      </c>
      <c r="L58" s="18">
        <v>30</v>
      </c>
      <c r="M58" s="18">
        <v>0</v>
      </c>
      <c r="N58" s="18"/>
    </row>
    <row r="59" spans="1:14" ht="15" x14ac:dyDescent="0.2">
      <c r="A59" s="98">
        <v>56</v>
      </c>
      <c r="B59" s="8" t="s">
        <v>223</v>
      </c>
      <c r="C59" s="13">
        <v>15</v>
      </c>
      <c r="D59" s="21">
        <v>73</v>
      </c>
      <c r="E59" s="21">
        <v>1.69</v>
      </c>
      <c r="F59" s="10">
        <f t="shared" si="0"/>
        <v>25.559329155141629</v>
      </c>
      <c r="G59" s="23">
        <v>72</v>
      </c>
      <c r="H59" s="21">
        <v>180</v>
      </c>
      <c r="I59" s="21">
        <v>92</v>
      </c>
      <c r="J59" s="18">
        <v>0</v>
      </c>
      <c r="K59" s="21">
        <v>1</v>
      </c>
      <c r="L59" s="18">
        <v>29</v>
      </c>
      <c r="M59" s="21">
        <v>0</v>
      </c>
      <c r="N59" s="18">
        <v>94</v>
      </c>
    </row>
    <row r="60" spans="1:14" ht="15" x14ac:dyDescent="0.2">
      <c r="A60" s="98">
        <v>57</v>
      </c>
      <c r="B60" s="8" t="s">
        <v>222</v>
      </c>
      <c r="C60" s="13">
        <v>16</v>
      </c>
      <c r="D60" s="23">
        <v>47</v>
      </c>
      <c r="E60" s="21">
        <v>1.46</v>
      </c>
      <c r="F60" s="10">
        <f t="shared" si="0"/>
        <v>22.049164946519049</v>
      </c>
      <c r="G60" s="23">
        <v>64</v>
      </c>
      <c r="H60" s="21">
        <v>108</v>
      </c>
      <c r="I60" s="21">
        <v>104</v>
      </c>
      <c r="J60" s="18">
        <v>1</v>
      </c>
      <c r="K60" s="21">
        <v>0</v>
      </c>
      <c r="L60" s="18">
        <v>27</v>
      </c>
      <c r="M60" s="21">
        <v>1</v>
      </c>
      <c r="N60" s="18">
        <v>100</v>
      </c>
    </row>
    <row r="61" spans="1:14" ht="15" x14ac:dyDescent="0.2">
      <c r="A61" s="98">
        <v>58</v>
      </c>
      <c r="B61" s="8" t="s">
        <v>223</v>
      </c>
      <c r="C61" s="13">
        <v>18</v>
      </c>
      <c r="D61" s="18">
        <v>40</v>
      </c>
      <c r="E61" s="18">
        <v>1.58</v>
      </c>
      <c r="F61" s="10">
        <f t="shared" si="0"/>
        <v>16.023073225444637</v>
      </c>
      <c r="G61" s="23"/>
      <c r="H61" s="21"/>
      <c r="I61" s="21"/>
      <c r="J61" s="18"/>
      <c r="K61" s="21"/>
      <c r="L61" s="18"/>
      <c r="M61" s="21"/>
      <c r="N61" s="18">
        <v>102</v>
      </c>
    </row>
    <row r="62" spans="1:14" ht="15" x14ac:dyDescent="0.2">
      <c r="A62" s="98">
        <v>59</v>
      </c>
      <c r="B62" s="8" t="s">
        <v>223</v>
      </c>
      <c r="C62" s="13">
        <v>16</v>
      </c>
      <c r="D62" s="21">
        <v>45</v>
      </c>
      <c r="E62" s="21">
        <v>1.58</v>
      </c>
      <c r="F62" s="10">
        <f t="shared" si="0"/>
        <v>18.025957378625218</v>
      </c>
      <c r="G62" s="23"/>
      <c r="H62" s="21">
        <v>116</v>
      </c>
      <c r="I62" s="21"/>
      <c r="J62" s="18">
        <v>1</v>
      </c>
      <c r="K62" s="21">
        <v>0</v>
      </c>
      <c r="L62" s="18">
        <v>32</v>
      </c>
      <c r="M62" s="21">
        <v>0</v>
      </c>
      <c r="N62" s="18">
        <v>143</v>
      </c>
    </row>
    <row r="63" spans="1:14" ht="15" x14ac:dyDescent="0.2">
      <c r="A63" s="98">
        <v>60</v>
      </c>
      <c r="B63" s="8" t="s">
        <v>222</v>
      </c>
      <c r="C63" s="13"/>
      <c r="D63" s="21"/>
      <c r="E63" s="21"/>
      <c r="F63" s="10" t="e">
        <f t="shared" si="0"/>
        <v>#DIV/0!</v>
      </c>
      <c r="G63" s="18"/>
      <c r="H63" s="18"/>
      <c r="I63" s="18"/>
      <c r="J63" s="18"/>
      <c r="K63" s="21"/>
      <c r="L63" s="18"/>
      <c r="M63" s="21"/>
      <c r="N63" s="18"/>
    </row>
    <row r="64" spans="1:14" ht="15" x14ac:dyDescent="0.2">
      <c r="A64" s="98">
        <v>61</v>
      </c>
      <c r="B64" s="8" t="s">
        <v>222</v>
      </c>
      <c r="C64" s="13">
        <v>16</v>
      </c>
      <c r="D64" s="21">
        <v>63</v>
      </c>
      <c r="E64" s="21">
        <v>1.84</v>
      </c>
      <c r="F64" s="10">
        <f t="shared" si="0"/>
        <v>18.608223062381853</v>
      </c>
      <c r="G64" s="23">
        <v>72</v>
      </c>
      <c r="H64" s="21">
        <v>132</v>
      </c>
      <c r="I64" s="21">
        <v>96</v>
      </c>
      <c r="J64" s="18">
        <v>1</v>
      </c>
      <c r="K64" s="21">
        <v>0</v>
      </c>
      <c r="L64" s="18">
        <v>30</v>
      </c>
      <c r="M64" s="21">
        <v>1</v>
      </c>
      <c r="N64" s="18"/>
    </row>
    <row r="65" spans="1:14" ht="15" x14ac:dyDescent="0.2">
      <c r="A65" s="98">
        <v>62</v>
      </c>
      <c r="B65" s="8" t="s">
        <v>222</v>
      </c>
      <c r="C65" s="13">
        <v>16</v>
      </c>
      <c r="D65" s="21">
        <v>59</v>
      </c>
      <c r="E65" s="21">
        <v>1.81</v>
      </c>
      <c r="F65" s="10">
        <f t="shared" si="0"/>
        <v>18.009218277830346</v>
      </c>
      <c r="G65" s="23"/>
      <c r="H65" s="21"/>
      <c r="I65" s="21"/>
      <c r="J65" s="18">
        <v>1</v>
      </c>
      <c r="K65" s="21">
        <v>0</v>
      </c>
      <c r="L65" s="18">
        <v>22</v>
      </c>
      <c r="M65" s="21">
        <v>1</v>
      </c>
      <c r="N65" s="18">
        <v>130</v>
      </c>
    </row>
    <row r="66" spans="1:14" ht="15" x14ac:dyDescent="0.2">
      <c r="A66" s="98">
        <v>63</v>
      </c>
      <c r="B66" s="8" t="s">
        <v>223</v>
      </c>
      <c r="C66" s="13">
        <v>15</v>
      </c>
      <c r="D66" s="21">
        <v>45</v>
      </c>
      <c r="E66" s="21">
        <v>1.6</v>
      </c>
      <c r="F66" s="10">
        <f t="shared" si="0"/>
        <v>17.578124999999996</v>
      </c>
      <c r="G66" s="23">
        <v>60</v>
      </c>
      <c r="H66" s="21"/>
      <c r="I66" s="21"/>
      <c r="J66" s="18">
        <v>1</v>
      </c>
      <c r="K66" s="21">
        <v>0</v>
      </c>
      <c r="L66" s="18">
        <v>32</v>
      </c>
      <c r="M66" s="21">
        <v>0</v>
      </c>
      <c r="N66" s="18">
        <v>118</v>
      </c>
    </row>
    <row r="67" spans="1:14" ht="15" x14ac:dyDescent="0.2">
      <c r="A67" s="98">
        <v>64</v>
      </c>
      <c r="B67" s="8" t="s">
        <v>223</v>
      </c>
      <c r="C67" s="13">
        <v>15</v>
      </c>
      <c r="D67" s="21">
        <v>59</v>
      </c>
      <c r="E67" s="21">
        <v>1.65</v>
      </c>
      <c r="F67" s="10">
        <f t="shared" si="0"/>
        <v>21.6712580348944</v>
      </c>
      <c r="G67" s="18">
        <v>64</v>
      </c>
      <c r="H67" s="21">
        <v>128</v>
      </c>
      <c r="I67" s="21">
        <v>92</v>
      </c>
      <c r="J67" s="18">
        <v>1</v>
      </c>
      <c r="K67" s="21">
        <v>1</v>
      </c>
      <c r="L67" s="18">
        <v>35</v>
      </c>
      <c r="M67" s="21">
        <v>0</v>
      </c>
      <c r="N67" s="18">
        <v>120</v>
      </c>
    </row>
    <row r="68" spans="1:14" ht="15" x14ac:dyDescent="0.2">
      <c r="A68" s="98">
        <v>65</v>
      </c>
      <c r="B68" s="8" t="s">
        <v>223</v>
      </c>
      <c r="C68" s="13">
        <v>15</v>
      </c>
      <c r="D68" s="21">
        <v>72</v>
      </c>
      <c r="E68" s="21">
        <v>1.6</v>
      </c>
      <c r="F68" s="10">
        <f t="shared" si="0"/>
        <v>28.124999999999993</v>
      </c>
      <c r="G68" s="23">
        <v>64</v>
      </c>
      <c r="H68" s="21">
        <v>100</v>
      </c>
      <c r="I68" s="21"/>
      <c r="J68" s="18">
        <v>0</v>
      </c>
      <c r="K68" s="21">
        <v>0</v>
      </c>
      <c r="L68" s="18">
        <v>25</v>
      </c>
      <c r="M68" s="21">
        <v>0</v>
      </c>
      <c r="N68" s="18">
        <v>105</v>
      </c>
    </row>
    <row r="69" spans="1:14" ht="15" x14ac:dyDescent="0.2">
      <c r="A69" s="98">
        <v>66</v>
      </c>
      <c r="B69" s="8" t="s">
        <v>223</v>
      </c>
      <c r="C69" s="13">
        <v>16</v>
      </c>
      <c r="D69" s="21">
        <v>60</v>
      </c>
      <c r="E69" s="21">
        <v>1.7</v>
      </c>
      <c r="F69" s="10">
        <f t="shared" ref="F69:F132" si="1">D69/(E69*E69)</f>
        <v>20.761245674740486</v>
      </c>
      <c r="G69" s="23"/>
      <c r="H69" s="21"/>
      <c r="I69" s="21"/>
      <c r="J69" s="18">
        <v>0</v>
      </c>
      <c r="K69" s="18">
        <v>0</v>
      </c>
      <c r="L69" s="18">
        <v>34</v>
      </c>
      <c r="M69" s="18">
        <v>0</v>
      </c>
      <c r="N69" s="18">
        <v>110</v>
      </c>
    </row>
    <row r="70" spans="1:14" ht="15" x14ac:dyDescent="0.2">
      <c r="A70" s="98">
        <v>67</v>
      </c>
      <c r="B70" s="8" t="s">
        <v>222</v>
      </c>
      <c r="C70" s="13">
        <v>17</v>
      </c>
      <c r="D70" s="21">
        <v>56</v>
      </c>
      <c r="E70" s="21">
        <v>1.83</v>
      </c>
      <c r="F70" s="10">
        <f t="shared" si="1"/>
        <v>16.72190868643435</v>
      </c>
      <c r="G70" s="23">
        <v>88</v>
      </c>
      <c r="H70" s="21">
        <v>144</v>
      </c>
      <c r="I70" s="21">
        <v>112</v>
      </c>
      <c r="J70" s="18">
        <v>1</v>
      </c>
      <c r="K70" s="18">
        <v>0</v>
      </c>
      <c r="L70" s="18">
        <v>40</v>
      </c>
      <c r="M70" s="18">
        <v>1</v>
      </c>
      <c r="N70" s="18"/>
    </row>
    <row r="71" spans="1:14" ht="15" x14ac:dyDescent="0.2">
      <c r="A71" s="98">
        <v>68</v>
      </c>
      <c r="B71" s="8" t="s">
        <v>222</v>
      </c>
      <c r="C71" s="13">
        <v>16</v>
      </c>
      <c r="D71" s="13">
        <v>57</v>
      </c>
      <c r="E71" s="13">
        <v>1.61</v>
      </c>
      <c r="F71" s="10">
        <f t="shared" si="1"/>
        <v>21.989892365263682</v>
      </c>
      <c r="G71" s="23">
        <v>68</v>
      </c>
      <c r="H71" s="21">
        <v>128</v>
      </c>
      <c r="I71" s="21">
        <v>96</v>
      </c>
      <c r="J71" s="18">
        <v>1</v>
      </c>
      <c r="K71" s="18">
        <v>0</v>
      </c>
      <c r="L71" s="18">
        <v>38</v>
      </c>
      <c r="M71" s="18">
        <v>1</v>
      </c>
      <c r="N71" s="18">
        <v>94</v>
      </c>
    </row>
    <row r="72" spans="1:14" ht="15" x14ac:dyDescent="0.2">
      <c r="A72" s="98">
        <v>69</v>
      </c>
      <c r="B72" s="8" t="s">
        <v>222</v>
      </c>
      <c r="C72" s="13">
        <v>17</v>
      </c>
      <c r="D72" s="13">
        <v>55</v>
      </c>
      <c r="E72" s="13">
        <v>1.8</v>
      </c>
      <c r="F72" s="10">
        <f t="shared" si="1"/>
        <v>16.975308641975307</v>
      </c>
      <c r="G72" s="23">
        <v>60</v>
      </c>
      <c r="H72" s="21">
        <v>144</v>
      </c>
      <c r="I72" s="21">
        <v>104</v>
      </c>
      <c r="J72" s="18">
        <v>1</v>
      </c>
      <c r="K72" s="18">
        <v>0</v>
      </c>
      <c r="L72" s="18">
        <v>38</v>
      </c>
      <c r="M72" s="18">
        <v>1</v>
      </c>
      <c r="N72" s="18"/>
    </row>
    <row r="73" spans="1:14" ht="15" x14ac:dyDescent="0.2">
      <c r="A73" s="98">
        <v>70</v>
      </c>
      <c r="B73" s="76" t="s">
        <v>223</v>
      </c>
      <c r="C73" s="77">
        <v>16</v>
      </c>
      <c r="D73" s="35">
        <v>50</v>
      </c>
      <c r="E73" s="35">
        <v>1.64</v>
      </c>
      <c r="F73" s="79">
        <f t="shared" si="1"/>
        <v>18.590124925639504</v>
      </c>
      <c r="G73" s="95"/>
      <c r="H73" s="59"/>
      <c r="I73" s="59"/>
      <c r="J73" s="35"/>
      <c r="K73" s="35"/>
      <c r="L73" s="35"/>
      <c r="M73" s="35"/>
      <c r="N73" s="18"/>
    </row>
    <row r="74" spans="1:14" ht="15" x14ac:dyDescent="0.2">
      <c r="A74" s="98">
        <v>71</v>
      </c>
      <c r="B74" s="8" t="s">
        <v>222</v>
      </c>
      <c r="C74" s="13">
        <v>17</v>
      </c>
      <c r="D74" s="13">
        <v>63</v>
      </c>
      <c r="E74" s="13">
        <v>1.74</v>
      </c>
      <c r="F74" s="10">
        <f t="shared" si="1"/>
        <v>20.808561236623067</v>
      </c>
      <c r="G74" s="23">
        <v>60</v>
      </c>
      <c r="H74" s="21">
        <v>148</v>
      </c>
      <c r="I74" s="21">
        <v>104</v>
      </c>
      <c r="J74" s="18">
        <v>1</v>
      </c>
      <c r="K74" s="18">
        <v>0</v>
      </c>
      <c r="L74" s="18">
        <v>29</v>
      </c>
      <c r="M74" s="18">
        <v>0</v>
      </c>
      <c r="N74" s="18">
        <v>130</v>
      </c>
    </row>
    <row r="75" spans="1:14" ht="15" x14ac:dyDescent="0.2">
      <c r="A75" s="98">
        <v>72</v>
      </c>
      <c r="B75" s="8" t="s">
        <v>222</v>
      </c>
      <c r="C75" s="13">
        <v>19</v>
      </c>
      <c r="D75" s="13">
        <v>60</v>
      </c>
      <c r="E75" s="13">
        <v>1.83</v>
      </c>
      <c r="F75" s="10">
        <f t="shared" si="1"/>
        <v>17.916330735465376</v>
      </c>
      <c r="G75" s="23">
        <v>68</v>
      </c>
      <c r="H75" s="21">
        <v>144</v>
      </c>
      <c r="I75" s="21">
        <v>100</v>
      </c>
      <c r="J75" s="18"/>
      <c r="K75" s="18"/>
      <c r="L75" s="18"/>
      <c r="M75" s="18"/>
      <c r="N75" s="18">
        <v>118</v>
      </c>
    </row>
    <row r="76" spans="1:14" ht="15" x14ac:dyDescent="0.2">
      <c r="A76" s="98">
        <v>73</v>
      </c>
      <c r="B76" s="8" t="s">
        <v>223</v>
      </c>
      <c r="C76" s="13">
        <v>17</v>
      </c>
      <c r="D76" s="13">
        <v>70</v>
      </c>
      <c r="E76" s="13">
        <v>1.72</v>
      </c>
      <c r="F76" s="10">
        <f t="shared" si="1"/>
        <v>23.661438615467823</v>
      </c>
      <c r="G76" s="23">
        <v>64</v>
      </c>
      <c r="H76" s="21">
        <v>128</v>
      </c>
      <c r="I76" s="21">
        <v>72</v>
      </c>
      <c r="J76" s="18">
        <v>1</v>
      </c>
      <c r="K76" s="18">
        <v>1</v>
      </c>
      <c r="L76" s="18">
        <v>34</v>
      </c>
      <c r="M76" s="18">
        <v>1</v>
      </c>
      <c r="N76" s="18">
        <v>120</v>
      </c>
    </row>
    <row r="77" spans="1:14" ht="15" x14ac:dyDescent="0.2">
      <c r="A77" s="98">
        <v>74</v>
      </c>
      <c r="B77" s="8" t="s">
        <v>222</v>
      </c>
      <c r="C77" s="13">
        <v>16</v>
      </c>
      <c r="D77" s="13">
        <v>58</v>
      </c>
      <c r="E77" s="13">
        <v>1.85</v>
      </c>
      <c r="F77" s="10">
        <f t="shared" si="1"/>
        <v>16.946676406135865</v>
      </c>
      <c r="G77" s="23">
        <v>76</v>
      </c>
      <c r="H77" s="21">
        <v>140</v>
      </c>
      <c r="I77" s="21">
        <v>100</v>
      </c>
      <c r="J77" s="18">
        <v>1</v>
      </c>
      <c r="K77" s="18">
        <v>0</v>
      </c>
      <c r="L77" s="18">
        <v>30</v>
      </c>
      <c r="M77" s="18">
        <v>0</v>
      </c>
      <c r="N77" s="18">
        <v>105</v>
      </c>
    </row>
    <row r="78" spans="1:14" ht="15" x14ac:dyDescent="0.2">
      <c r="A78" s="98">
        <v>75</v>
      </c>
      <c r="B78" s="8" t="s">
        <v>223</v>
      </c>
      <c r="C78" s="13">
        <v>16</v>
      </c>
      <c r="D78" s="13">
        <v>62</v>
      </c>
      <c r="E78" s="13">
        <v>1.56</v>
      </c>
      <c r="F78" s="10">
        <f t="shared" si="1"/>
        <v>25.476660092044707</v>
      </c>
      <c r="G78" s="23">
        <v>88</v>
      </c>
      <c r="H78" s="21">
        <v>144</v>
      </c>
      <c r="I78" s="21"/>
      <c r="J78" s="18">
        <v>1</v>
      </c>
      <c r="K78" s="18">
        <v>1</v>
      </c>
      <c r="L78" s="18">
        <v>38</v>
      </c>
      <c r="M78" s="18">
        <v>1</v>
      </c>
      <c r="N78" s="18">
        <v>110</v>
      </c>
    </row>
    <row r="79" spans="1:14" ht="15" x14ac:dyDescent="0.2">
      <c r="A79" s="98">
        <v>76</v>
      </c>
      <c r="B79" s="8" t="s">
        <v>223</v>
      </c>
      <c r="C79" s="13">
        <v>18</v>
      </c>
      <c r="D79" s="13">
        <v>48</v>
      </c>
      <c r="E79" s="13">
        <v>1.63</v>
      </c>
      <c r="F79" s="10">
        <f t="shared" si="1"/>
        <v>18.066167337874969</v>
      </c>
      <c r="G79" s="23">
        <v>96</v>
      </c>
      <c r="H79" s="21">
        <v>184</v>
      </c>
      <c r="I79" s="21">
        <v>128</v>
      </c>
      <c r="J79" s="18">
        <v>0</v>
      </c>
      <c r="K79" s="18">
        <v>0</v>
      </c>
      <c r="L79" s="18">
        <v>36</v>
      </c>
      <c r="M79" s="18">
        <v>0</v>
      </c>
      <c r="N79" s="18"/>
    </row>
    <row r="80" spans="1:14" ht="15" x14ac:dyDescent="0.2">
      <c r="A80" s="98">
        <v>77</v>
      </c>
      <c r="B80" s="8" t="s">
        <v>223</v>
      </c>
      <c r="C80" s="13">
        <v>16</v>
      </c>
      <c r="D80" s="13">
        <v>58</v>
      </c>
      <c r="E80" s="13">
        <v>1.65</v>
      </c>
      <c r="F80" s="10">
        <f t="shared" si="1"/>
        <v>21.30394857667585</v>
      </c>
      <c r="G80" s="23">
        <v>80</v>
      </c>
      <c r="H80" s="21">
        <v>120</v>
      </c>
      <c r="I80" s="21"/>
      <c r="J80" s="18">
        <v>1</v>
      </c>
      <c r="K80" s="18">
        <v>1</v>
      </c>
      <c r="L80" s="18">
        <v>29</v>
      </c>
      <c r="M80" s="18">
        <v>1</v>
      </c>
      <c r="N80" s="18">
        <v>94</v>
      </c>
    </row>
    <row r="81" spans="1:14" ht="15" x14ac:dyDescent="0.2">
      <c r="A81" s="98">
        <v>78</v>
      </c>
      <c r="B81" s="8" t="s">
        <v>222</v>
      </c>
      <c r="C81" s="13">
        <v>20</v>
      </c>
      <c r="D81" s="13"/>
      <c r="E81" s="13">
        <v>1.6</v>
      </c>
      <c r="F81" s="10">
        <f t="shared" si="1"/>
        <v>0</v>
      </c>
      <c r="G81" s="23"/>
      <c r="H81" s="21"/>
      <c r="I81" s="21"/>
      <c r="J81" s="18"/>
      <c r="K81" s="18"/>
      <c r="L81" s="18"/>
      <c r="M81" s="18"/>
      <c r="N81" s="18"/>
    </row>
    <row r="82" spans="1:14" ht="15" x14ac:dyDescent="0.2">
      <c r="A82" s="98">
        <v>79</v>
      </c>
      <c r="B82" s="8" t="s">
        <v>223</v>
      </c>
      <c r="C82" s="13">
        <v>16</v>
      </c>
      <c r="D82" s="13">
        <v>83</v>
      </c>
      <c r="E82" s="13">
        <v>1.6</v>
      </c>
      <c r="F82" s="10">
        <f t="shared" si="1"/>
        <v>32.421874999999993</v>
      </c>
      <c r="G82" s="23"/>
      <c r="H82" s="21"/>
      <c r="I82" s="21"/>
      <c r="J82" s="18">
        <v>1</v>
      </c>
      <c r="K82" s="18">
        <v>0</v>
      </c>
      <c r="L82" s="18">
        <v>32</v>
      </c>
      <c r="M82" s="18">
        <v>0</v>
      </c>
      <c r="N82" s="18"/>
    </row>
    <row r="83" spans="1:14" ht="15" x14ac:dyDescent="0.2">
      <c r="A83" s="98">
        <v>80</v>
      </c>
      <c r="B83" s="8" t="s">
        <v>222</v>
      </c>
      <c r="C83" s="13">
        <v>18</v>
      </c>
      <c r="D83" s="13">
        <v>64</v>
      </c>
      <c r="E83" s="13">
        <v>1.83</v>
      </c>
      <c r="F83" s="10">
        <f t="shared" si="1"/>
        <v>19.110752784496398</v>
      </c>
      <c r="G83" s="23">
        <v>60</v>
      </c>
      <c r="H83" s="21"/>
      <c r="I83" s="21"/>
      <c r="J83" s="18">
        <v>1</v>
      </c>
      <c r="K83" s="18">
        <v>1</v>
      </c>
      <c r="L83" s="18">
        <v>40</v>
      </c>
      <c r="M83" s="18">
        <v>1</v>
      </c>
      <c r="N83" s="18"/>
    </row>
    <row r="84" spans="1:14" ht="15" x14ac:dyDescent="0.2">
      <c r="A84" s="98">
        <v>81</v>
      </c>
      <c r="B84" s="8" t="s">
        <v>223</v>
      </c>
      <c r="C84" s="13">
        <v>16</v>
      </c>
      <c r="D84" s="13">
        <v>76</v>
      </c>
      <c r="E84" s="13">
        <v>1.67</v>
      </c>
      <c r="F84" s="10">
        <f t="shared" si="1"/>
        <v>27.250887446663558</v>
      </c>
      <c r="G84" s="23">
        <v>84</v>
      </c>
      <c r="H84" s="21">
        <v>144</v>
      </c>
      <c r="I84" s="21">
        <v>120</v>
      </c>
      <c r="J84" s="18">
        <v>1</v>
      </c>
      <c r="K84" s="18">
        <v>0</v>
      </c>
      <c r="L84" s="18">
        <v>30</v>
      </c>
      <c r="M84" s="18">
        <v>1</v>
      </c>
      <c r="N84" s="18"/>
    </row>
    <row r="85" spans="1:14" ht="15" x14ac:dyDescent="0.2">
      <c r="A85" s="98">
        <v>82</v>
      </c>
      <c r="B85" s="8" t="s">
        <v>223</v>
      </c>
      <c r="C85" s="13">
        <v>16</v>
      </c>
      <c r="D85" s="13">
        <v>50</v>
      </c>
      <c r="E85" s="13">
        <v>1.57</v>
      </c>
      <c r="F85" s="10">
        <f t="shared" si="1"/>
        <v>20.28479857195018</v>
      </c>
      <c r="G85" s="23">
        <v>96</v>
      </c>
      <c r="H85" s="21">
        <v>124</v>
      </c>
      <c r="I85" s="21">
        <v>112</v>
      </c>
      <c r="J85" s="18">
        <v>1</v>
      </c>
      <c r="K85" s="18">
        <v>1</v>
      </c>
      <c r="L85" s="18">
        <v>32</v>
      </c>
      <c r="M85" s="18">
        <v>0</v>
      </c>
      <c r="N85" s="18"/>
    </row>
    <row r="86" spans="1:14" ht="15" x14ac:dyDescent="0.2">
      <c r="A86" s="98">
        <v>83</v>
      </c>
      <c r="B86" s="8" t="s">
        <v>223</v>
      </c>
      <c r="C86" s="14">
        <v>15</v>
      </c>
      <c r="D86" s="13">
        <v>52</v>
      </c>
      <c r="E86" s="13">
        <v>1.62</v>
      </c>
      <c r="F86" s="10">
        <f t="shared" si="1"/>
        <v>19.814052735863431</v>
      </c>
      <c r="G86" s="23">
        <v>72</v>
      </c>
      <c r="H86" s="18">
        <v>144</v>
      </c>
      <c r="I86" s="18">
        <v>100</v>
      </c>
      <c r="J86" s="18">
        <v>1</v>
      </c>
      <c r="K86" s="18">
        <v>0</v>
      </c>
      <c r="L86" s="18">
        <v>30</v>
      </c>
      <c r="M86" s="18">
        <v>1</v>
      </c>
      <c r="N86" s="18"/>
    </row>
    <row r="87" spans="1:14" ht="15" x14ac:dyDescent="0.2">
      <c r="A87" s="98">
        <v>84</v>
      </c>
      <c r="B87" s="8" t="s">
        <v>222</v>
      </c>
      <c r="C87" s="14">
        <v>16</v>
      </c>
      <c r="D87" s="13">
        <v>57</v>
      </c>
      <c r="E87" s="13">
        <v>1.67</v>
      </c>
      <c r="F87" s="10">
        <f t="shared" si="1"/>
        <v>20.43816558499767</v>
      </c>
      <c r="G87" s="23">
        <v>68</v>
      </c>
      <c r="H87" s="18">
        <v>132</v>
      </c>
      <c r="I87" s="18">
        <v>84</v>
      </c>
      <c r="J87" s="18">
        <v>1</v>
      </c>
      <c r="K87" s="18">
        <v>1</v>
      </c>
      <c r="L87" s="18">
        <v>38</v>
      </c>
      <c r="M87" s="18">
        <v>1</v>
      </c>
      <c r="N87" s="18"/>
    </row>
    <row r="88" spans="1:14" ht="15" x14ac:dyDescent="0.2">
      <c r="A88" s="98">
        <v>85</v>
      </c>
      <c r="B88" s="8" t="s">
        <v>222</v>
      </c>
      <c r="C88" s="14">
        <v>16</v>
      </c>
      <c r="D88" s="18">
        <v>63</v>
      </c>
      <c r="E88" s="13">
        <v>1.83</v>
      </c>
      <c r="F88" s="10">
        <f t="shared" si="1"/>
        <v>18.812147272238644</v>
      </c>
      <c r="G88" s="23">
        <v>76</v>
      </c>
      <c r="H88" s="35">
        <v>112</v>
      </c>
      <c r="I88" s="18">
        <v>88</v>
      </c>
      <c r="J88" s="18">
        <v>1</v>
      </c>
      <c r="K88" s="18">
        <v>1</v>
      </c>
      <c r="L88" s="18">
        <v>38</v>
      </c>
      <c r="M88" s="18">
        <v>0</v>
      </c>
      <c r="N88" s="18"/>
    </row>
    <row r="89" spans="1:14" ht="15" x14ac:dyDescent="0.2">
      <c r="A89" s="98">
        <v>86</v>
      </c>
      <c r="B89" s="8" t="s">
        <v>222</v>
      </c>
      <c r="C89" s="14">
        <v>16</v>
      </c>
      <c r="D89" s="13">
        <v>60</v>
      </c>
      <c r="E89" s="13">
        <v>1.76</v>
      </c>
      <c r="F89" s="10">
        <f t="shared" si="1"/>
        <v>19.369834710743802</v>
      </c>
      <c r="G89" s="23">
        <v>80</v>
      </c>
      <c r="H89" s="18">
        <v>144</v>
      </c>
      <c r="I89" s="18">
        <v>96</v>
      </c>
      <c r="J89" s="18">
        <v>1</v>
      </c>
      <c r="K89" s="18">
        <v>0</v>
      </c>
      <c r="L89" s="18">
        <v>35</v>
      </c>
      <c r="M89" s="18">
        <v>1</v>
      </c>
      <c r="N89" s="18"/>
    </row>
    <row r="90" spans="1:14" ht="15" x14ac:dyDescent="0.2">
      <c r="A90" s="98">
        <v>87</v>
      </c>
      <c r="B90" s="8" t="s">
        <v>222</v>
      </c>
      <c r="C90" s="14">
        <v>16</v>
      </c>
      <c r="D90" s="13">
        <v>45</v>
      </c>
      <c r="E90" s="13">
        <v>1.63</v>
      </c>
      <c r="F90" s="10">
        <f t="shared" si="1"/>
        <v>16.937031879257784</v>
      </c>
      <c r="G90" s="23">
        <v>104</v>
      </c>
      <c r="H90" s="18">
        <v>160</v>
      </c>
      <c r="I90" s="18">
        <v>104</v>
      </c>
      <c r="J90" s="18">
        <v>1</v>
      </c>
      <c r="K90" s="18">
        <v>0</v>
      </c>
      <c r="L90" s="18">
        <v>40</v>
      </c>
      <c r="M90" s="18">
        <v>1</v>
      </c>
      <c r="N90" s="18"/>
    </row>
    <row r="91" spans="1:14" ht="15" x14ac:dyDescent="0.2">
      <c r="A91" s="98">
        <v>88</v>
      </c>
      <c r="B91" s="8" t="s">
        <v>222</v>
      </c>
      <c r="C91" s="14">
        <v>17</v>
      </c>
      <c r="D91" s="13">
        <v>80</v>
      </c>
      <c r="E91" s="13">
        <v>1.74</v>
      </c>
      <c r="F91" s="10">
        <f t="shared" si="1"/>
        <v>26.423569824283259</v>
      </c>
      <c r="G91" s="23"/>
      <c r="H91" s="18">
        <v>152</v>
      </c>
      <c r="I91" s="18">
        <v>144</v>
      </c>
      <c r="J91" s="18">
        <v>0</v>
      </c>
      <c r="K91" s="18">
        <v>0</v>
      </c>
      <c r="L91" s="18">
        <v>32</v>
      </c>
      <c r="M91" s="18">
        <v>1</v>
      </c>
      <c r="N91" s="18"/>
    </row>
    <row r="92" spans="1:14" ht="15" x14ac:dyDescent="0.2">
      <c r="A92" s="98">
        <v>89</v>
      </c>
      <c r="B92" s="8" t="s">
        <v>223</v>
      </c>
      <c r="C92" s="14">
        <v>15</v>
      </c>
      <c r="D92" s="13">
        <v>47</v>
      </c>
      <c r="E92" s="13">
        <v>1.56</v>
      </c>
      <c r="F92" s="10">
        <f t="shared" si="1"/>
        <v>19.312952005259696</v>
      </c>
      <c r="G92" s="23">
        <v>76</v>
      </c>
      <c r="H92" s="18">
        <v>124</v>
      </c>
      <c r="I92" s="18">
        <v>84</v>
      </c>
      <c r="J92" s="18">
        <v>1</v>
      </c>
      <c r="K92" s="18">
        <v>1</v>
      </c>
      <c r="L92" s="18">
        <v>33</v>
      </c>
      <c r="M92" s="18">
        <v>1</v>
      </c>
      <c r="N92" s="18">
        <v>109</v>
      </c>
    </row>
    <row r="93" spans="1:14" ht="15" x14ac:dyDescent="0.2">
      <c r="A93" s="98">
        <v>90</v>
      </c>
      <c r="B93" s="8" t="s">
        <v>223</v>
      </c>
      <c r="C93" s="14">
        <v>16</v>
      </c>
      <c r="D93" s="13">
        <v>58</v>
      </c>
      <c r="E93" s="13">
        <v>1.58</v>
      </c>
      <c r="F93" s="10">
        <f t="shared" si="1"/>
        <v>23.233456176894723</v>
      </c>
      <c r="G93" s="23"/>
      <c r="H93" s="18">
        <v>112</v>
      </c>
      <c r="I93" s="18">
        <v>92</v>
      </c>
      <c r="J93" s="18">
        <v>1</v>
      </c>
      <c r="K93" s="18">
        <v>0</v>
      </c>
      <c r="L93" s="18">
        <v>33</v>
      </c>
      <c r="M93" s="18">
        <v>0</v>
      </c>
      <c r="N93" s="18"/>
    </row>
    <row r="94" spans="1:14" ht="15" x14ac:dyDescent="0.2">
      <c r="A94" s="98">
        <v>91</v>
      </c>
      <c r="B94" s="8" t="s">
        <v>223</v>
      </c>
      <c r="C94" s="14">
        <v>16</v>
      </c>
      <c r="D94" s="13">
        <v>53.5</v>
      </c>
      <c r="E94" s="13">
        <v>1.61</v>
      </c>
      <c r="F94" s="10">
        <f t="shared" si="1"/>
        <v>20.639635816519423</v>
      </c>
      <c r="G94" s="23">
        <v>76</v>
      </c>
      <c r="H94" s="18">
        <v>168</v>
      </c>
      <c r="I94" s="18">
        <v>128</v>
      </c>
      <c r="J94" s="18">
        <v>1</v>
      </c>
      <c r="K94" s="18">
        <v>1</v>
      </c>
      <c r="L94" s="18"/>
      <c r="M94" s="18">
        <v>0</v>
      </c>
      <c r="N94" s="18"/>
    </row>
    <row r="95" spans="1:14" ht="15" x14ac:dyDescent="0.2">
      <c r="A95" s="98">
        <v>92</v>
      </c>
      <c r="B95" s="8" t="s">
        <v>223</v>
      </c>
      <c r="C95" s="14">
        <v>17</v>
      </c>
      <c r="D95" s="13">
        <v>56</v>
      </c>
      <c r="E95" s="13">
        <v>1.57</v>
      </c>
      <c r="F95" s="10">
        <f t="shared" si="1"/>
        <v>22.718974400584202</v>
      </c>
      <c r="G95" s="23">
        <v>84</v>
      </c>
      <c r="H95" s="18">
        <v>160</v>
      </c>
      <c r="I95" s="18">
        <v>128</v>
      </c>
      <c r="J95" s="18">
        <v>1</v>
      </c>
      <c r="K95" s="18">
        <v>1</v>
      </c>
      <c r="L95" s="18">
        <v>37</v>
      </c>
      <c r="M95" s="18">
        <v>1</v>
      </c>
      <c r="N95" s="18">
        <v>115</v>
      </c>
    </row>
    <row r="96" spans="1:14" ht="15" x14ac:dyDescent="0.2">
      <c r="A96" s="98">
        <v>93</v>
      </c>
      <c r="B96" s="8" t="s">
        <v>223</v>
      </c>
      <c r="C96" s="13">
        <v>16</v>
      </c>
      <c r="D96" s="13">
        <v>65</v>
      </c>
      <c r="E96" s="13">
        <v>1.73</v>
      </c>
      <c r="F96" s="10">
        <f t="shared" si="1"/>
        <v>21.718066089745729</v>
      </c>
      <c r="G96" s="23">
        <v>64</v>
      </c>
      <c r="H96" s="18">
        <v>160</v>
      </c>
      <c r="I96" s="18">
        <v>128</v>
      </c>
      <c r="J96" s="18">
        <v>1</v>
      </c>
      <c r="K96" s="18">
        <v>0</v>
      </c>
      <c r="L96" s="18">
        <v>34</v>
      </c>
      <c r="M96" s="18">
        <v>0</v>
      </c>
      <c r="N96" s="18">
        <v>190</v>
      </c>
    </row>
    <row r="97" spans="1:14" ht="15" x14ac:dyDescent="0.2">
      <c r="A97" s="98">
        <v>94</v>
      </c>
      <c r="B97" s="8" t="s">
        <v>222</v>
      </c>
      <c r="C97" s="13">
        <v>16</v>
      </c>
      <c r="D97" s="13">
        <v>63</v>
      </c>
      <c r="E97" s="13">
        <v>1.79</v>
      </c>
      <c r="F97" s="10">
        <f t="shared" si="1"/>
        <v>19.662307668299992</v>
      </c>
      <c r="G97" s="23">
        <v>64</v>
      </c>
      <c r="H97" s="18">
        <v>144</v>
      </c>
      <c r="I97" s="18">
        <v>132</v>
      </c>
      <c r="J97" s="18">
        <v>1</v>
      </c>
      <c r="K97" s="18">
        <v>1</v>
      </c>
      <c r="L97" s="18">
        <v>30</v>
      </c>
      <c r="M97" s="18">
        <v>1</v>
      </c>
      <c r="N97" s="18">
        <v>139</v>
      </c>
    </row>
    <row r="98" spans="1:14" ht="15" x14ac:dyDescent="0.2">
      <c r="A98" s="98">
        <v>95</v>
      </c>
      <c r="B98" s="8" t="s">
        <v>223</v>
      </c>
      <c r="C98" s="13">
        <v>16</v>
      </c>
      <c r="D98" s="13">
        <v>48</v>
      </c>
      <c r="E98" s="13">
        <v>1.61</v>
      </c>
      <c r="F98" s="10">
        <f t="shared" si="1"/>
        <v>18.517804097064154</v>
      </c>
      <c r="G98" s="23">
        <v>104</v>
      </c>
      <c r="H98" s="18">
        <v>128</v>
      </c>
      <c r="I98" s="18">
        <v>104</v>
      </c>
      <c r="J98" s="18">
        <v>1</v>
      </c>
      <c r="K98" s="18">
        <v>0</v>
      </c>
      <c r="L98" s="18">
        <v>35</v>
      </c>
      <c r="M98" s="18">
        <v>1</v>
      </c>
      <c r="N98" s="18">
        <v>107</v>
      </c>
    </row>
    <row r="99" spans="1:14" ht="15" x14ac:dyDescent="0.2">
      <c r="A99" s="98">
        <v>96</v>
      </c>
      <c r="B99" s="8" t="s">
        <v>222</v>
      </c>
      <c r="C99" s="13">
        <v>16</v>
      </c>
      <c r="D99" s="13">
        <v>63</v>
      </c>
      <c r="E99" s="13">
        <v>1.78</v>
      </c>
      <c r="F99" s="10">
        <f t="shared" si="1"/>
        <v>19.883853048857468</v>
      </c>
      <c r="G99" s="23">
        <v>64</v>
      </c>
      <c r="H99" s="21">
        <v>124</v>
      </c>
      <c r="I99" s="18">
        <v>92</v>
      </c>
      <c r="J99" s="18">
        <v>1</v>
      </c>
      <c r="K99" s="18">
        <v>0</v>
      </c>
      <c r="L99" s="18">
        <v>24</v>
      </c>
      <c r="M99" s="18">
        <v>0</v>
      </c>
      <c r="N99" s="18">
        <v>130</v>
      </c>
    </row>
    <row r="100" spans="1:14" ht="15" x14ac:dyDescent="0.2">
      <c r="A100" s="98">
        <v>97</v>
      </c>
      <c r="B100" s="8" t="s">
        <v>223</v>
      </c>
      <c r="C100" s="13">
        <v>17</v>
      </c>
      <c r="D100" s="13">
        <v>52</v>
      </c>
      <c r="E100" s="13">
        <v>1.7</v>
      </c>
      <c r="F100" s="10">
        <f t="shared" si="1"/>
        <v>17.993079584775089</v>
      </c>
      <c r="G100" s="21"/>
      <c r="H100" s="21"/>
      <c r="I100" s="18"/>
      <c r="J100" s="18"/>
      <c r="K100" s="21"/>
      <c r="L100" s="18"/>
      <c r="M100" s="18"/>
      <c r="N100" s="18"/>
    </row>
    <row r="101" spans="1:14" ht="15" x14ac:dyDescent="0.2">
      <c r="A101" s="98">
        <v>98</v>
      </c>
      <c r="B101" s="8" t="s">
        <v>222</v>
      </c>
      <c r="C101" s="13">
        <v>16</v>
      </c>
      <c r="D101" s="13">
        <v>67</v>
      </c>
      <c r="E101" s="13">
        <v>1.8</v>
      </c>
      <c r="F101" s="10">
        <f t="shared" si="1"/>
        <v>20.679012345679013</v>
      </c>
      <c r="G101" s="21">
        <v>68</v>
      </c>
      <c r="H101" s="18">
        <v>164</v>
      </c>
      <c r="I101" s="18">
        <v>128</v>
      </c>
      <c r="J101" s="18">
        <v>0</v>
      </c>
      <c r="K101" s="18">
        <v>1</v>
      </c>
      <c r="L101" s="18">
        <v>35</v>
      </c>
      <c r="M101" s="18">
        <v>1</v>
      </c>
      <c r="N101" s="18">
        <v>149</v>
      </c>
    </row>
    <row r="102" spans="1:14" ht="15" x14ac:dyDescent="0.2">
      <c r="A102" s="98">
        <v>99</v>
      </c>
      <c r="B102" s="8" t="s">
        <v>223</v>
      </c>
      <c r="C102" s="13">
        <v>16</v>
      </c>
      <c r="D102" s="13">
        <v>67</v>
      </c>
      <c r="E102" s="13">
        <v>1.66</v>
      </c>
      <c r="F102" s="10">
        <f t="shared" si="1"/>
        <v>24.314123965742489</v>
      </c>
      <c r="G102" s="21">
        <v>68</v>
      </c>
      <c r="H102" s="18">
        <v>112</v>
      </c>
      <c r="I102" s="18">
        <v>80</v>
      </c>
      <c r="J102" s="18">
        <v>1</v>
      </c>
      <c r="K102" s="18">
        <v>0</v>
      </c>
      <c r="L102" s="18">
        <v>26</v>
      </c>
      <c r="M102" s="18">
        <v>0</v>
      </c>
      <c r="N102" s="18"/>
    </row>
    <row r="103" spans="1:14" ht="15" x14ac:dyDescent="0.2">
      <c r="A103" s="98">
        <v>100</v>
      </c>
      <c r="B103" s="8" t="s">
        <v>222</v>
      </c>
      <c r="C103" s="13">
        <v>16</v>
      </c>
      <c r="D103" s="13">
        <v>60</v>
      </c>
      <c r="E103" s="13">
        <v>1.8</v>
      </c>
      <c r="F103" s="10">
        <f t="shared" si="1"/>
        <v>18.518518518518519</v>
      </c>
      <c r="G103" s="21">
        <v>68</v>
      </c>
      <c r="H103" s="18">
        <v>112</v>
      </c>
      <c r="I103" s="18">
        <v>92</v>
      </c>
      <c r="J103" s="18">
        <v>1</v>
      </c>
      <c r="K103" s="18">
        <v>0</v>
      </c>
      <c r="L103" s="18">
        <v>30</v>
      </c>
      <c r="M103" s="18">
        <v>1</v>
      </c>
      <c r="N103" s="18">
        <v>154</v>
      </c>
    </row>
    <row r="104" spans="1:14" ht="15" x14ac:dyDescent="0.2">
      <c r="A104" s="98">
        <v>101</v>
      </c>
      <c r="B104" s="8" t="s">
        <v>222</v>
      </c>
      <c r="C104" s="13">
        <v>16</v>
      </c>
      <c r="D104" s="18">
        <v>55</v>
      </c>
      <c r="E104" s="13">
        <v>1.74</v>
      </c>
      <c r="F104" s="10">
        <f t="shared" si="1"/>
        <v>18.166204254194742</v>
      </c>
      <c r="G104" s="21">
        <v>72</v>
      </c>
      <c r="H104" s="21">
        <v>152</v>
      </c>
      <c r="I104" s="18">
        <v>76</v>
      </c>
      <c r="J104" s="18"/>
      <c r="K104" s="18"/>
      <c r="L104" s="18"/>
      <c r="M104" s="18"/>
      <c r="N104" s="18">
        <v>172</v>
      </c>
    </row>
    <row r="105" spans="1:14" ht="15" x14ac:dyDescent="0.2">
      <c r="A105" s="98">
        <v>102</v>
      </c>
      <c r="B105" s="8" t="s">
        <v>222</v>
      </c>
      <c r="C105" s="13">
        <v>16</v>
      </c>
      <c r="D105" s="18">
        <v>68.5</v>
      </c>
      <c r="E105" s="18">
        <v>1.78</v>
      </c>
      <c r="F105" s="10">
        <f t="shared" si="1"/>
        <v>21.619744981694229</v>
      </c>
      <c r="G105" s="18">
        <v>68</v>
      </c>
      <c r="H105" s="18">
        <v>176</v>
      </c>
      <c r="I105" s="18">
        <v>132</v>
      </c>
      <c r="J105" s="18">
        <v>1</v>
      </c>
      <c r="K105" s="18">
        <v>0</v>
      </c>
      <c r="L105" s="18">
        <v>32</v>
      </c>
      <c r="M105" s="18">
        <v>1</v>
      </c>
      <c r="N105" s="18">
        <v>200</v>
      </c>
    </row>
    <row r="106" spans="1:14" ht="15" x14ac:dyDescent="0.2">
      <c r="A106" s="98">
        <v>103</v>
      </c>
      <c r="B106" s="8" t="s">
        <v>223</v>
      </c>
      <c r="C106" s="13">
        <v>17</v>
      </c>
      <c r="D106" s="13">
        <v>44</v>
      </c>
      <c r="E106" s="13">
        <v>1.61</v>
      </c>
      <c r="F106" s="10">
        <f t="shared" si="1"/>
        <v>16.974653755642141</v>
      </c>
      <c r="G106" s="21">
        <v>80</v>
      </c>
      <c r="H106" s="21">
        <v>156</v>
      </c>
      <c r="I106" s="18">
        <v>140</v>
      </c>
      <c r="J106" s="18">
        <v>1</v>
      </c>
      <c r="K106" s="18">
        <v>0</v>
      </c>
      <c r="L106" s="18">
        <v>30</v>
      </c>
      <c r="M106" s="18">
        <v>1</v>
      </c>
      <c r="N106" s="18">
        <v>100</v>
      </c>
    </row>
    <row r="107" spans="1:14" ht="15" x14ac:dyDescent="0.2">
      <c r="A107" s="98">
        <v>104</v>
      </c>
      <c r="B107" s="8" t="s">
        <v>223</v>
      </c>
      <c r="C107" s="13">
        <v>16</v>
      </c>
      <c r="D107" s="13">
        <v>54</v>
      </c>
      <c r="E107" s="13">
        <v>1.58</v>
      </c>
      <c r="F107" s="10">
        <f t="shared" si="1"/>
        <v>21.631148854350261</v>
      </c>
      <c r="G107" s="21">
        <v>72</v>
      </c>
      <c r="H107" s="21">
        <v>124</v>
      </c>
      <c r="I107" s="18">
        <v>112</v>
      </c>
      <c r="J107" s="18"/>
      <c r="K107" s="21"/>
      <c r="L107" s="18"/>
      <c r="M107" s="18"/>
      <c r="N107" s="18">
        <v>100</v>
      </c>
    </row>
    <row r="108" spans="1:14" ht="15" x14ac:dyDescent="0.2">
      <c r="A108" s="98">
        <v>105</v>
      </c>
      <c r="B108" s="8" t="s">
        <v>222</v>
      </c>
      <c r="C108" s="13">
        <v>16</v>
      </c>
      <c r="D108" s="13">
        <v>65</v>
      </c>
      <c r="E108" s="13">
        <v>1.79</v>
      </c>
      <c r="F108" s="10">
        <f t="shared" si="1"/>
        <v>20.286507911738084</v>
      </c>
      <c r="G108" s="21">
        <v>68</v>
      </c>
      <c r="H108" s="21">
        <v>148</v>
      </c>
      <c r="I108" s="18">
        <v>120</v>
      </c>
      <c r="J108" s="18">
        <v>0</v>
      </c>
      <c r="K108" s="18">
        <v>0</v>
      </c>
      <c r="L108" s="18">
        <v>26</v>
      </c>
      <c r="M108" s="18">
        <v>1</v>
      </c>
      <c r="N108" s="18">
        <v>102</v>
      </c>
    </row>
    <row r="109" spans="1:14" ht="15" x14ac:dyDescent="0.2">
      <c r="A109" s="98">
        <v>106</v>
      </c>
      <c r="B109" s="8" t="s">
        <v>222</v>
      </c>
      <c r="C109" s="13">
        <v>16</v>
      </c>
      <c r="D109" s="13">
        <v>56</v>
      </c>
      <c r="E109" s="13">
        <v>1.63</v>
      </c>
      <c r="F109" s="10">
        <f t="shared" si="1"/>
        <v>21.077195227520797</v>
      </c>
      <c r="G109" s="21">
        <v>64</v>
      </c>
      <c r="H109" s="21">
        <v>152</v>
      </c>
      <c r="I109" s="18">
        <v>108</v>
      </c>
      <c r="J109" s="18">
        <v>1</v>
      </c>
      <c r="K109" s="21">
        <v>1</v>
      </c>
      <c r="L109" s="18">
        <v>37</v>
      </c>
      <c r="M109" s="18">
        <v>1</v>
      </c>
      <c r="N109" s="18">
        <v>143</v>
      </c>
    </row>
    <row r="110" spans="1:14" ht="15" x14ac:dyDescent="0.2">
      <c r="A110" s="98">
        <v>107</v>
      </c>
      <c r="B110" s="8" t="s">
        <v>223</v>
      </c>
      <c r="C110" s="13">
        <v>16</v>
      </c>
      <c r="D110" s="13">
        <v>55</v>
      </c>
      <c r="E110" s="13">
        <v>1.75</v>
      </c>
      <c r="F110" s="10">
        <f t="shared" si="1"/>
        <v>17.959183673469386</v>
      </c>
      <c r="G110" s="21">
        <v>68</v>
      </c>
      <c r="H110" s="21">
        <v>156</v>
      </c>
      <c r="I110" s="18">
        <v>108</v>
      </c>
      <c r="J110" s="18"/>
      <c r="K110" s="21"/>
      <c r="L110" s="18"/>
      <c r="M110" s="18"/>
      <c r="N110" s="18"/>
    </row>
    <row r="111" spans="1:14" ht="15" x14ac:dyDescent="0.2">
      <c r="A111" s="98">
        <v>108</v>
      </c>
      <c r="B111" s="8" t="s">
        <v>223</v>
      </c>
      <c r="C111" s="13">
        <v>16</v>
      </c>
      <c r="D111" s="13">
        <v>60</v>
      </c>
      <c r="E111" s="13">
        <v>1.6</v>
      </c>
      <c r="F111" s="10">
        <f t="shared" si="1"/>
        <v>23.437499999999996</v>
      </c>
      <c r="G111" s="21">
        <v>92</v>
      </c>
      <c r="H111" s="21">
        <v>180</v>
      </c>
      <c r="I111" s="18">
        <v>124</v>
      </c>
      <c r="J111" s="18">
        <v>1</v>
      </c>
      <c r="K111" s="21">
        <v>0</v>
      </c>
      <c r="L111" s="18"/>
      <c r="M111" s="18">
        <v>0</v>
      </c>
      <c r="N111" s="18"/>
    </row>
    <row r="112" spans="1:14" ht="15" x14ac:dyDescent="0.2">
      <c r="A112" s="98">
        <v>109</v>
      </c>
      <c r="B112" s="8" t="s">
        <v>222</v>
      </c>
      <c r="C112" s="13">
        <v>17</v>
      </c>
      <c r="D112" s="13">
        <v>68</v>
      </c>
      <c r="E112" s="13">
        <v>1.85</v>
      </c>
      <c r="F112" s="10">
        <f t="shared" si="1"/>
        <v>19.86851716581446</v>
      </c>
      <c r="G112" s="21">
        <v>60</v>
      </c>
      <c r="H112" s="18">
        <v>120</v>
      </c>
      <c r="I112" s="18">
        <v>108</v>
      </c>
      <c r="J112" s="18"/>
      <c r="K112" s="18"/>
      <c r="L112" s="18"/>
      <c r="M112" s="18"/>
      <c r="N112" s="18">
        <v>130</v>
      </c>
    </row>
    <row r="113" spans="1:14" ht="15" x14ac:dyDescent="0.2">
      <c r="A113" s="98">
        <v>110</v>
      </c>
      <c r="B113" s="8" t="s">
        <v>222</v>
      </c>
      <c r="C113" s="13">
        <v>17</v>
      </c>
      <c r="D113" s="13">
        <v>66</v>
      </c>
      <c r="E113" s="13">
        <v>1.81</v>
      </c>
      <c r="F113" s="10">
        <f t="shared" si="1"/>
        <v>20.145905192149201</v>
      </c>
      <c r="G113" s="18">
        <v>64</v>
      </c>
      <c r="H113" s="21">
        <v>136</v>
      </c>
      <c r="I113" s="18">
        <v>92</v>
      </c>
      <c r="J113" s="18">
        <v>1</v>
      </c>
      <c r="K113" s="21">
        <v>1</v>
      </c>
      <c r="L113" s="18">
        <v>23</v>
      </c>
      <c r="M113" s="18">
        <v>0</v>
      </c>
      <c r="N113" s="18">
        <v>118</v>
      </c>
    </row>
    <row r="114" spans="1:14" ht="15" x14ac:dyDescent="0.2">
      <c r="A114" s="98">
        <v>111</v>
      </c>
      <c r="B114" s="8" t="s">
        <v>222</v>
      </c>
      <c r="C114" s="13">
        <v>17</v>
      </c>
      <c r="D114" s="13">
        <v>75</v>
      </c>
      <c r="E114" s="13">
        <v>1.63</v>
      </c>
      <c r="F114" s="10">
        <f t="shared" si="1"/>
        <v>28.228386465429637</v>
      </c>
      <c r="G114" s="21">
        <v>64</v>
      </c>
      <c r="H114" s="21">
        <v>144</v>
      </c>
      <c r="I114" s="18">
        <v>132</v>
      </c>
      <c r="J114" s="18">
        <v>1</v>
      </c>
      <c r="K114" s="21">
        <v>1</v>
      </c>
      <c r="L114" s="18">
        <v>36</v>
      </c>
      <c r="M114" s="18">
        <v>0</v>
      </c>
      <c r="N114" s="18">
        <v>120</v>
      </c>
    </row>
    <row r="115" spans="1:14" ht="15" x14ac:dyDescent="0.2">
      <c r="A115" s="98">
        <v>112</v>
      </c>
      <c r="B115" s="8" t="s">
        <v>223</v>
      </c>
      <c r="C115" s="13">
        <v>16</v>
      </c>
      <c r="D115" s="18">
        <v>40</v>
      </c>
      <c r="E115" s="18">
        <v>1.58</v>
      </c>
      <c r="F115" s="10">
        <f t="shared" si="1"/>
        <v>16.023073225444637</v>
      </c>
      <c r="G115" s="21">
        <v>96</v>
      </c>
      <c r="H115" s="21">
        <v>164</v>
      </c>
      <c r="I115" s="18">
        <v>124</v>
      </c>
      <c r="J115" s="18">
        <v>1</v>
      </c>
      <c r="K115" s="21">
        <v>1</v>
      </c>
      <c r="L115" s="18">
        <v>34</v>
      </c>
      <c r="M115" s="18">
        <v>1</v>
      </c>
      <c r="N115" s="18">
        <v>105</v>
      </c>
    </row>
    <row r="116" spans="1:14" ht="15" x14ac:dyDescent="0.2">
      <c r="A116" s="98">
        <v>113</v>
      </c>
      <c r="B116" s="8" t="s">
        <v>222</v>
      </c>
      <c r="C116" s="13">
        <v>15</v>
      </c>
      <c r="D116" s="13">
        <v>63</v>
      </c>
      <c r="E116" s="13">
        <v>1.65</v>
      </c>
      <c r="F116" s="10">
        <f t="shared" si="1"/>
        <v>23.140495867768596</v>
      </c>
      <c r="G116" s="21">
        <v>64</v>
      </c>
      <c r="H116" s="21">
        <v>120</v>
      </c>
      <c r="I116" s="18">
        <v>108</v>
      </c>
      <c r="J116" s="18">
        <v>0</v>
      </c>
      <c r="K116" s="21">
        <v>1</v>
      </c>
      <c r="L116" s="18">
        <v>33</v>
      </c>
      <c r="M116" s="18">
        <v>1</v>
      </c>
      <c r="N116" s="18">
        <v>110</v>
      </c>
    </row>
    <row r="117" spans="1:14" ht="15" x14ac:dyDescent="0.2">
      <c r="A117" s="98">
        <v>114</v>
      </c>
      <c r="B117" s="8" t="s">
        <v>223</v>
      </c>
      <c r="C117" s="13">
        <v>16</v>
      </c>
      <c r="D117" s="13">
        <v>47</v>
      </c>
      <c r="E117" s="13">
        <v>1.58</v>
      </c>
      <c r="F117" s="10">
        <f t="shared" si="1"/>
        <v>18.827111039897449</v>
      </c>
      <c r="G117" s="21">
        <v>84</v>
      </c>
      <c r="H117" s="21">
        <v>120</v>
      </c>
      <c r="I117" s="18">
        <v>96</v>
      </c>
      <c r="J117" s="18"/>
      <c r="K117" s="21"/>
      <c r="L117" s="18"/>
      <c r="M117" s="18"/>
      <c r="N117" s="18"/>
    </row>
    <row r="118" spans="1:14" ht="15" x14ac:dyDescent="0.2">
      <c r="A118" s="98">
        <v>115</v>
      </c>
      <c r="B118" s="8" t="s">
        <v>223</v>
      </c>
      <c r="C118" s="13">
        <v>16</v>
      </c>
      <c r="D118" s="13">
        <v>54</v>
      </c>
      <c r="E118" s="13">
        <v>1.63</v>
      </c>
      <c r="F118" s="10">
        <f t="shared" si="1"/>
        <v>20.324438255109339</v>
      </c>
      <c r="G118" s="21">
        <v>92</v>
      </c>
      <c r="H118" s="21">
        <v>156</v>
      </c>
      <c r="I118" s="18">
        <v>140</v>
      </c>
      <c r="J118" s="18">
        <v>1</v>
      </c>
      <c r="K118" s="18">
        <v>0</v>
      </c>
      <c r="L118" s="18">
        <v>25</v>
      </c>
      <c r="M118" s="18">
        <v>0</v>
      </c>
      <c r="N118" s="18">
        <v>94</v>
      </c>
    </row>
    <row r="119" spans="1:14" ht="15" x14ac:dyDescent="0.2">
      <c r="A119" s="98">
        <v>116</v>
      </c>
      <c r="B119" s="8" t="s">
        <v>222</v>
      </c>
      <c r="C119" s="13">
        <v>17</v>
      </c>
      <c r="D119" s="13">
        <v>64</v>
      </c>
      <c r="E119" s="13">
        <v>1.81</v>
      </c>
      <c r="F119" s="10">
        <f t="shared" si="1"/>
        <v>19.535423216629528</v>
      </c>
      <c r="G119" s="21">
        <v>68</v>
      </c>
      <c r="H119" s="18">
        <v>188</v>
      </c>
      <c r="I119" s="18">
        <v>140</v>
      </c>
      <c r="J119" s="18">
        <v>1</v>
      </c>
      <c r="K119" s="18">
        <v>1</v>
      </c>
      <c r="L119" s="18">
        <v>35</v>
      </c>
      <c r="M119" s="18">
        <v>1</v>
      </c>
      <c r="N119" s="18">
        <v>157</v>
      </c>
    </row>
    <row r="120" spans="1:14" ht="15" x14ac:dyDescent="0.2">
      <c r="A120" s="98">
        <v>117</v>
      </c>
      <c r="B120" s="8" t="s">
        <v>222</v>
      </c>
      <c r="C120" s="13">
        <v>16</v>
      </c>
      <c r="D120" s="13">
        <v>63</v>
      </c>
      <c r="E120" s="13">
        <v>1.65</v>
      </c>
      <c r="F120" s="10">
        <f t="shared" si="1"/>
        <v>23.140495867768596</v>
      </c>
      <c r="G120" s="18">
        <v>92</v>
      </c>
      <c r="H120" s="18">
        <v>148</v>
      </c>
      <c r="I120" s="18">
        <v>120</v>
      </c>
      <c r="J120" s="18">
        <v>0</v>
      </c>
      <c r="K120" s="18">
        <v>0</v>
      </c>
      <c r="L120" s="18">
        <v>35</v>
      </c>
      <c r="M120" s="18">
        <v>0</v>
      </c>
      <c r="N120" s="18">
        <v>120</v>
      </c>
    </row>
    <row r="121" spans="1:14" ht="15" x14ac:dyDescent="0.2">
      <c r="A121" s="98">
        <v>118</v>
      </c>
      <c r="B121" s="8" t="s">
        <v>223</v>
      </c>
      <c r="C121" s="13">
        <v>16</v>
      </c>
      <c r="D121" s="13">
        <v>65</v>
      </c>
      <c r="E121" s="13">
        <v>1.64</v>
      </c>
      <c r="F121" s="10">
        <f t="shared" si="1"/>
        <v>24.167162403331353</v>
      </c>
      <c r="G121" s="18">
        <v>84</v>
      </c>
      <c r="H121" s="18">
        <v>148</v>
      </c>
      <c r="I121" s="18">
        <v>112</v>
      </c>
      <c r="J121" s="18">
        <v>1</v>
      </c>
      <c r="K121" s="18">
        <v>1</v>
      </c>
      <c r="L121" s="18">
        <v>36</v>
      </c>
      <c r="M121" s="18">
        <v>1</v>
      </c>
      <c r="N121" s="18">
        <v>194</v>
      </c>
    </row>
    <row r="122" spans="1:14" ht="15" x14ac:dyDescent="0.2">
      <c r="A122" s="98">
        <v>119</v>
      </c>
      <c r="B122" s="8" t="s">
        <v>223</v>
      </c>
      <c r="C122" s="13">
        <v>17</v>
      </c>
      <c r="D122" s="18">
        <v>46</v>
      </c>
      <c r="E122" s="13">
        <v>1.58</v>
      </c>
      <c r="F122" s="10">
        <f t="shared" si="1"/>
        <v>18.426534209261334</v>
      </c>
      <c r="G122" s="18">
        <v>72</v>
      </c>
      <c r="H122" s="18">
        <v>120</v>
      </c>
      <c r="I122" s="18">
        <v>104</v>
      </c>
      <c r="J122" s="18">
        <v>1</v>
      </c>
      <c r="K122" s="18">
        <v>0</v>
      </c>
      <c r="L122" s="18">
        <v>32</v>
      </c>
      <c r="M122" s="18">
        <v>1</v>
      </c>
      <c r="N122" s="18"/>
    </row>
    <row r="123" spans="1:14" ht="15" x14ac:dyDescent="0.2">
      <c r="A123" s="98">
        <v>120</v>
      </c>
      <c r="B123" s="8" t="s">
        <v>222</v>
      </c>
      <c r="C123" s="13">
        <v>17</v>
      </c>
      <c r="D123" s="13">
        <v>68</v>
      </c>
      <c r="E123" s="13">
        <v>1.75</v>
      </c>
      <c r="F123" s="10">
        <f t="shared" si="1"/>
        <v>22.204081632653061</v>
      </c>
      <c r="G123" s="18">
        <v>72</v>
      </c>
      <c r="H123" s="18">
        <v>148</v>
      </c>
      <c r="I123" s="18">
        <v>112</v>
      </c>
      <c r="J123" s="18"/>
      <c r="K123" s="18"/>
      <c r="L123" s="18"/>
      <c r="M123" s="18"/>
      <c r="N123" s="18"/>
    </row>
    <row r="124" spans="1:14" ht="15" x14ac:dyDescent="0.2">
      <c r="A124" s="98">
        <v>121</v>
      </c>
      <c r="B124" s="8" t="s">
        <v>222</v>
      </c>
      <c r="C124" s="13">
        <v>16</v>
      </c>
      <c r="D124" s="13">
        <v>60</v>
      </c>
      <c r="E124" s="13">
        <v>1.73</v>
      </c>
      <c r="F124" s="10">
        <f t="shared" si="1"/>
        <v>20.047445621303751</v>
      </c>
      <c r="G124" s="18">
        <v>72</v>
      </c>
      <c r="H124" s="18">
        <v>112</v>
      </c>
      <c r="I124" s="18">
        <v>88</v>
      </c>
      <c r="J124" s="18">
        <v>1</v>
      </c>
      <c r="K124" s="18">
        <v>0</v>
      </c>
      <c r="L124" s="18">
        <v>35</v>
      </c>
      <c r="M124" s="18">
        <v>1</v>
      </c>
      <c r="N124" s="18">
        <v>150</v>
      </c>
    </row>
    <row r="125" spans="1:14" ht="15" x14ac:dyDescent="0.2">
      <c r="A125" s="98">
        <v>122</v>
      </c>
      <c r="B125" s="8" t="s">
        <v>222</v>
      </c>
      <c r="C125" s="13">
        <v>16</v>
      </c>
      <c r="D125" s="13">
        <v>72</v>
      </c>
      <c r="E125" s="13">
        <v>1.78</v>
      </c>
      <c r="F125" s="10">
        <f t="shared" si="1"/>
        <v>22.724403484408533</v>
      </c>
      <c r="G125" s="18"/>
      <c r="H125" s="18"/>
      <c r="I125" s="18"/>
      <c r="J125" s="18"/>
      <c r="K125" s="18"/>
      <c r="L125" s="18"/>
      <c r="M125" s="18"/>
      <c r="N125" s="18">
        <v>150</v>
      </c>
    </row>
    <row r="126" spans="1:14" ht="15" x14ac:dyDescent="0.2">
      <c r="A126" s="98">
        <v>123</v>
      </c>
      <c r="B126" s="8" t="s">
        <v>223</v>
      </c>
      <c r="C126" s="13">
        <v>16</v>
      </c>
      <c r="D126" s="18">
        <v>45</v>
      </c>
      <c r="E126" s="13">
        <v>1.65</v>
      </c>
      <c r="F126" s="10">
        <f t="shared" si="1"/>
        <v>16.528925619834713</v>
      </c>
      <c r="G126" s="18"/>
      <c r="H126" s="18"/>
      <c r="I126" s="18"/>
      <c r="J126" s="18"/>
      <c r="K126" s="18"/>
      <c r="L126" s="18"/>
      <c r="M126" s="18"/>
      <c r="N126" s="18"/>
    </row>
    <row r="127" spans="1:14" ht="15" x14ac:dyDescent="0.2">
      <c r="A127" s="98">
        <v>124</v>
      </c>
      <c r="B127" s="8" t="s">
        <v>222</v>
      </c>
      <c r="C127" s="18">
        <v>16</v>
      </c>
      <c r="D127" s="13">
        <v>56</v>
      </c>
      <c r="E127" s="13">
        <v>1.64</v>
      </c>
      <c r="F127" s="10">
        <f t="shared" si="1"/>
        <v>20.820939916716245</v>
      </c>
      <c r="G127" s="18">
        <v>64</v>
      </c>
      <c r="H127" s="18">
        <v>152</v>
      </c>
      <c r="I127" s="18">
        <v>120</v>
      </c>
      <c r="J127" s="18">
        <v>1</v>
      </c>
      <c r="K127" s="18">
        <v>0</v>
      </c>
      <c r="L127" s="18">
        <v>34</v>
      </c>
      <c r="M127" s="18">
        <v>1</v>
      </c>
      <c r="N127" s="18">
        <v>144</v>
      </c>
    </row>
    <row r="128" spans="1:14" ht="15" x14ac:dyDescent="0.2">
      <c r="A128" s="98">
        <v>125</v>
      </c>
      <c r="B128" s="8" t="s">
        <v>223</v>
      </c>
      <c r="C128" s="13">
        <v>15</v>
      </c>
      <c r="D128" s="13">
        <v>56</v>
      </c>
      <c r="E128" s="13">
        <v>1.66</v>
      </c>
      <c r="F128" s="10">
        <f t="shared" si="1"/>
        <v>20.322252866889244</v>
      </c>
      <c r="G128" s="18">
        <v>68</v>
      </c>
      <c r="H128" s="18">
        <v>116</v>
      </c>
      <c r="I128" s="18">
        <v>108</v>
      </c>
      <c r="J128" s="18">
        <v>1</v>
      </c>
      <c r="K128" s="18">
        <v>1</v>
      </c>
      <c r="L128" s="18">
        <v>35</v>
      </c>
      <c r="M128" s="18">
        <v>1</v>
      </c>
      <c r="N128" s="18">
        <v>110</v>
      </c>
    </row>
    <row r="129" spans="1:14" ht="15" x14ac:dyDescent="0.2">
      <c r="A129" s="98">
        <v>126</v>
      </c>
      <c r="B129" s="8" t="s">
        <v>222</v>
      </c>
      <c r="C129" s="18">
        <v>17</v>
      </c>
      <c r="D129" s="13">
        <v>63</v>
      </c>
      <c r="E129" s="13">
        <v>1.84</v>
      </c>
      <c r="F129" s="10">
        <f t="shared" si="1"/>
        <v>18.608223062381853</v>
      </c>
      <c r="G129" s="18">
        <v>68</v>
      </c>
      <c r="H129" s="18">
        <v>120</v>
      </c>
      <c r="I129" s="18">
        <v>112</v>
      </c>
      <c r="J129" s="18"/>
      <c r="K129" s="18"/>
      <c r="L129" s="18"/>
      <c r="M129" s="18"/>
      <c r="N129" s="18">
        <v>156</v>
      </c>
    </row>
    <row r="130" spans="1:14" ht="15" x14ac:dyDescent="0.2">
      <c r="A130" s="98">
        <v>127</v>
      </c>
      <c r="B130" s="8" t="s">
        <v>223</v>
      </c>
      <c r="C130" s="18">
        <v>16</v>
      </c>
      <c r="D130" s="13">
        <v>78</v>
      </c>
      <c r="E130" s="13">
        <v>1.62</v>
      </c>
      <c r="F130" s="10">
        <f t="shared" si="1"/>
        <v>29.721079103795148</v>
      </c>
      <c r="G130" s="18"/>
      <c r="H130" s="18"/>
      <c r="I130" s="18"/>
      <c r="J130" s="18">
        <v>1</v>
      </c>
      <c r="K130" s="18">
        <v>0</v>
      </c>
      <c r="L130" s="18">
        <v>33</v>
      </c>
      <c r="M130" s="18">
        <v>0</v>
      </c>
      <c r="N130" s="18">
        <v>100</v>
      </c>
    </row>
    <row r="131" spans="1:14" ht="15" x14ac:dyDescent="0.2">
      <c r="A131" s="98">
        <v>128</v>
      </c>
      <c r="B131" s="8" t="s">
        <v>223</v>
      </c>
      <c r="C131" s="18">
        <v>16</v>
      </c>
      <c r="D131" s="13">
        <v>48</v>
      </c>
      <c r="E131" s="13">
        <v>1.6</v>
      </c>
      <c r="F131" s="10">
        <f t="shared" si="1"/>
        <v>18.749999999999996</v>
      </c>
      <c r="G131" s="18">
        <v>88</v>
      </c>
      <c r="H131" s="18"/>
      <c r="I131" s="18"/>
      <c r="J131" s="18">
        <v>1</v>
      </c>
      <c r="K131" s="18">
        <v>0</v>
      </c>
      <c r="L131" s="18">
        <v>35</v>
      </c>
      <c r="M131" s="18">
        <v>0</v>
      </c>
      <c r="N131" s="18"/>
    </row>
    <row r="132" spans="1:14" ht="15" x14ac:dyDescent="0.2">
      <c r="A132" s="98">
        <v>129</v>
      </c>
      <c r="B132" s="8" t="s">
        <v>223</v>
      </c>
      <c r="C132" s="18">
        <v>16</v>
      </c>
      <c r="D132" s="13">
        <v>45</v>
      </c>
      <c r="E132" s="13">
        <v>1.61</v>
      </c>
      <c r="F132" s="10">
        <f t="shared" si="1"/>
        <v>17.360441340997646</v>
      </c>
      <c r="G132" s="18">
        <v>100</v>
      </c>
      <c r="H132" s="18">
        <v>120</v>
      </c>
      <c r="I132" s="18">
        <v>100</v>
      </c>
      <c r="J132" s="18">
        <v>1</v>
      </c>
      <c r="K132" s="18">
        <v>0</v>
      </c>
      <c r="L132" s="18">
        <v>27</v>
      </c>
      <c r="M132" s="18">
        <v>1</v>
      </c>
      <c r="N132" s="18"/>
    </row>
    <row r="133" spans="1:14" ht="15" x14ac:dyDescent="0.2">
      <c r="A133" s="98">
        <v>130</v>
      </c>
      <c r="B133" s="8" t="s">
        <v>223</v>
      </c>
      <c r="C133" s="18">
        <v>15</v>
      </c>
      <c r="D133" s="13">
        <v>57</v>
      </c>
      <c r="E133" s="13">
        <v>1.68</v>
      </c>
      <c r="F133" s="10">
        <f t="shared" ref="F133:F196" si="2">D133/(E133*E133)</f>
        <v>20.195578231292519</v>
      </c>
      <c r="G133" s="18">
        <v>76</v>
      </c>
      <c r="H133" s="18">
        <v>152</v>
      </c>
      <c r="I133" s="18">
        <v>120</v>
      </c>
      <c r="J133" s="18">
        <v>1</v>
      </c>
      <c r="K133" s="18">
        <v>0</v>
      </c>
      <c r="L133" s="18">
        <v>25</v>
      </c>
      <c r="M133" s="18">
        <v>0</v>
      </c>
      <c r="N133" s="18"/>
    </row>
    <row r="134" spans="1:14" ht="15" x14ac:dyDescent="0.2">
      <c r="A134" s="98">
        <v>131</v>
      </c>
      <c r="B134" s="8" t="s">
        <v>222</v>
      </c>
      <c r="C134" s="18">
        <v>16</v>
      </c>
      <c r="D134" s="13"/>
      <c r="E134" s="13"/>
      <c r="F134" s="10" t="e">
        <f t="shared" si="2"/>
        <v>#DIV/0!</v>
      </c>
      <c r="G134" s="18">
        <v>72</v>
      </c>
      <c r="H134" s="18">
        <v>128</v>
      </c>
      <c r="I134" s="18">
        <v>104</v>
      </c>
      <c r="J134" s="18">
        <v>1</v>
      </c>
      <c r="K134" s="18">
        <v>0</v>
      </c>
      <c r="L134" s="18">
        <v>35</v>
      </c>
      <c r="M134" s="18">
        <v>0</v>
      </c>
      <c r="N134" s="18"/>
    </row>
    <row r="135" spans="1:14" ht="15" x14ac:dyDescent="0.2">
      <c r="A135" s="98">
        <v>132</v>
      </c>
      <c r="B135" s="8" t="s">
        <v>223</v>
      </c>
      <c r="C135" s="18">
        <v>16</v>
      </c>
      <c r="D135" s="18">
        <v>58</v>
      </c>
      <c r="E135" s="13">
        <v>1.62</v>
      </c>
      <c r="F135" s="10">
        <f t="shared" si="2"/>
        <v>22.10028959000152</v>
      </c>
      <c r="G135" s="18">
        <v>96</v>
      </c>
      <c r="H135" s="18"/>
      <c r="I135" s="18"/>
      <c r="J135" s="18">
        <v>1</v>
      </c>
      <c r="K135" s="18">
        <v>0</v>
      </c>
      <c r="L135" s="18">
        <v>29</v>
      </c>
      <c r="M135" s="18">
        <v>0</v>
      </c>
      <c r="N135" s="18"/>
    </row>
    <row r="136" spans="1:14" ht="15" x14ac:dyDescent="0.2">
      <c r="A136" s="98">
        <v>133</v>
      </c>
      <c r="B136" s="8" t="s">
        <v>223</v>
      </c>
      <c r="C136" s="18">
        <v>16</v>
      </c>
      <c r="D136" s="13">
        <v>48</v>
      </c>
      <c r="E136" s="13">
        <v>1.65</v>
      </c>
      <c r="F136" s="10">
        <f t="shared" si="2"/>
        <v>17.630853994490359</v>
      </c>
      <c r="G136" s="18">
        <v>80</v>
      </c>
      <c r="H136" s="18">
        <v>140</v>
      </c>
      <c r="I136" s="18">
        <v>100</v>
      </c>
      <c r="J136" s="18">
        <v>1</v>
      </c>
      <c r="K136" s="18">
        <v>0</v>
      </c>
      <c r="L136" s="18">
        <v>35</v>
      </c>
      <c r="M136" s="18">
        <v>1</v>
      </c>
      <c r="N136" s="18"/>
    </row>
    <row r="137" spans="1:14" ht="15" x14ac:dyDescent="0.2">
      <c r="A137" s="98">
        <v>134</v>
      </c>
      <c r="B137" s="8" t="s">
        <v>223</v>
      </c>
      <c r="C137" s="18">
        <v>16</v>
      </c>
      <c r="D137" s="13">
        <v>45</v>
      </c>
      <c r="E137" s="13">
        <v>1.57</v>
      </c>
      <c r="F137" s="10">
        <f t="shared" si="2"/>
        <v>18.25631871475516</v>
      </c>
      <c r="G137" s="18">
        <v>76</v>
      </c>
      <c r="H137" s="18">
        <v>128</v>
      </c>
      <c r="I137" s="18">
        <v>108</v>
      </c>
      <c r="J137" s="18">
        <v>1</v>
      </c>
      <c r="K137" s="18">
        <v>0</v>
      </c>
      <c r="L137" s="18">
        <v>30</v>
      </c>
      <c r="M137" s="18">
        <v>1</v>
      </c>
      <c r="N137" s="18"/>
    </row>
    <row r="138" spans="1:14" ht="15" x14ac:dyDescent="0.2">
      <c r="A138" s="98">
        <v>135</v>
      </c>
      <c r="B138" s="8" t="s">
        <v>223</v>
      </c>
      <c r="C138" s="18">
        <v>16</v>
      </c>
      <c r="D138" s="13">
        <v>45</v>
      </c>
      <c r="E138" s="13">
        <v>1.58</v>
      </c>
      <c r="F138" s="10">
        <f t="shared" si="2"/>
        <v>18.025957378625218</v>
      </c>
      <c r="G138" s="18">
        <v>80</v>
      </c>
      <c r="H138" s="18">
        <v>124</v>
      </c>
      <c r="I138" s="18">
        <v>96</v>
      </c>
      <c r="J138" s="18">
        <v>1</v>
      </c>
      <c r="K138" s="18">
        <v>0</v>
      </c>
      <c r="L138" s="18">
        <v>25</v>
      </c>
      <c r="M138" s="18">
        <v>0</v>
      </c>
      <c r="N138" s="18"/>
    </row>
    <row r="139" spans="1:14" ht="15" x14ac:dyDescent="0.2">
      <c r="A139" s="98">
        <v>136</v>
      </c>
      <c r="B139" s="8" t="s">
        <v>223</v>
      </c>
      <c r="C139" s="18">
        <v>16</v>
      </c>
      <c r="D139" s="13">
        <v>46</v>
      </c>
      <c r="E139" s="13">
        <v>1.63</v>
      </c>
      <c r="F139" s="10">
        <f t="shared" si="2"/>
        <v>17.313410365463511</v>
      </c>
      <c r="G139" s="18">
        <v>88</v>
      </c>
      <c r="H139" s="18">
        <v>128</v>
      </c>
      <c r="I139" s="18">
        <v>120</v>
      </c>
      <c r="J139" s="18">
        <v>1</v>
      </c>
      <c r="K139" s="18">
        <v>0</v>
      </c>
      <c r="L139" s="18">
        <v>21</v>
      </c>
      <c r="M139" s="18">
        <v>0</v>
      </c>
      <c r="N139" s="18"/>
    </row>
    <row r="140" spans="1:14" ht="15" x14ac:dyDescent="0.2">
      <c r="A140" s="98">
        <v>137</v>
      </c>
      <c r="B140" s="8" t="s">
        <v>223</v>
      </c>
      <c r="C140" s="18">
        <v>16</v>
      </c>
      <c r="D140" s="13">
        <v>58</v>
      </c>
      <c r="E140" s="13">
        <v>1.59</v>
      </c>
      <c r="F140" s="10">
        <f t="shared" si="2"/>
        <v>22.942130453700404</v>
      </c>
      <c r="G140" s="18">
        <v>88</v>
      </c>
      <c r="H140" s="18">
        <v>128</v>
      </c>
      <c r="I140" s="18">
        <v>124</v>
      </c>
      <c r="J140" s="18">
        <v>1</v>
      </c>
      <c r="K140" s="18">
        <v>0</v>
      </c>
      <c r="L140" s="18">
        <v>23</v>
      </c>
      <c r="M140" s="18">
        <v>0</v>
      </c>
      <c r="N140" s="18"/>
    </row>
    <row r="141" spans="1:14" ht="15" x14ac:dyDescent="0.2">
      <c r="A141" s="98">
        <v>138</v>
      </c>
      <c r="B141" s="8" t="s">
        <v>223</v>
      </c>
      <c r="C141" s="18">
        <v>16</v>
      </c>
      <c r="D141" s="13">
        <v>50</v>
      </c>
      <c r="E141" s="13">
        <v>1.59</v>
      </c>
      <c r="F141" s="10">
        <f t="shared" si="2"/>
        <v>19.77769866698311</v>
      </c>
      <c r="G141" s="18">
        <v>80</v>
      </c>
      <c r="H141" s="18">
        <v>104</v>
      </c>
      <c r="I141" s="18">
        <v>92</v>
      </c>
      <c r="J141" s="18"/>
      <c r="K141" s="18"/>
      <c r="L141" s="18"/>
      <c r="M141" s="18"/>
      <c r="N141" s="18"/>
    </row>
    <row r="142" spans="1:14" ht="15" x14ac:dyDescent="0.2">
      <c r="A142" s="98">
        <v>139</v>
      </c>
      <c r="B142" s="8" t="s">
        <v>222</v>
      </c>
      <c r="C142" s="18">
        <v>16</v>
      </c>
      <c r="D142" s="13">
        <v>57</v>
      </c>
      <c r="E142" s="13">
        <v>1.77</v>
      </c>
      <c r="F142" s="10">
        <f t="shared" si="2"/>
        <v>18.194005553959588</v>
      </c>
      <c r="G142" s="18">
        <v>72</v>
      </c>
      <c r="H142" s="18">
        <v>128</v>
      </c>
      <c r="I142" s="18">
        <v>120</v>
      </c>
      <c r="J142" s="18">
        <v>1</v>
      </c>
      <c r="K142" s="18">
        <v>0</v>
      </c>
      <c r="L142" s="18">
        <v>29</v>
      </c>
      <c r="M142" s="18">
        <v>1</v>
      </c>
      <c r="N142" s="18"/>
    </row>
    <row r="143" spans="1:14" ht="15" x14ac:dyDescent="0.2">
      <c r="A143" s="98">
        <v>140</v>
      </c>
      <c r="B143" s="8" t="s">
        <v>222</v>
      </c>
      <c r="C143" s="18">
        <v>18</v>
      </c>
      <c r="D143" s="13">
        <v>61</v>
      </c>
      <c r="E143" s="13">
        <v>1.79</v>
      </c>
      <c r="F143" s="10">
        <f t="shared" si="2"/>
        <v>19.038107424861895</v>
      </c>
      <c r="G143" s="18"/>
      <c r="H143" s="18">
        <v>112</v>
      </c>
      <c r="I143" s="18">
        <v>72</v>
      </c>
      <c r="J143" s="18">
        <v>1</v>
      </c>
      <c r="K143" s="18">
        <v>0</v>
      </c>
      <c r="L143" s="18">
        <v>20</v>
      </c>
      <c r="M143" s="18">
        <v>0</v>
      </c>
      <c r="N143" s="18"/>
    </row>
    <row r="144" spans="1:14" ht="15" x14ac:dyDescent="0.2">
      <c r="A144" s="98">
        <v>141</v>
      </c>
      <c r="B144" s="8" t="s">
        <v>223</v>
      </c>
      <c r="C144" s="18">
        <v>15</v>
      </c>
      <c r="D144" s="13">
        <v>57</v>
      </c>
      <c r="E144" s="13">
        <v>1.7</v>
      </c>
      <c r="F144" s="10">
        <f t="shared" si="2"/>
        <v>19.723183391003463</v>
      </c>
      <c r="G144" s="18">
        <v>68</v>
      </c>
      <c r="H144" s="18">
        <v>140</v>
      </c>
      <c r="I144" s="18">
        <v>100</v>
      </c>
      <c r="J144" s="18">
        <v>1</v>
      </c>
      <c r="K144" s="18">
        <v>0</v>
      </c>
      <c r="L144" s="18">
        <v>23</v>
      </c>
      <c r="M144" s="18">
        <v>1</v>
      </c>
      <c r="N144" s="18"/>
    </row>
    <row r="145" spans="1:14" ht="15" x14ac:dyDescent="0.2">
      <c r="A145" s="98">
        <v>142</v>
      </c>
      <c r="B145" s="8" t="s">
        <v>223</v>
      </c>
      <c r="C145" s="18">
        <v>16</v>
      </c>
      <c r="D145" s="13">
        <v>56</v>
      </c>
      <c r="E145" s="13">
        <v>1.59</v>
      </c>
      <c r="F145" s="10">
        <f t="shared" si="2"/>
        <v>22.151022507021082</v>
      </c>
      <c r="G145" s="18">
        <v>104</v>
      </c>
      <c r="H145" s="18">
        <v>140</v>
      </c>
      <c r="I145" s="18">
        <v>100</v>
      </c>
      <c r="J145" s="18"/>
      <c r="K145" s="18"/>
      <c r="L145" s="18"/>
      <c r="M145" s="18"/>
      <c r="N145" s="18">
        <v>190</v>
      </c>
    </row>
    <row r="146" spans="1:14" ht="15" x14ac:dyDescent="0.2">
      <c r="A146" s="98">
        <v>143</v>
      </c>
      <c r="B146" s="8" t="s">
        <v>223</v>
      </c>
      <c r="C146" s="18">
        <v>16</v>
      </c>
      <c r="D146" s="13"/>
      <c r="E146" s="13"/>
      <c r="F146" s="10" t="e">
        <f t="shared" si="2"/>
        <v>#DIV/0!</v>
      </c>
      <c r="G146" s="18">
        <v>68</v>
      </c>
      <c r="H146" s="18">
        <v>152</v>
      </c>
      <c r="I146" s="18">
        <v>108</v>
      </c>
      <c r="J146" s="18"/>
      <c r="K146" s="18"/>
      <c r="L146" s="18"/>
      <c r="M146" s="18"/>
      <c r="N146" s="18">
        <v>139</v>
      </c>
    </row>
    <row r="147" spans="1:14" ht="15" x14ac:dyDescent="0.2">
      <c r="A147" s="98">
        <v>144</v>
      </c>
      <c r="B147" s="8" t="s">
        <v>223</v>
      </c>
      <c r="C147" s="18">
        <v>17</v>
      </c>
      <c r="D147" s="18">
        <v>50</v>
      </c>
      <c r="E147" s="18">
        <v>1.7</v>
      </c>
      <c r="F147" s="10">
        <f t="shared" si="2"/>
        <v>17.301038062283737</v>
      </c>
      <c r="G147" s="21">
        <v>60</v>
      </c>
      <c r="H147" s="21">
        <v>112</v>
      </c>
      <c r="I147" s="18">
        <v>68</v>
      </c>
      <c r="J147" s="18"/>
      <c r="K147" s="21"/>
      <c r="L147" s="21"/>
      <c r="M147" s="18"/>
      <c r="N147" s="18">
        <v>107</v>
      </c>
    </row>
    <row r="148" spans="1:14" ht="15" x14ac:dyDescent="0.2">
      <c r="A148" s="98">
        <v>145</v>
      </c>
      <c r="B148" s="8" t="s">
        <v>222</v>
      </c>
      <c r="C148" s="18">
        <v>16</v>
      </c>
      <c r="D148" s="13">
        <v>67.400000000000006</v>
      </c>
      <c r="E148" s="13">
        <v>1.8149999999999999</v>
      </c>
      <c r="F148" s="10">
        <f t="shared" si="2"/>
        <v>20.460047507380342</v>
      </c>
      <c r="G148" s="21">
        <v>64</v>
      </c>
      <c r="H148" s="21">
        <v>136</v>
      </c>
      <c r="I148" s="18">
        <v>92</v>
      </c>
      <c r="J148" s="18">
        <v>1</v>
      </c>
      <c r="K148" s="18">
        <v>0</v>
      </c>
      <c r="L148" s="18">
        <v>32</v>
      </c>
      <c r="M148" s="18">
        <v>0</v>
      </c>
      <c r="N148" s="18">
        <v>130</v>
      </c>
    </row>
    <row r="149" spans="1:14" ht="15" x14ac:dyDescent="0.2">
      <c r="A149" s="98">
        <v>146</v>
      </c>
      <c r="B149" s="8" t="s">
        <v>222</v>
      </c>
      <c r="C149" s="18">
        <v>16</v>
      </c>
      <c r="D149" s="13">
        <v>76</v>
      </c>
      <c r="E149" s="13">
        <v>1.69</v>
      </c>
      <c r="F149" s="10">
        <f t="shared" si="2"/>
        <v>26.609712545078956</v>
      </c>
      <c r="G149" s="21">
        <v>72</v>
      </c>
      <c r="H149" s="21">
        <v>128</v>
      </c>
      <c r="I149" s="18">
        <v>104</v>
      </c>
      <c r="J149" s="18">
        <v>1</v>
      </c>
      <c r="K149" s="18">
        <v>0</v>
      </c>
      <c r="L149" s="18">
        <v>33</v>
      </c>
      <c r="M149" s="18">
        <v>0</v>
      </c>
      <c r="N149" s="18"/>
    </row>
    <row r="150" spans="1:14" ht="15" x14ac:dyDescent="0.2">
      <c r="A150" s="98">
        <v>147</v>
      </c>
      <c r="B150" s="8" t="s">
        <v>222</v>
      </c>
      <c r="C150" s="18">
        <v>16</v>
      </c>
      <c r="D150" s="13">
        <v>56</v>
      </c>
      <c r="E150" s="13">
        <v>1.8</v>
      </c>
      <c r="F150" s="10">
        <f t="shared" si="2"/>
        <v>17.283950617283949</v>
      </c>
      <c r="G150" s="21">
        <v>68</v>
      </c>
      <c r="H150" s="21">
        <v>128</v>
      </c>
      <c r="I150" s="18">
        <v>120</v>
      </c>
      <c r="J150" s="18">
        <v>1</v>
      </c>
      <c r="K150" s="18">
        <v>0</v>
      </c>
      <c r="L150" s="18">
        <v>39</v>
      </c>
      <c r="M150" s="18">
        <v>0</v>
      </c>
      <c r="N150" s="18">
        <v>149</v>
      </c>
    </row>
    <row r="151" spans="1:14" ht="15" x14ac:dyDescent="0.2">
      <c r="A151" s="98">
        <v>148</v>
      </c>
      <c r="B151" s="8" t="s">
        <v>223</v>
      </c>
      <c r="C151" s="18">
        <v>16</v>
      </c>
      <c r="D151" s="18">
        <v>43</v>
      </c>
      <c r="E151" s="18">
        <v>1.59</v>
      </c>
      <c r="F151" s="10">
        <f t="shared" si="2"/>
        <v>17.008820853605474</v>
      </c>
      <c r="G151" s="21">
        <v>64</v>
      </c>
      <c r="H151" s="21"/>
      <c r="I151" s="18"/>
      <c r="J151" s="18">
        <v>1</v>
      </c>
      <c r="K151" s="18">
        <v>0</v>
      </c>
      <c r="L151" s="18">
        <v>28</v>
      </c>
      <c r="M151" s="18">
        <v>0</v>
      </c>
      <c r="N151" s="18"/>
    </row>
    <row r="152" spans="1:14" ht="15" x14ac:dyDescent="0.2">
      <c r="A152" s="98">
        <v>149</v>
      </c>
      <c r="B152" s="8" t="s">
        <v>222</v>
      </c>
      <c r="C152" s="18">
        <v>16</v>
      </c>
      <c r="D152" s="13">
        <v>60</v>
      </c>
      <c r="E152" s="13">
        <v>1.78</v>
      </c>
      <c r="F152" s="10">
        <f t="shared" si="2"/>
        <v>18.937002903673779</v>
      </c>
      <c r="G152" s="21">
        <v>80</v>
      </c>
      <c r="H152" s="21">
        <v>144</v>
      </c>
      <c r="I152" s="18">
        <v>128</v>
      </c>
      <c r="J152" s="18">
        <v>1</v>
      </c>
      <c r="K152" s="21">
        <v>0</v>
      </c>
      <c r="L152" s="21">
        <v>24</v>
      </c>
      <c r="M152" s="18">
        <v>0</v>
      </c>
      <c r="N152" s="18">
        <v>154</v>
      </c>
    </row>
    <row r="153" spans="1:14" ht="15" x14ac:dyDescent="0.2">
      <c r="A153" s="98">
        <v>150</v>
      </c>
      <c r="B153" s="8" t="s">
        <v>223</v>
      </c>
      <c r="C153" s="18">
        <v>16</v>
      </c>
      <c r="D153" s="18">
        <v>59</v>
      </c>
      <c r="E153" s="13">
        <v>1.7</v>
      </c>
      <c r="F153" s="10">
        <f t="shared" si="2"/>
        <v>20.415224913494811</v>
      </c>
      <c r="G153" s="21">
        <v>68</v>
      </c>
      <c r="H153" s="21">
        <v>140</v>
      </c>
      <c r="I153" s="18">
        <v>100</v>
      </c>
      <c r="J153" s="18"/>
      <c r="K153" s="21"/>
      <c r="L153" s="21"/>
      <c r="M153" s="18"/>
      <c r="N153" s="18">
        <v>172</v>
      </c>
    </row>
    <row r="154" spans="1:14" ht="15" x14ac:dyDescent="0.2">
      <c r="A154" s="98">
        <v>151</v>
      </c>
      <c r="B154" s="8" t="s">
        <v>222</v>
      </c>
      <c r="C154" s="18">
        <v>16</v>
      </c>
      <c r="D154" s="13">
        <v>60</v>
      </c>
      <c r="E154" s="13">
        <v>1.71</v>
      </c>
      <c r="F154" s="10">
        <f t="shared" si="2"/>
        <v>20.519134092541297</v>
      </c>
      <c r="G154" s="21">
        <v>68</v>
      </c>
      <c r="H154" s="21">
        <v>128</v>
      </c>
      <c r="I154" s="18">
        <v>92</v>
      </c>
      <c r="J154" s="18">
        <v>1</v>
      </c>
      <c r="K154" s="18">
        <v>0</v>
      </c>
      <c r="L154" s="18">
        <v>32</v>
      </c>
      <c r="M154" s="18">
        <v>1</v>
      </c>
      <c r="N154" s="18">
        <v>200</v>
      </c>
    </row>
    <row r="155" spans="1:14" ht="15" x14ac:dyDescent="0.2">
      <c r="A155" s="98">
        <v>152</v>
      </c>
      <c r="B155" s="8" t="s">
        <v>223</v>
      </c>
      <c r="C155" s="18">
        <v>16</v>
      </c>
      <c r="D155" s="13">
        <v>58</v>
      </c>
      <c r="E155" s="13">
        <v>1.64</v>
      </c>
      <c r="F155" s="10">
        <f t="shared" si="2"/>
        <v>21.564544913741823</v>
      </c>
      <c r="G155" s="21">
        <v>72</v>
      </c>
      <c r="H155" s="21">
        <v>140</v>
      </c>
      <c r="I155" s="18">
        <v>100</v>
      </c>
      <c r="J155" s="18">
        <v>1</v>
      </c>
      <c r="K155" s="18">
        <v>1</v>
      </c>
      <c r="L155" s="18">
        <v>30</v>
      </c>
      <c r="M155" s="18">
        <v>0</v>
      </c>
      <c r="N155" s="18">
        <v>100</v>
      </c>
    </row>
    <row r="156" spans="1:14" ht="15" x14ac:dyDescent="0.2">
      <c r="A156" s="98">
        <v>153</v>
      </c>
      <c r="B156" s="8" t="s">
        <v>223</v>
      </c>
      <c r="C156" s="18">
        <v>15</v>
      </c>
      <c r="D156" s="13">
        <v>53</v>
      </c>
      <c r="E156" s="13">
        <v>1.66</v>
      </c>
      <c r="F156" s="10">
        <f t="shared" si="2"/>
        <v>19.233560749020178</v>
      </c>
      <c r="G156" s="21">
        <v>80</v>
      </c>
      <c r="H156" s="21">
        <v>156</v>
      </c>
      <c r="I156" s="18">
        <v>148</v>
      </c>
      <c r="J156" s="18">
        <v>1</v>
      </c>
      <c r="K156" s="18">
        <v>0</v>
      </c>
      <c r="L156" s="21">
        <v>30</v>
      </c>
      <c r="M156" s="18">
        <v>1</v>
      </c>
      <c r="N156" s="18">
        <v>100</v>
      </c>
    </row>
    <row r="157" spans="1:14" ht="15" x14ac:dyDescent="0.2">
      <c r="A157" s="98">
        <v>154</v>
      </c>
      <c r="B157" s="8" t="s">
        <v>223</v>
      </c>
      <c r="C157" s="18">
        <v>16</v>
      </c>
      <c r="D157" s="13">
        <v>44</v>
      </c>
      <c r="E157" s="13">
        <v>1.69</v>
      </c>
      <c r="F157" s="10">
        <f t="shared" si="2"/>
        <v>15.405623052414134</v>
      </c>
      <c r="G157" s="21">
        <v>80</v>
      </c>
      <c r="H157" s="21">
        <v>132</v>
      </c>
      <c r="I157" s="18">
        <v>112</v>
      </c>
      <c r="J157" s="18">
        <v>1</v>
      </c>
      <c r="K157" s="18">
        <v>0</v>
      </c>
      <c r="L157" s="18">
        <v>27</v>
      </c>
      <c r="M157" s="18">
        <v>0</v>
      </c>
      <c r="N157" s="18">
        <v>102</v>
      </c>
    </row>
    <row r="158" spans="1:14" ht="15" x14ac:dyDescent="0.2">
      <c r="A158" s="98">
        <v>155</v>
      </c>
      <c r="B158" s="8" t="s">
        <v>223</v>
      </c>
      <c r="C158" s="18">
        <v>15</v>
      </c>
      <c r="D158" s="13">
        <v>84</v>
      </c>
      <c r="E158" s="13">
        <v>1.8</v>
      </c>
      <c r="F158" s="10">
        <f t="shared" si="2"/>
        <v>25.925925925925924</v>
      </c>
      <c r="G158" s="18">
        <v>104</v>
      </c>
      <c r="H158" s="18">
        <v>140</v>
      </c>
      <c r="I158" s="18">
        <v>124</v>
      </c>
      <c r="J158" s="18"/>
      <c r="K158" s="18"/>
      <c r="L158" s="18"/>
      <c r="M158" s="18"/>
      <c r="N158" s="18">
        <v>143</v>
      </c>
    </row>
    <row r="159" spans="1:14" ht="15" x14ac:dyDescent="0.2">
      <c r="A159" s="98">
        <v>156</v>
      </c>
      <c r="B159" s="8" t="s">
        <v>222</v>
      </c>
      <c r="C159" s="18">
        <v>16</v>
      </c>
      <c r="D159" s="13">
        <v>66</v>
      </c>
      <c r="E159" s="13">
        <v>1.81</v>
      </c>
      <c r="F159" s="10">
        <f t="shared" si="2"/>
        <v>20.145905192149201</v>
      </c>
      <c r="G159" s="21"/>
      <c r="H159" s="21">
        <v>148</v>
      </c>
      <c r="I159" s="18">
        <v>116</v>
      </c>
      <c r="J159" s="18"/>
      <c r="K159" s="18"/>
      <c r="L159" s="18"/>
      <c r="M159" s="18"/>
      <c r="N159" s="18"/>
    </row>
    <row r="160" spans="1:14" ht="15" x14ac:dyDescent="0.2">
      <c r="A160" s="98">
        <v>157</v>
      </c>
      <c r="B160" s="8" t="s">
        <v>223</v>
      </c>
      <c r="C160" s="18">
        <v>15</v>
      </c>
      <c r="D160" s="13">
        <v>53</v>
      </c>
      <c r="E160" s="13">
        <v>1.65</v>
      </c>
      <c r="F160" s="10">
        <f t="shared" si="2"/>
        <v>19.467401285583104</v>
      </c>
      <c r="G160" s="21">
        <v>64</v>
      </c>
      <c r="H160" s="21">
        <v>128</v>
      </c>
      <c r="I160" s="18">
        <v>96</v>
      </c>
      <c r="J160" s="18">
        <v>1</v>
      </c>
      <c r="K160" s="21">
        <v>1</v>
      </c>
      <c r="L160" s="21">
        <v>24</v>
      </c>
      <c r="M160" s="18">
        <v>0</v>
      </c>
      <c r="N160" s="18"/>
    </row>
    <row r="161" spans="1:14" ht="15" x14ac:dyDescent="0.2">
      <c r="A161" s="98">
        <v>158</v>
      </c>
      <c r="B161" s="8" t="s">
        <v>222</v>
      </c>
      <c r="C161" s="18">
        <v>17</v>
      </c>
      <c r="D161" s="18">
        <v>55</v>
      </c>
      <c r="E161" s="13">
        <v>1.74</v>
      </c>
      <c r="F161" s="10">
        <f t="shared" si="2"/>
        <v>18.166204254194742</v>
      </c>
      <c r="G161" s="21">
        <v>72</v>
      </c>
      <c r="H161" s="21">
        <v>128</v>
      </c>
      <c r="I161" s="18">
        <v>100</v>
      </c>
      <c r="J161" s="18">
        <v>1</v>
      </c>
      <c r="K161" s="18">
        <v>0</v>
      </c>
      <c r="L161" s="18">
        <v>32</v>
      </c>
      <c r="M161" s="18">
        <v>0</v>
      </c>
      <c r="N161" s="18">
        <v>130</v>
      </c>
    </row>
    <row r="162" spans="1:14" ht="15" x14ac:dyDescent="0.2">
      <c r="A162" s="98">
        <v>159</v>
      </c>
      <c r="B162" s="8" t="s">
        <v>223</v>
      </c>
      <c r="C162" s="18">
        <v>15</v>
      </c>
      <c r="D162" s="13">
        <v>94</v>
      </c>
      <c r="E162" s="13">
        <v>1.7</v>
      </c>
      <c r="F162" s="10">
        <f t="shared" si="2"/>
        <v>32.525951557093428</v>
      </c>
      <c r="G162" s="59">
        <v>80</v>
      </c>
      <c r="H162" s="21">
        <v>128</v>
      </c>
      <c r="I162" s="18">
        <v>88</v>
      </c>
      <c r="J162" s="18">
        <v>1</v>
      </c>
      <c r="K162" s="21">
        <v>0</v>
      </c>
      <c r="L162" s="21">
        <v>23</v>
      </c>
      <c r="M162" s="18">
        <v>1</v>
      </c>
      <c r="N162" s="18">
        <v>118</v>
      </c>
    </row>
    <row r="163" spans="1:14" ht="15" x14ac:dyDescent="0.2">
      <c r="A163" s="98">
        <v>160</v>
      </c>
      <c r="B163" s="8" t="s">
        <v>223</v>
      </c>
      <c r="C163" s="18">
        <v>15</v>
      </c>
      <c r="D163" s="13">
        <v>45</v>
      </c>
      <c r="E163" s="13"/>
      <c r="F163" s="10" t="e">
        <f t="shared" si="2"/>
        <v>#DIV/0!</v>
      </c>
      <c r="G163" s="21">
        <v>60</v>
      </c>
      <c r="H163" s="21">
        <v>80</v>
      </c>
      <c r="I163" s="18">
        <v>68</v>
      </c>
      <c r="J163" s="18">
        <v>1</v>
      </c>
      <c r="K163" s="18">
        <v>0</v>
      </c>
      <c r="L163" s="18">
        <v>27</v>
      </c>
      <c r="M163" s="18">
        <v>0</v>
      </c>
      <c r="N163" s="18">
        <v>120</v>
      </c>
    </row>
    <row r="164" spans="1:14" ht="15" x14ac:dyDescent="0.2">
      <c r="A164" s="98">
        <v>161</v>
      </c>
      <c r="B164" s="8" t="s">
        <v>222</v>
      </c>
      <c r="C164" s="18">
        <v>16</v>
      </c>
      <c r="D164" s="13">
        <v>62</v>
      </c>
      <c r="E164" s="13">
        <v>1.8</v>
      </c>
      <c r="F164" s="10">
        <f t="shared" si="2"/>
        <v>19.1358024691358</v>
      </c>
      <c r="G164" s="21"/>
      <c r="H164" s="21"/>
      <c r="I164" s="18"/>
      <c r="J164" s="18">
        <v>1</v>
      </c>
      <c r="K164" s="18">
        <v>0</v>
      </c>
      <c r="L164" s="18">
        <v>31</v>
      </c>
      <c r="M164" s="18">
        <v>0</v>
      </c>
      <c r="N164" s="18">
        <v>105</v>
      </c>
    </row>
    <row r="165" spans="1:14" ht="15" x14ac:dyDescent="0.2">
      <c r="A165" s="98">
        <v>162</v>
      </c>
      <c r="B165" s="8" t="s">
        <v>223</v>
      </c>
      <c r="C165" s="18">
        <v>16</v>
      </c>
      <c r="D165" s="13">
        <v>64</v>
      </c>
      <c r="E165" s="13">
        <v>1.6950000000000001</v>
      </c>
      <c r="F165" s="10">
        <f t="shared" si="2"/>
        <v>22.276172327076861</v>
      </c>
      <c r="G165" s="21"/>
      <c r="H165" s="21"/>
      <c r="I165" s="18"/>
      <c r="J165" s="18">
        <v>1</v>
      </c>
      <c r="K165" s="18">
        <v>0</v>
      </c>
      <c r="L165" s="18">
        <v>30</v>
      </c>
      <c r="M165" s="18">
        <v>1</v>
      </c>
      <c r="N165" s="18">
        <v>110</v>
      </c>
    </row>
    <row r="166" spans="1:14" ht="15" x14ac:dyDescent="0.2">
      <c r="A166" s="98">
        <v>163</v>
      </c>
      <c r="B166" s="8" t="s">
        <v>223</v>
      </c>
      <c r="C166" s="18">
        <v>15</v>
      </c>
      <c r="D166" s="13">
        <v>64</v>
      </c>
      <c r="E166" s="13">
        <v>1.63</v>
      </c>
      <c r="F166" s="10">
        <f t="shared" si="2"/>
        <v>24.088223117166624</v>
      </c>
      <c r="G166" s="21"/>
      <c r="H166" s="21"/>
      <c r="I166" s="18"/>
      <c r="J166" s="18">
        <v>1</v>
      </c>
      <c r="K166" s="18">
        <v>0</v>
      </c>
      <c r="L166" s="18">
        <v>31</v>
      </c>
      <c r="M166" s="18">
        <v>0</v>
      </c>
      <c r="N166" s="18"/>
    </row>
    <row r="167" spans="1:14" ht="15" x14ac:dyDescent="0.2">
      <c r="A167" s="98">
        <v>164</v>
      </c>
      <c r="B167" s="8" t="s">
        <v>223</v>
      </c>
      <c r="C167" s="18">
        <v>16</v>
      </c>
      <c r="D167" s="13">
        <v>47</v>
      </c>
      <c r="E167" s="13">
        <v>1.62</v>
      </c>
      <c r="F167" s="10">
        <f t="shared" si="2"/>
        <v>17.908855357415025</v>
      </c>
      <c r="G167" s="21">
        <v>76</v>
      </c>
      <c r="H167" s="21">
        <v>168</v>
      </c>
      <c r="I167" s="18">
        <v>120</v>
      </c>
      <c r="J167" s="18">
        <v>1</v>
      </c>
      <c r="K167" s="21">
        <v>1</v>
      </c>
      <c r="L167" s="21">
        <v>35</v>
      </c>
      <c r="M167" s="18">
        <v>1</v>
      </c>
      <c r="N167" s="18">
        <v>94</v>
      </c>
    </row>
    <row r="168" spans="1:14" ht="15" x14ac:dyDescent="0.2">
      <c r="A168" s="98">
        <v>165</v>
      </c>
      <c r="B168" s="8" t="s">
        <v>222</v>
      </c>
      <c r="C168" s="18">
        <v>16</v>
      </c>
      <c r="D168" s="13">
        <v>58</v>
      </c>
      <c r="E168" s="13">
        <v>1.77</v>
      </c>
      <c r="F168" s="10">
        <f t="shared" si="2"/>
        <v>18.513198633853616</v>
      </c>
      <c r="G168" s="21">
        <v>68</v>
      </c>
      <c r="H168" s="21"/>
      <c r="I168" s="21"/>
      <c r="J168" s="18">
        <v>1</v>
      </c>
      <c r="K168" s="18">
        <v>0</v>
      </c>
      <c r="L168" s="18">
        <v>31</v>
      </c>
      <c r="M168" s="18">
        <v>1</v>
      </c>
      <c r="N168" s="18"/>
    </row>
    <row r="169" spans="1:14" ht="15" x14ac:dyDescent="0.2">
      <c r="A169" s="98">
        <v>166</v>
      </c>
      <c r="B169" s="8" t="s">
        <v>223</v>
      </c>
      <c r="C169" s="18">
        <v>16</v>
      </c>
      <c r="D169" s="18">
        <v>53</v>
      </c>
      <c r="E169" s="18">
        <v>1.65</v>
      </c>
      <c r="F169" s="10">
        <f t="shared" si="2"/>
        <v>19.467401285583104</v>
      </c>
      <c r="G169" s="21">
        <v>80</v>
      </c>
      <c r="H169" s="21">
        <v>120</v>
      </c>
      <c r="I169" s="18">
        <v>88</v>
      </c>
      <c r="J169" s="18">
        <v>1</v>
      </c>
      <c r="K169" s="18">
        <v>0</v>
      </c>
      <c r="L169" s="18">
        <v>27</v>
      </c>
      <c r="M169" s="18">
        <v>0</v>
      </c>
      <c r="N169" s="18"/>
    </row>
    <row r="170" spans="1:14" ht="15" x14ac:dyDescent="0.2">
      <c r="A170" s="98">
        <v>167</v>
      </c>
      <c r="B170" s="8" t="s">
        <v>222</v>
      </c>
      <c r="C170" s="18">
        <v>17</v>
      </c>
      <c r="D170" s="13">
        <v>57</v>
      </c>
      <c r="E170" s="13">
        <v>1.8</v>
      </c>
      <c r="F170" s="10">
        <f t="shared" si="2"/>
        <v>17.592592592592592</v>
      </c>
      <c r="G170" s="21"/>
      <c r="H170" s="21"/>
      <c r="I170" s="18"/>
      <c r="J170" s="18">
        <v>1</v>
      </c>
      <c r="K170" s="18">
        <v>0</v>
      </c>
      <c r="L170" s="18">
        <v>30</v>
      </c>
      <c r="M170" s="18">
        <v>1</v>
      </c>
      <c r="N170" s="18"/>
    </row>
    <row r="171" spans="1:14" ht="15" x14ac:dyDescent="0.2">
      <c r="A171" s="98">
        <v>168</v>
      </c>
      <c r="B171" s="8" t="s">
        <v>223</v>
      </c>
      <c r="C171" s="18">
        <v>16</v>
      </c>
      <c r="D171" s="18">
        <v>64</v>
      </c>
      <c r="E171" s="13">
        <v>1.67</v>
      </c>
      <c r="F171" s="10">
        <f t="shared" si="2"/>
        <v>22.948115744558788</v>
      </c>
      <c r="G171" s="21">
        <v>72</v>
      </c>
      <c r="H171" s="21">
        <v>124</v>
      </c>
      <c r="I171" s="18">
        <v>84</v>
      </c>
      <c r="J171" s="18">
        <v>1</v>
      </c>
      <c r="K171" s="18">
        <v>0</v>
      </c>
      <c r="L171" s="18">
        <v>32</v>
      </c>
      <c r="M171" s="18">
        <v>1</v>
      </c>
      <c r="N171" s="18"/>
    </row>
    <row r="172" spans="1:14" ht="15" x14ac:dyDescent="0.2">
      <c r="A172" s="98">
        <v>169</v>
      </c>
      <c r="B172" s="8" t="s">
        <v>222</v>
      </c>
      <c r="C172" s="18">
        <v>16</v>
      </c>
      <c r="D172" s="13">
        <v>56</v>
      </c>
      <c r="E172" s="13">
        <v>1.75</v>
      </c>
      <c r="F172" s="10">
        <f t="shared" si="2"/>
        <v>18.285714285714285</v>
      </c>
      <c r="G172" s="21">
        <v>72</v>
      </c>
      <c r="H172" s="21">
        <v>140</v>
      </c>
      <c r="I172" s="18">
        <v>104</v>
      </c>
      <c r="J172" s="18">
        <v>1</v>
      </c>
      <c r="K172" s="18">
        <v>0</v>
      </c>
      <c r="L172" s="18">
        <v>40</v>
      </c>
      <c r="M172" s="18">
        <v>1</v>
      </c>
      <c r="N172" s="18"/>
    </row>
    <row r="173" spans="1:14" ht="15" x14ac:dyDescent="0.2">
      <c r="A173" s="98">
        <v>170</v>
      </c>
      <c r="B173" s="8" t="s">
        <v>223</v>
      </c>
      <c r="C173" s="18">
        <v>15</v>
      </c>
      <c r="D173" s="18">
        <v>49</v>
      </c>
      <c r="E173" s="13">
        <v>1.7</v>
      </c>
      <c r="F173" s="10">
        <f t="shared" si="2"/>
        <v>16.955017301038065</v>
      </c>
      <c r="G173" s="21">
        <v>72</v>
      </c>
      <c r="H173" s="21">
        <v>140</v>
      </c>
      <c r="I173" s="18">
        <v>92</v>
      </c>
      <c r="J173" s="18">
        <v>1</v>
      </c>
      <c r="K173" s="18">
        <v>0</v>
      </c>
      <c r="L173" s="18">
        <v>30</v>
      </c>
      <c r="M173" s="18">
        <v>0</v>
      </c>
      <c r="N173" s="18"/>
    </row>
    <row r="174" spans="1:14" ht="15" x14ac:dyDescent="0.2">
      <c r="A174" s="98">
        <v>171</v>
      </c>
      <c r="B174" s="8" t="s">
        <v>223</v>
      </c>
      <c r="C174" s="18">
        <v>16</v>
      </c>
      <c r="D174" s="18">
        <v>46</v>
      </c>
      <c r="E174" s="13">
        <v>1.6</v>
      </c>
      <c r="F174" s="10">
        <f t="shared" si="2"/>
        <v>17.968749999999996</v>
      </c>
      <c r="G174" s="21">
        <v>76</v>
      </c>
      <c r="H174" s="21">
        <v>128</v>
      </c>
      <c r="I174" s="18">
        <v>120</v>
      </c>
      <c r="J174" s="18">
        <v>1</v>
      </c>
      <c r="K174" s="18">
        <v>0</v>
      </c>
      <c r="L174" s="18">
        <v>32</v>
      </c>
      <c r="M174" s="18">
        <v>0</v>
      </c>
      <c r="N174" s="18"/>
    </row>
    <row r="175" spans="1:14" ht="15" x14ac:dyDescent="0.2">
      <c r="A175" s="98">
        <v>172</v>
      </c>
      <c r="B175" s="8" t="s">
        <v>223</v>
      </c>
      <c r="C175" s="18">
        <v>16</v>
      </c>
      <c r="D175" s="13">
        <v>47</v>
      </c>
      <c r="E175" s="13">
        <v>1.54</v>
      </c>
      <c r="F175" s="10">
        <f t="shared" si="2"/>
        <v>19.817844493169169</v>
      </c>
      <c r="G175" s="21">
        <v>76</v>
      </c>
      <c r="H175" s="21">
        <v>128</v>
      </c>
      <c r="I175" s="18">
        <v>80</v>
      </c>
      <c r="J175" s="18">
        <v>1</v>
      </c>
      <c r="K175" s="18">
        <v>0</v>
      </c>
      <c r="L175" s="18">
        <v>27</v>
      </c>
      <c r="M175" s="18">
        <v>0</v>
      </c>
      <c r="N175" s="18"/>
    </row>
    <row r="176" spans="1:14" ht="15" x14ac:dyDescent="0.2">
      <c r="A176" s="98">
        <v>173</v>
      </c>
      <c r="B176" s="8" t="s">
        <v>223</v>
      </c>
      <c r="C176" s="18">
        <v>16</v>
      </c>
      <c r="D176" s="18">
        <v>45</v>
      </c>
      <c r="E176" s="18">
        <v>1.6</v>
      </c>
      <c r="F176" s="10">
        <f t="shared" si="2"/>
        <v>17.578124999999996</v>
      </c>
      <c r="G176" s="18">
        <v>80</v>
      </c>
      <c r="H176" s="18">
        <v>180</v>
      </c>
      <c r="I176" s="18">
        <v>128</v>
      </c>
      <c r="J176" s="18">
        <v>1</v>
      </c>
      <c r="K176" s="18">
        <v>0</v>
      </c>
      <c r="L176" s="18">
        <v>27</v>
      </c>
      <c r="M176" s="18">
        <v>0</v>
      </c>
      <c r="N176" s="18"/>
    </row>
    <row r="177" spans="1:14" ht="15" x14ac:dyDescent="0.2">
      <c r="A177" s="98">
        <v>174</v>
      </c>
      <c r="B177" s="8" t="s">
        <v>223</v>
      </c>
      <c r="C177" s="18">
        <v>16</v>
      </c>
      <c r="D177" s="13">
        <v>57</v>
      </c>
      <c r="E177" s="13">
        <v>1.59</v>
      </c>
      <c r="F177" s="10">
        <f t="shared" si="2"/>
        <v>22.546576480360741</v>
      </c>
      <c r="G177" s="18">
        <v>76</v>
      </c>
      <c r="H177" s="18">
        <v>152</v>
      </c>
      <c r="I177" s="18">
        <v>88</v>
      </c>
      <c r="J177" s="18">
        <v>1</v>
      </c>
      <c r="K177" s="18">
        <v>0</v>
      </c>
      <c r="L177" s="18">
        <v>38</v>
      </c>
      <c r="M177" s="18">
        <v>1</v>
      </c>
      <c r="N177" s="18"/>
    </row>
    <row r="178" spans="1:14" ht="15" x14ac:dyDescent="0.2">
      <c r="A178" s="98">
        <v>175</v>
      </c>
      <c r="B178" s="8" t="s">
        <v>223</v>
      </c>
      <c r="C178" s="18">
        <v>16</v>
      </c>
      <c r="D178" s="13">
        <v>65</v>
      </c>
      <c r="E178" s="13">
        <v>1.65</v>
      </c>
      <c r="F178" s="10">
        <f t="shared" si="2"/>
        <v>23.875114784205696</v>
      </c>
      <c r="G178" s="13">
        <v>72</v>
      </c>
      <c r="H178" s="13">
        <v>132</v>
      </c>
      <c r="I178" s="13">
        <v>88</v>
      </c>
      <c r="J178" s="18">
        <v>1</v>
      </c>
      <c r="K178" s="18">
        <v>1</v>
      </c>
      <c r="L178" s="18">
        <v>33</v>
      </c>
      <c r="M178" s="18">
        <v>1</v>
      </c>
      <c r="N178" s="18"/>
    </row>
    <row r="179" spans="1:14" ht="15" x14ac:dyDescent="0.2">
      <c r="A179" s="98">
        <v>176</v>
      </c>
      <c r="B179" s="8" t="s">
        <v>222</v>
      </c>
      <c r="C179" s="18">
        <v>16</v>
      </c>
      <c r="D179" s="18">
        <v>85</v>
      </c>
      <c r="E179" s="13">
        <v>1.85</v>
      </c>
      <c r="F179" s="10">
        <f t="shared" si="2"/>
        <v>24.835646457268076</v>
      </c>
      <c r="G179" s="18">
        <v>76</v>
      </c>
      <c r="H179" s="18">
        <v>128</v>
      </c>
      <c r="I179" s="18">
        <v>80</v>
      </c>
      <c r="J179" s="18">
        <v>0</v>
      </c>
      <c r="K179" s="18">
        <v>1</v>
      </c>
      <c r="L179" s="18">
        <v>38</v>
      </c>
      <c r="M179" s="18">
        <v>0</v>
      </c>
      <c r="N179" s="18"/>
    </row>
    <row r="180" spans="1:14" ht="15" x14ac:dyDescent="0.2">
      <c r="A180" s="98">
        <v>177</v>
      </c>
      <c r="B180" s="8" t="s">
        <v>223</v>
      </c>
      <c r="C180" s="18">
        <v>16</v>
      </c>
      <c r="D180" s="18">
        <v>47</v>
      </c>
      <c r="E180" s="13">
        <v>1.65</v>
      </c>
      <c r="F180" s="10">
        <f t="shared" si="2"/>
        <v>17.263544536271812</v>
      </c>
      <c r="G180" s="18">
        <v>72</v>
      </c>
      <c r="H180" s="18">
        <v>120</v>
      </c>
      <c r="I180" s="18">
        <v>92</v>
      </c>
      <c r="J180" s="18">
        <v>0</v>
      </c>
      <c r="K180" s="18">
        <v>0</v>
      </c>
      <c r="L180" s="18">
        <v>28</v>
      </c>
      <c r="M180" s="18">
        <v>1</v>
      </c>
      <c r="N180" s="18"/>
    </row>
    <row r="181" spans="1:14" ht="15" x14ac:dyDescent="0.2">
      <c r="A181" s="98">
        <v>178</v>
      </c>
      <c r="B181" s="8" t="s">
        <v>223</v>
      </c>
      <c r="C181" s="18">
        <v>15</v>
      </c>
      <c r="D181" s="13">
        <v>49</v>
      </c>
      <c r="E181" s="13">
        <v>1.7</v>
      </c>
      <c r="F181" s="10">
        <f t="shared" si="2"/>
        <v>16.955017301038065</v>
      </c>
      <c r="G181" s="13">
        <v>80</v>
      </c>
      <c r="H181" s="13">
        <v>136</v>
      </c>
      <c r="I181" s="13">
        <v>104</v>
      </c>
      <c r="J181" s="18">
        <v>1</v>
      </c>
      <c r="K181" s="18">
        <v>0</v>
      </c>
      <c r="L181" s="18">
        <v>29</v>
      </c>
      <c r="M181" s="18">
        <v>1</v>
      </c>
      <c r="N181" s="18"/>
    </row>
    <row r="182" spans="1:14" ht="15" x14ac:dyDescent="0.2">
      <c r="A182" s="98">
        <v>179</v>
      </c>
      <c r="B182" s="8" t="s">
        <v>223</v>
      </c>
      <c r="C182" s="18">
        <v>16</v>
      </c>
      <c r="D182" s="13">
        <v>43</v>
      </c>
      <c r="E182" s="13">
        <v>1.58</v>
      </c>
      <c r="F182" s="10">
        <f t="shared" si="2"/>
        <v>17.224803717352987</v>
      </c>
      <c r="G182" s="13">
        <v>84</v>
      </c>
      <c r="H182" s="13">
        <v>128</v>
      </c>
      <c r="I182" s="13">
        <v>100</v>
      </c>
      <c r="J182" s="18">
        <v>1</v>
      </c>
      <c r="K182" s="18">
        <v>0</v>
      </c>
      <c r="L182" s="18">
        <v>32</v>
      </c>
      <c r="M182" s="18">
        <v>0</v>
      </c>
      <c r="N182" s="18"/>
    </row>
    <row r="183" spans="1:14" ht="15" x14ac:dyDescent="0.2">
      <c r="A183" s="98">
        <v>180</v>
      </c>
      <c r="B183" s="8" t="s">
        <v>223</v>
      </c>
      <c r="C183" s="18">
        <v>16</v>
      </c>
      <c r="D183" s="13">
        <v>58</v>
      </c>
      <c r="E183" s="13">
        <v>1.65</v>
      </c>
      <c r="F183" s="10">
        <f t="shared" si="2"/>
        <v>21.30394857667585</v>
      </c>
      <c r="G183" s="13">
        <v>84</v>
      </c>
      <c r="H183" s="13">
        <v>148</v>
      </c>
      <c r="I183" s="13">
        <v>108</v>
      </c>
      <c r="J183" s="18">
        <v>1</v>
      </c>
      <c r="K183" s="18">
        <v>0</v>
      </c>
      <c r="L183" s="18">
        <v>33</v>
      </c>
      <c r="M183" s="18">
        <v>0</v>
      </c>
      <c r="N183" s="18"/>
    </row>
    <row r="184" spans="1:14" ht="15" x14ac:dyDescent="0.2">
      <c r="A184" s="98">
        <v>181</v>
      </c>
      <c r="B184" s="8" t="s">
        <v>222</v>
      </c>
      <c r="C184" s="18">
        <v>16</v>
      </c>
      <c r="D184" s="13">
        <v>50</v>
      </c>
      <c r="E184" s="13">
        <v>1.68</v>
      </c>
      <c r="F184" s="10">
        <f t="shared" si="2"/>
        <v>17.715419501133791</v>
      </c>
      <c r="G184" s="13">
        <v>88</v>
      </c>
      <c r="H184" s="13">
        <v>152</v>
      </c>
      <c r="I184" s="13">
        <v>104</v>
      </c>
      <c r="J184" s="18">
        <v>1</v>
      </c>
      <c r="K184" s="18">
        <v>0</v>
      </c>
      <c r="L184" s="18">
        <v>40</v>
      </c>
      <c r="M184" s="18">
        <v>1</v>
      </c>
      <c r="N184" s="18"/>
    </row>
    <row r="185" spans="1:14" ht="15" x14ac:dyDescent="0.2">
      <c r="A185" s="98">
        <v>182</v>
      </c>
      <c r="B185" s="8" t="s">
        <v>223</v>
      </c>
      <c r="C185" s="18">
        <v>15</v>
      </c>
      <c r="D185" s="13">
        <v>68</v>
      </c>
      <c r="E185" s="13">
        <v>1.71</v>
      </c>
      <c r="F185" s="10">
        <f t="shared" si="2"/>
        <v>23.255018638213471</v>
      </c>
      <c r="G185" s="21">
        <v>80</v>
      </c>
      <c r="H185" s="21">
        <v>168</v>
      </c>
      <c r="I185" s="18">
        <v>124</v>
      </c>
      <c r="J185" s="18">
        <v>1</v>
      </c>
      <c r="K185" s="18">
        <v>0</v>
      </c>
      <c r="L185" s="18">
        <v>31</v>
      </c>
      <c r="M185" s="18">
        <v>1</v>
      </c>
      <c r="N185" s="18"/>
    </row>
    <row r="186" spans="1:14" ht="15" x14ac:dyDescent="0.2">
      <c r="A186" s="98">
        <v>183</v>
      </c>
      <c r="B186" s="8" t="s">
        <v>222</v>
      </c>
      <c r="C186" s="18">
        <v>16</v>
      </c>
      <c r="D186" s="18">
        <v>72</v>
      </c>
      <c r="E186" s="18">
        <v>1.64</v>
      </c>
      <c r="F186" s="10">
        <f t="shared" si="2"/>
        <v>26.769779892920884</v>
      </c>
      <c r="G186" s="18">
        <v>64</v>
      </c>
      <c r="H186" s="18">
        <v>80</v>
      </c>
      <c r="I186" s="18">
        <v>68</v>
      </c>
      <c r="J186" s="18">
        <v>0</v>
      </c>
      <c r="K186" s="18">
        <v>0</v>
      </c>
      <c r="L186" s="18">
        <v>29</v>
      </c>
      <c r="M186" s="21">
        <v>0</v>
      </c>
      <c r="N186" s="18"/>
    </row>
    <row r="187" spans="1:14" ht="15" x14ac:dyDescent="0.2">
      <c r="A187" s="98">
        <v>184</v>
      </c>
      <c r="B187" s="8" t="s">
        <v>222</v>
      </c>
      <c r="C187" s="18">
        <v>16</v>
      </c>
      <c r="D187" s="18">
        <v>50</v>
      </c>
      <c r="E187" s="13">
        <v>1.73</v>
      </c>
      <c r="F187" s="10">
        <f t="shared" si="2"/>
        <v>16.706204684419792</v>
      </c>
      <c r="G187" s="13">
        <v>76</v>
      </c>
      <c r="H187" s="13">
        <v>160</v>
      </c>
      <c r="I187" s="13">
        <v>120</v>
      </c>
      <c r="J187" s="18">
        <v>0</v>
      </c>
      <c r="K187" s="18">
        <v>0</v>
      </c>
      <c r="L187" s="18">
        <v>31</v>
      </c>
      <c r="M187" s="21">
        <v>1</v>
      </c>
      <c r="N187" s="18"/>
    </row>
    <row r="188" spans="1:14" ht="15" x14ac:dyDescent="0.2">
      <c r="A188" s="98">
        <v>185</v>
      </c>
      <c r="B188" s="8" t="s">
        <v>222</v>
      </c>
      <c r="C188" s="18">
        <v>17</v>
      </c>
      <c r="D188" s="13">
        <v>71.5</v>
      </c>
      <c r="E188" s="13">
        <v>1.81</v>
      </c>
      <c r="F188" s="10">
        <f t="shared" si="2"/>
        <v>21.824730624828302</v>
      </c>
      <c r="G188" s="18">
        <v>80</v>
      </c>
      <c r="H188" s="18">
        <v>128</v>
      </c>
      <c r="I188" s="18"/>
      <c r="J188" s="18">
        <v>0</v>
      </c>
      <c r="K188" s="18">
        <v>1</v>
      </c>
      <c r="L188" s="18">
        <v>30</v>
      </c>
      <c r="M188" s="21">
        <v>0</v>
      </c>
      <c r="N188" s="18"/>
    </row>
    <row r="189" spans="1:14" ht="15" x14ac:dyDescent="0.2">
      <c r="A189" s="98">
        <v>186</v>
      </c>
      <c r="B189" s="8" t="s">
        <v>223</v>
      </c>
      <c r="C189" s="18">
        <v>16</v>
      </c>
      <c r="D189" s="13">
        <v>52</v>
      </c>
      <c r="E189" s="13">
        <v>1.62</v>
      </c>
      <c r="F189" s="10">
        <f t="shared" si="2"/>
        <v>19.814052735863431</v>
      </c>
      <c r="G189" s="18">
        <v>80</v>
      </c>
      <c r="H189" s="18">
        <v>156</v>
      </c>
      <c r="I189" s="18">
        <v>80</v>
      </c>
      <c r="J189" s="18">
        <v>1</v>
      </c>
      <c r="K189" s="18">
        <v>0</v>
      </c>
      <c r="L189" s="18">
        <v>35</v>
      </c>
      <c r="M189" s="21">
        <v>1</v>
      </c>
      <c r="N189" s="18"/>
    </row>
    <row r="190" spans="1:14" ht="15" x14ac:dyDescent="0.2">
      <c r="A190" s="98">
        <v>187</v>
      </c>
      <c r="B190" s="8" t="s">
        <v>223</v>
      </c>
      <c r="C190" s="18">
        <v>17</v>
      </c>
      <c r="D190" s="13">
        <v>66</v>
      </c>
      <c r="E190" s="13">
        <v>1.62</v>
      </c>
      <c r="F190" s="10">
        <f t="shared" si="2"/>
        <v>25.14860539551897</v>
      </c>
      <c r="G190" s="13">
        <v>80</v>
      </c>
      <c r="H190" s="13">
        <v>144</v>
      </c>
      <c r="I190" s="13">
        <v>136</v>
      </c>
      <c r="J190" s="18">
        <v>1</v>
      </c>
      <c r="K190" s="18">
        <v>0</v>
      </c>
      <c r="L190" s="18">
        <v>27</v>
      </c>
      <c r="M190" s="21">
        <v>0</v>
      </c>
      <c r="N190" s="18"/>
    </row>
    <row r="191" spans="1:14" ht="15" x14ac:dyDescent="0.2">
      <c r="A191" s="98">
        <v>188</v>
      </c>
      <c r="B191" s="8" t="s">
        <v>223</v>
      </c>
      <c r="C191" s="18">
        <v>15</v>
      </c>
      <c r="D191" s="13">
        <v>47</v>
      </c>
      <c r="E191" s="13">
        <v>1.61</v>
      </c>
      <c r="F191" s="10">
        <f t="shared" si="2"/>
        <v>18.132016511708652</v>
      </c>
      <c r="G191" s="21">
        <v>80</v>
      </c>
      <c r="H191" s="21">
        <v>120</v>
      </c>
      <c r="I191" s="18">
        <v>100</v>
      </c>
      <c r="J191" s="18">
        <v>1</v>
      </c>
      <c r="K191" s="18">
        <v>0</v>
      </c>
      <c r="L191" s="18">
        <v>33</v>
      </c>
      <c r="M191" s="21">
        <v>1</v>
      </c>
      <c r="N191" s="18"/>
    </row>
    <row r="192" spans="1:14" ht="15" x14ac:dyDescent="0.2">
      <c r="A192" s="98">
        <v>189</v>
      </c>
      <c r="B192" s="8" t="s">
        <v>222</v>
      </c>
      <c r="C192" s="18">
        <v>16</v>
      </c>
      <c r="D192" s="13">
        <v>60</v>
      </c>
      <c r="E192" s="13">
        <v>1.75</v>
      </c>
      <c r="F192" s="10">
        <f t="shared" si="2"/>
        <v>19.591836734693878</v>
      </c>
      <c r="G192" s="21">
        <v>68</v>
      </c>
      <c r="H192" s="21">
        <v>120</v>
      </c>
      <c r="I192" s="18">
        <v>76</v>
      </c>
      <c r="J192" s="18"/>
      <c r="K192" s="18"/>
      <c r="L192" s="18"/>
      <c r="M192" s="21"/>
      <c r="N192" s="18"/>
    </row>
    <row r="193" spans="1:14" ht="15" x14ac:dyDescent="0.2">
      <c r="A193" s="98">
        <v>190</v>
      </c>
      <c r="B193" s="8" t="s">
        <v>223</v>
      </c>
      <c r="C193" s="18">
        <v>16</v>
      </c>
      <c r="D193" s="13">
        <v>42</v>
      </c>
      <c r="E193" s="18">
        <v>1.61</v>
      </c>
      <c r="F193" s="10">
        <f t="shared" si="2"/>
        <v>16.203078584931134</v>
      </c>
      <c r="G193" s="18">
        <v>72</v>
      </c>
      <c r="H193" s="18">
        <v>160</v>
      </c>
      <c r="I193" s="18">
        <v>100</v>
      </c>
      <c r="J193" s="18"/>
      <c r="K193" s="18"/>
      <c r="L193" s="18"/>
      <c r="M193" s="21"/>
      <c r="N193" s="18"/>
    </row>
    <row r="194" spans="1:14" ht="15" x14ac:dyDescent="0.2">
      <c r="A194" s="98">
        <v>191</v>
      </c>
      <c r="B194" s="8" t="s">
        <v>222</v>
      </c>
      <c r="C194" s="18">
        <v>15</v>
      </c>
      <c r="D194" s="18">
        <v>44</v>
      </c>
      <c r="E194" s="18">
        <v>1.64</v>
      </c>
      <c r="F194" s="10">
        <f t="shared" si="2"/>
        <v>16.359309934562763</v>
      </c>
      <c r="G194" s="18">
        <v>64</v>
      </c>
      <c r="H194" s="18">
        <v>144</v>
      </c>
      <c r="I194" s="18">
        <v>88</v>
      </c>
      <c r="J194" s="18">
        <v>1</v>
      </c>
      <c r="K194" s="18">
        <v>0</v>
      </c>
      <c r="L194" s="18">
        <v>37</v>
      </c>
      <c r="M194" s="21">
        <v>1</v>
      </c>
      <c r="N194" s="18"/>
    </row>
    <row r="195" spans="1:14" ht="15" x14ac:dyDescent="0.2">
      <c r="A195" s="98">
        <v>192</v>
      </c>
      <c r="B195" s="8" t="s">
        <v>223</v>
      </c>
      <c r="C195" s="18">
        <v>16</v>
      </c>
      <c r="D195" s="18">
        <v>67</v>
      </c>
      <c r="E195" s="18">
        <v>1.78</v>
      </c>
      <c r="F195" s="10">
        <f t="shared" si="2"/>
        <v>21.146319909102385</v>
      </c>
      <c r="G195" s="18">
        <v>88</v>
      </c>
      <c r="H195" s="18">
        <v>110</v>
      </c>
      <c r="I195" s="18">
        <v>88</v>
      </c>
      <c r="J195" s="18">
        <v>1</v>
      </c>
      <c r="K195" s="18">
        <v>0</v>
      </c>
      <c r="L195" s="18">
        <v>30</v>
      </c>
      <c r="M195" s="21">
        <v>0</v>
      </c>
      <c r="N195" s="18"/>
    </row>
    <row r="196" spans="1:14" ht="15" x14ac:dyDescent="0.2">
      <c r="A196" s="98">
        <v>193</v>
      </c>
      <c r="B196" s="8" t="s">
        <v>222</v>
      </c>
      <c r="C196" s="18">
        <v>16</v>
      </c>
      <c r="D196" s="13">
        <v>48</v>
      </c>
      <c r="E196" s="13">
        <v>1.72</v>
      </c>
      <c r="F196" s="10">
        <f t="shared" si="2"/>
        <v>16.224986479177936</v>
      </c>
      <c r="G196" s="18">
        <v>68</v>
      </c>
      <c r="H196" s="18">
        <v>156</v>
      </c>
      <c r="I196" s="18">
        <v>128</v>
      </c>
      <c r="J196" s="18">
        <v>0</v>
      </c>
      <c r="K196" s="18">
        <v>0</v>
      </c>
      <c r="L196" s="18">
        <v>37</v>
      </c>
      <c r="M196" s="21">
        <v>1</v>
      </c>
      <c r="N196" s="18"/>
    </row>
    <row r="197" spans="1:14" ht="15" x14ac:dyDescent="0.2">
      <c r="A197" s="98">
        <v>194</v>
      </c>
      <c r="B197" s="8" t="s">
        <v>222</v>
      </c>
      <c r="C197" s="18">
        <v>16</v>
      </c>
      <c r="D197" s="13">
        <v>56</v>
      </c>
      <c r="E197" s="13">
        <v>1.73</v>
      </c>
      <c r="F197" s="10">
        <f t="shared" ref="F197:F260" si="3">D197/(E197*E197)</f>
        <v>18.710949246550168</v>
      </c>
      <c r="G197" s="18">
        <v>88</v>
      </c>
      <c r="H197" s="18">
        <v>180</v>
      </c>
      <c r="I197" s="18">
        <v>140</v>
      </c>
      <c r="J197" s="18">
        <v>1</v>
      </c>
      <c r="K197" s="18">
        <v>0</v>
      </c>
      <c r="L197" s="18">
        <v>30</v>
      </c>
      <c r="M197" s="21">
        <v>1</v>
      </c>
      <c r="N197" s="18"/>
    </row>
    <row r="198" spans="1:14" ht="15" x14ac:dyDescent="0.2">
      <c r="A198" s="98">
        <v>195</v>
      </c>
      <c r="B198" s="8" t="s">
        <v>223</v>
      </c>
      <c r="C198" s="18">
        <v>15</v>
      </c>
      <c r="D198" s="13">
        <v>62</v>
      </c>
      <c r="E198" s="13">
        <v>1.6</v>
      </c>
      <c r="F198" s="10">
        <f t="shared" si="3"/>
        <v>24.218749999999996</v>
      </c>
      <c r="G198" s="18">
        <v>64</v>
      </c>
      <c r="H198" s="18">
        <v>100</v>
      </c>
      <c r="I198" s="18">
        <v>72</v>
      </c>
      <c r="J198" s="18">
        <v>1</v>
      </c>
      <c r="K198" s="18">
        <v>0</v>
      </c>
      <c r="L198" s="18">
        <v>30</v>
      </c>
      <c r="M198" s="21">
        <v>0</v>
      </c>
      <c r="N198" s="18"/>
    </row>
    <row r="199" spans="1:14" ht="15" x14ac:dyDescent="0.2">
      <c r="A199" s="98">
        <v>196</v>
      </c>
      <c r="B199" s="8" t="s">
        <v>223</v>
      </c>
      <c r="C199" s="18">
        <v>16</v>
      </c>
      <c r="D199" s="13">
        <v>54</v>
      </c>
      <c r="E199" s="13">
        <v>1.6</v>
      </c>
      <c r="F199" s="10">
        <f t="shared" si="3"/>
        <v>21.093749999999996</v>
      </c>
      <c r="G199" s="18">
        <v>88</v>
      </c>
      <c r="H199" s="18">
        <v>128</v>
      </c>
      <c r="I199" s="18">
        <v>108</v>
      </c>
      <c r="J199" s="18">
        <v>1</v>
      </c>
      <c r="K199" s="18">
        <v>1</v>
      </c>
      <c r="L199" s="18">
        <v>31</v>
      </c>
      <c r="M199" s="18">
        <v>1</v>
      </c>
      <c r="N199" s="18"/>
    </row>
    <row r="200" spans="1:14" ht="15" x14ac:dyDescent="0.2">
      <c r="A200" s="98">
        <v>197</v>
      </c>
      <c r="B200" s="8" t="s">
        <v>222</v>
      </c>
      <c r="C200" s="18">
        <v>16</v>
      </c>
      <c r="D200" s="13">
        <v>81</v>
      </c>
      <c r="E200" s="13">
        <v>1.75</v>
      </c>
      <c r="F200" s="10">
        <f t="shared" si="3"/>
        <v>26.448979591836736</v>
      </c>
      <c r="G200" s="18">
        <v>64</v>
      </c>
      <c r="H200" s="18">
        <v>144</v>
      </c>
      <c r="I200" s="18">
        <v>124</v>
      </c>
      <c r="J200" s="18"/>
      <c r="K200" s="18"/>
      <c r="L200" s="18"/>
      <c r="M200" s="18"/>
      <c r="N200" s="18"/>
    </row>
    <row r="201" spans="1:14" ht="15" x14ac:dyDescent="0.2">
      <c r="A201" s="98">
        <v>198</v>
      </c>
      <c r="B201" s="8" t="s">
        <v>222</v>
      </c>
      <c r="C201" s="18">
        <v>16</v>
      </c>
      <c r="D201" s="13">
        <v>51</v>
      </c>
      <c r="E201" s="13">
        <v>1.67</v>
      </c>
      <c r="F201" s="10">
        <f t="shared" si="3"/>
        <v>18.286779733945284</v>
      </c>
      <c r="G201" s="18">
        <v>84</v>
      </c>
      <c r="H201" s="18">
        <v>156</v>
      </c>
      <c r="I201" s="18">
        <v>84</v>
      </c>
      <c r="J201" s="18">
        <v>1</v>
      </c>
      <c r="K201" s="18">
        <v>0</v>
      </c>
      <c r="L201" s="18">
        <v>42</v>
      </c>
      <c r="M201" s="18">
        <v>0</v>
      </c>
      <c r="N201" s="18"/>
    </row>
    <row r="202" spans="1:14" ht="15" x14ac:dyDescent="0.2">
      <c r="A202" s="98">
        <v>199</v>
      </c>
      <c r="B202" s="8" t="s">
        <v>222</v>
      </c>
      <c r="C202" s="18">
        <v>17</v>
      </c>
      <c r="D202" s="18">
        <v>77</v>
      </c>
      <c r="E202" s="13">
        <v>1.81</v>
      </c>
      <c r="F202" s="10">
        <f t="shared" si="3"/>
        <v>23.503556057507403</v>
      </c>
      <c r="G202" s="18"/>
      <c r="H202" s="18"/>
      <c r="I202" s="18"/>
      <c r="J202" s="18">
        <v>1</v>
      </c>
      <c r="K202" s="18">
        <v>0</v>
      </c>
      <c r="L202" s="18">
        <v>30</v>
      </c>
      <c r="M202" s="18">
        <v>0</v>
      </c>
      <c r="N202" s="18"/>
    </row>
    <row r="203" spans="1:14" ht="15" x14ac:dyDescent="0.2">
      <c r="A203" s="98">
        <v>200</v>
      </c>
      <c r="B203" s="8" t="s">
        <v>222</v>
      </c>
      <c r="C203" s="18">
        <v>16</v>
      </c>
      <c r="D203" s="18">
        <v>63</v>
      </c>
      <c r="E203" s="13">
        <v>1.66</v>
      </c>
      <c r="F203" s="10">
        <f t="shared" si="3"/>
        <v>22.862534475250399</v>
      </c>
      <c r="G203" s="18">
        <v>60</v>
      </c>
      <c r="H203" s="18">
        <v>136</v>
      </c>
      <c r="I203" s="18">
        <v>84</v>
      </c>
      <c r="J203" s="18">
        <v>1</v>
      </c>
      <c r="K203" s="18">
        <v>0</v>
      </c>
      <c r="L203" s="18">
        <v>35</v>
      </c>
      <c r="M203" s="18">
        <v>1</v>
      </c>
      <c r="N203" s="18"/>
    </row>
    <row r="204" spans="1:14" ht="15" x14ac:dyDescent="0.2">
      <c r="A204" s="98">
        <v>201</v>
      </c>
      <c r="B204" s="8" t="s">
        <v>223</v>
      </c>
      <c r="C204" s="18">
        <v>15</v>
      </c>
      <c r="D204" s="13">
        <v>61</v>
      </c>
      <c r="E204" s="13">
        <v>1.64</v>
      </c>
      <c r="F204" s="10">
        <f t="shared" si="3"/>
        <v>22.679952409280194</v>
      </c>
      <c r="G204" s="18">
        <v>68</v>
      </c>
      <c r="H204" s="18">
        <v>128</v>
      </c>
      <c r="I204" s="18">
        <v>108</v>
      </c>
      <c r="J204" s="18">
        <v>1</v>
      </c>
      <c r="K204" s="18">
        <v>0</v>
      </c>
      <c r="L204" s="18">
        <v>37</v>
      </c>
      <c r="M204" s="18">
        <v>1</v>
      </c>
      <c r="N204" s="18"/>
    </row>
    <row r="205" spans="1:14" ht="15" x14ac:dyDescent="0.2">
      <c r="A205" s="98">
        <v>202</v>
      </c>
      <c r="B205" s="8" t="s">
        <v>223</v>
      </c>
      <c r="C205" s="18"/>
      <c r="D205" s="13"/>
      <c r="E205" s="13"/>
      <c r="F205" s="10" t="e">
        <f t="shared" si="3"/>
        <v>#DIV/0!</v>
      </c>
      <c r="G205" s="18"/>
      <c r="H205" s="18"/>
      <c r="I205" s="18"/>
      <c r="J205" s="18">
        <v>1</v>
      </c>
      <c r="K205" s="18">
        <v>0</v>
      </c>
      <c r="L205" s="18">
        <v>27</v>
      </c>
      <c r="M205" s="18">
        <v>1</v>
      </c>
      <c r="N205" s="18"/>
    </row>
    <row r="206" spans="1:14" ht="15" x14ac:dyDescent="0.2">
      <c r="A206" s="98">
        <v>203</v>
      </c>
      <c r="B206" s="8" t="s">
        <v>222</v>
      </c>
      <c r="C206" s="18">
        <v>15</v>
      </c>
      <c r="D206" s="18">
        <v>50</v>
      </c>
      <c r="E206" s="13">
        <v>1.66</v>
      </c>
      <c r="F206" s="10">
        <f t="shared" si="3"/>
        <v>18.144868631151112</v>
      </c>
      <c r="G206" s="18">
        <v>92</v>
      </c>
      <c r="H206" s="18">
        <v>116</v>
      </c>
      <c r="I206" s="18">
        <v>96</v>
      </c>
      <c r="J206" s="18"/>
      <c r="K206" s="18"/>
      <c r="L206" s="18"/>
      <c r="M206" s="18"/>
      <c r="N206" s="18"/>
    </row>
    <row r="207" spans="1:14" ht="15" x14ac:dyDescent="0.2">
      <c r="A207" s="98">
        <v>204</v>
      </c>
      <c r="B207" s="8" t="s">
        <v>222</v>
      </c>
      <c r="C207" s="18"/>
      <c r="D207" s="18"/>
      <c r="E207" s="18"/>
      <c r="F207" s="10" t="e">
        <f t="shared" si="3"/>
        <v>#DIV/0!</v>
      </c>
      <c r="G207" s="18"/>
      <c r="H207" s="18"/>
      <c r="I207" s="18"/>
      <c r="J207" s="18"/>
      <c r="K207" s="18"/>
      <c r="L207" s="18"/>
      <c r="M207" s="18"/>
      <c r="N207" s="18"/>
    </row>
    <row r="208" spans="1:14" ht="15" x14ac:dyDescent="0.2">
      <c r="A208" s="98">
        <v>205</v>
      </c>
      <c r="B208" s="8" t="s">
        <v>223</v>
      </c>
      <c r="C208" s="18">
        <v>15</v>
      </c>
      <c r="D208" s="18">
        <v>54</v>
      </c>
      <c r="E208" s="18">
        <v>1.68</v>
      </c>
      <c r="F208" s="10">
        <f t="shared" si="3"/>
        <v>19.132653061224492</v>
      </c>
      <c r="G208" s="18">
        <v>84</v>
      </c>
      <c r="H208" s="18">
        <v>176</v>
      </c>
      <c r="I208" s="18">
        <v>92</v>
      </c>
      <c r="J208" s="18"/>
      <c r="K208" s="18"/>
      <c r="L208" s="18"/>
      <c r="M208" s="18"/>
      <c r="N208" s="18"/>
    </row>
    <row r="209" spans="1:14" ht="15" x14ac:dyDescent="0.2">
      <c r="A209" s="98">
        <v>206</v>
      </c>
      <c r="B209" s="8" t="s">
        <v>223</v>
      </c>
      <c r="C209" s="18">
        <v>15</v>
      </c>
      <c r="D209" s="18"/>
      <c r="E209" s="18">
        <v>1.61</v>
      </c>
      <c r="F209" s="10">
        <f t="shared" si="3"/>
        <v>0</v>
      </c>
      <c r="G209" s="18">
        <v>80</v>
      </c>
      <c r="H209" s="18">
        <v>172</v>
      </c>
      <c r="I209" s="18">
        <v>128</v>
      </c>
      <c r="J209" s="18"/>
      <c r="K209" s="18"/>
      <c r="L209" s="18"/>
      <c r="M209" s="18"/>
      <c r="N209" s="18"/>
    </row>
    <row r="210" spans="1:14" ht="15" x14ac:dyDescent="0.2">
      <c r="A210" s="98">
        <v>207</v>
      </c>
      <c r="B210" s="8" t="s">
        <v>222</v>
      </c>
      <c r="C210" s="18">
        <v>16</v>
      </c>
      <c r="D210" s="13">
        <v>54</v>
      </c>
      <c r="E210" s="18">
        <v>1.67</v>
      </c>
      <c r="F210" s="10">
        <f t="shared" si="3"/>
        <v>19.362472659471475</v>
      </c>
      <c r="G210" s="18">
        <v>76</v>
      </c>
      <c r="H210" s="18">
        <v>140</v>
      </c>
      <c r="I210" s="18">
        <v>112</v>
      </c>
      <c r="J210" s="18"/>
      <c r="K210" s="18"/>
      <c r="L210" s="18"/>
      <c r="M210" s="18"/>
      <c r="N210" s="18"/>
    </row>
    <row r="211" spans="1:14" ht="15" x14ac:dyDescent="0.2">
      <c r="A211" s="98">
        <v>208</v>
      </c>
      <c r="B211" s="8" t="s">
        <v>223</v>
      </c>
      <c r="C211" s="18">
        <v>15</v>
      </c>
      <c r="D211" s="13">
        <v>48</v>
      </c>
      <c r="E211" s="13">
        <v>1.58</v>
      </c>
      <c r="F211" s="10">
        <f t="shared" si="3"/>
        <v>19.227687870533565</v>
      </c>
      <c r="G211" s="18"/>
      <c r="H211" s="18">
        <v>120</v>
      </c>
      <c r="I211" s="18">
        <v>92</v>
      </c>
      <c r="J211" s="18"/>
      <c r="K211" s="18"/>
      <c r="L211" s="18"/>
      <c r="M211" s="18"/>
      <c r="N211" s="18"/>
    </row>
    <row r="212" spans="1:14" ht="15" x14ac:dyDescent="0.2">
      <c r="A212" s="98">
        <v>209</v>
      </c>
      <c r="B212" s="8" t="s">
        <v>222</v>
      </c>
      <c r="C212" s="18">
        <v>16</v>
      </c>
      <c r="D212" s="13">
        <v>50</v>
      </c>
      <c r="E212" s="18">
        <v>1.82</v>
      </c>
      <c r="F212" s="10">
        <f t="shared" si="3"/>
        <v>15.094795314575533</v>
      </c>
      <c r="G212" s="18"/>
      <c r="H212" s="18">
        <v>128</v>
      </c>
      <c r="I212" s="18">
        <v>112</v>
      </c>
      <c r="J212" s="18"/>
      <c r="K212" s="18"/>
      <c r="L212" s="18"/>
      <c r="M212" s="18"/>
      <c r="N212" s="18"/>
    </row>
    <row r="213" spans="1:14" ht="15" x14ac:dyDescent="0.2">
      <c r="A213" s="98">
        <v>210</v>
      </c>
      <c r="B213" s="8" t="s">
        <v>222</v>
      </c>
      <c r="C213" s="18">
        <v>16</v>
      </c>
      <c r="D213" s="13">
        <v>59</v>
      </c>
      <c r="E213" s="13">
        <v>1.78</v>
      </c>
      <c r="F213" s="10">
        <f t="shared" si="3"/>
        <v>18.621386188612547</v>
      </c>
      <c r="G213" s="18">
        <v>96</v>
      </c>
      <c r="H213" s="18">
        <v>136</v>
      </c>
      <c r="I213" s="18">
        <v>92</v>
      </c>
      <c r="J213" s="18"/>
      <c r="K213" s="18"/>
      <c r="L213" s="18"/>
      <c r="M213" s="18"/>
      <c r="N213" s="18"/>
    </row>
    <row r="214" spans="1:14" ht="15" x14ac:dyDescent="0.2">
      <c r="A214" s="98">
        <v>211</v>
      </c>
      <c r="B214" s="8" t="s">
        <v>222</v>
      </c>
      <c r="C214" s="18">
        <v>15</v>
      </c>
      <c r="D214" s="13"/>
      <c r="E214" s="18"/>
      <c r="F214" s="10" t="e">
        <f t="shared" si="3"/>
        <v>#DIV/0!</v>
      </c>
      <c r="G214" s="18"/>
      <c r="H214" s="18"/>
      <c r="I214" s="18"/>
      <c r="J214" s="18"/>
      <c r="K214" s="18"/>
      <c r="L214" s="18"/>
      <c r="M214" s="18"/>
      <c r="N214" s="18"/>
    </row>
    <row r="215" spans="1:14" ht="15" x14ac:dyDescent="0.2">
      <c r="A215" s="98">
        <v>212</v>
      </c>
      <c r="B215" s="8" t="s">
        <v>222</v>
      </c>
      <c r="C215" s="18">
        <v>15</v>
      </c>
      <c r="D215" s="18">
        <v>54</v>
      </c>
      <c r="E215" s="18">
        <v>1.67</v>
      </c>
      <c r="F215" s="10">
        <f t="shared" si="3"/>
        <v>19.362472659471475</v>
      </c>
      <c r="G215" s="18">
        <f>19*4</f>
        <v>76</v>
      </c>
      <c r="H215" s="18">
        <f>4*35</f>
        <v>140</v>
      </c>
      <c r="I215" s="18">
        <f>4*28</f>
        <v>112</v>
      </c>
      <c r="J215" s="18"/>
      <c r="K215" s="18"/>
      <c r="L215" s="18"/>
      <c r="M215" s="18"/>
      <c r="N215" s="18"/>
    </row>
    <row r="216" spans="1:14" ht="15" x14ac:dyDescent="0.2">
      <c r="A216" s="98">
        <v>213</v>
      </c>
      <c r="B216" s="8" t="s">
        <v>222</v>
      </c>
      <c r="C216" s="18">
        <v>16</v>
      </c>
      <c r="D216" s="13">
        <v>59.5</v>
      </c>
      <c r="E216" s="13">
        <v>1.7749999999999999</v>
      </c>
      <c r="F216" s="10">
        <f t="shared" si="3"/>
        <v>18.885141836937116</v>
      </c>
      <c r="G216" s="18">
        <f>4*20</f>
        <v>80</v>
      </c>
      <c r="H216" s="18">
        <f>4*33</f>
        <v>132</v>
      </c>
      <c r="I216" s="18">
        <f>4*24</f>
        <v>96</v>
      </c>
      <c r="J216" s="18"/>
      <c r="K216" s="18"/>
      <c r="L216" s="18"/>
      <c r="M216" s="18"/>
      <c r="N216" s="18"/>
    </row>
    <row r="217" spans="1:14" ht="15" x14ac:dyDescent="0.2">
      <c r="A217" s="98">
        <v>214</v>
      </c>
      <c r="B217" s="8" t="s">
        <v>223</v>
      </c>
      <c r="C217" s="18">
        <v>16</v>
      </c>
      <c r="D217" s="14">
        <v>56.5</v>
      </c>
      <c r="E217" s="13">
        <v>1.72</v>
      </c>
      <c r="F217" s="10">
        <f t="shared" si="3"/>
        <v>19.098161168199027</v>
      </c>
      <c r="G217" s="18">
        <f>4*20</f>
        <v>80</v>
      </c>
      <c r="H217" s="18">
        <f>4*37</f>
        <v>148</v>
      </c>
      <c r="I217" s="18">
        <f>4*26</f>
        <v>104</v>
      </c>
      <c r="J217" s="18"/>
      <c r="K217" s="18"/>
      <c r="L217" s="18"/>
      <c r="M217" s="18"/>
      <c r="N217" s="18"/>
    </row>
    <row r="218" spans="1:14" ht="15" x14ac:dyDescent="0.2">
      <c r="A218" s="98">
        <v>215</v>
      </c>
      <c r="B218" s="8" t="s">
        <v>222</v>
      </c>
      <c r="C218" s="18">
        <v>15</v>
      </c>
      <c r="D218" s="13">
        <v>57</v>
      </c>
      <c r="E218" s="13">
        <v>1.75</v>
      </c>
      <c r="F218" s="10">
        <f t="shared" si="3"/>
        <v>18.612244897959183</v>
      </c>
      <c r="G218" s="18">
        <f>4*22</f>
        <v>88</v>
      </c>
      <c r="H218" s="18">
        <f>4*34</f>
        <v>136</v>
      </c>
      <c r="I218" s="18">
        <f>4*29</f>
        <v>116</v>
      </c>
      <c r="J218" s="18"/>
      <c r="K218" s="18"/>
      <c r="L218" s="18"/>
      <c r="M218" s="18"/>
      <c r="N218" s="18"/>
    </row>
    <row r="219" spans="1:14" ht="15" x14ac:dyDescent="0.2">
      <c r="A219" s="98">
        <v>216</v>
      </c>
      <c r="B219" s="8" t="s">
        <v>223</v>
      </c>
      <c r="C219" s="18">
        <v>15</v>
      </c>
      <c r="D219" s="13">
        <v>55</v>
      </c>
      <c r="E219" s="13">
        <v>1.64</v>
      </c>
      <c r="F219" s="10">
        <f t="shared" si="3"/>
        <v>20.449137418203453</v>
      </c>
      <c r="G219" s="18">
        <f>4*14</f>
        <v>56</v>
      </c>
      <c r="H219" s="18"/>
      <c r="I219" s="18">
        <f>4*30</f>
        <v>120</v>
      </c>
      <c r="J219" s="18"/>
      <c r="K219" s="18"/>
      <c r="L219" s="18"/>
      <c r="M219" s="18"/>
      <c r="N219" s="18"/>
    </row>
    <row r="220" spans="1:14" ht="15" x14ac:dyDescent="0.2">
      <c r="A220" s="98">
        <v>217</v>
      </c>
      <c r="B220" s="8" t="s">
        <v>223</v>
      </c>
      <c r="C220" s="18">
        <v>15</v>
      </c>
      <c r="D220" s="18">
        <v>54</v>
      </c>
      <c r="E220" s="18">
        <v>1.58</v>
      </c>
      <c r="F220" s="10">
        <f t="shared" si="3"/>
        <v>21.631148854350261</v>
      </c>
      <c r="G220" s="18">
        <f>4*22</f>
        <v>88</v>
      </c>
      <c r="H220" s="18">
        <f>4*34</f>
        <v>136</v>
      </c>
      <c r="I220" s="18">
        <f>4*26</f>
        <v>104</v>
      </c>
      <c r="J220" s="18"/>
      <c r="K220" s="18"/>
      <c r="L220" s="18"/>
      <c r="M220" s="18"/>
      <c r="N220" s="18"/>
    </row>
    <row r="221" spans="1:14" ht="15" x14ac:dyDescent="0.2">
      <c r="A221" s="98">
        <v>218</v>
      </c>
      <c r="B221" s="8" t="s">
        <v>223</v>
      </c>
      <c r="C221" s="18">
        <v>15</v>
      </c>
      <c r="D221" s="18"/>
      <c r="E221" s="18"/>
      <c r="F221" s="10" t="e">
        <f t="shared" si="3"/>
        <v>#DIV/0!</v>
      </c>
      <c r="G221" s="18">
        <f>4*17</f>
        <v>68</v>
      </c>
      <c r="H221" s="18">
        <f>4*35</f>
        <v>140</v>
      </c>
      <c r="I221" s="18">
        <f>4*28</f>
        <v>112</v>
      </c>
      <c r="J221" s="18"/>
      <c r="K221" s="18"/>
      <c r="L221" s="18"/>
      <c r="M221" s="18"/>
      <c r="N221" s="18"/>
    </row>
    <row r="222" spans="1:14" ht="15" x14ac:dyDescent="0.2">
      <c r="A222" s="98">
        <v>219</v>
      </c>
      <c r="B222" s="8" t="s">
        <v>222</v>
      </c>
      <c r="C222" s="13">
        <v>18</v>
      </c>
      <c r="D222" s="21">
        <v>58</v>
      </c>
      <c r="E222" s="21">
        <v>1.64</v>
      </c>
      <c r="F222" s="10">
        <f t="shared" si="3"/>
        <v>21.564544913741823</v>
      </c>
      <c r="G222" s="91">
        <v>64</v>
      </c>
      <c r="H222" s="91">
        <v>88</v>
      </c>
      <c r="I222" s="91">
        <v>92</v>
      </c>
      <c r="J222" s="91" t="s">
        <v>981</v>
      </c>
      <c r="K222" s="91">
        <v>4</v>
      </c>
      <c r="L222" s="91">
        <v>26</v>
      </c>
      <c r="M222" s="91">
        <v>4</v>
      </c>
      <c r="N222" s="91">
        <v>3</v>
      </c>
    </row>
    <row r="223" spans="1:14" ht="15" x14ac:dyDescent="0.2">
      <c r="A223" s="98">
        <v>220</v>
      </c>
      <c r="B223" s="8" t="s">
        <v>223</v>
      </c>
      <c r="C223" s="13">
        <v>17</v>
      </c>
      <c r="D223" s="13">
        <v>58</v>
      </c>
      <c r="E223" s="13">
        <v>1.51</v>
      </c>
      <c r="F223" s="10">
        <f t="shared" si="3"/>
        <v>25.437480812245077</v>
      </c>
      <c r="G223" s="21">
        <v>60</v>
      </c>
      <c r="H223" s="21">
        <v>124</v>
      </c>
      <c r="I223" s="21">
        <v>60</v>
      </c>
      <c r="J223" s="91" t="s">
        <v>981</v>
      </c>
      <c r="K223" s="21">
        <v>4</v>
      </c>
      <c r="L223" s="21">
        <v>28</v>
      </c>
      <c r="M223" s="21">
        <v>3</v>
      </c>
      <c r="N223" s="91">
        <v>3</v>
      </c>
    </row>
    <row r="224" spans="1:14" ht="15" x14ac:dyDescent="0.2">
      <c r="A224" s="98">
        <v>221</v>
      </c>
      <c r="B224" s="8" t="s">
        <v>222</v>
      </c>
      <c r="C224" s="14">
        <v>16</v>
      </c>
      <c r="D224" s="13">
        <v>51</v>
      </c>
      <c r="E224" s="13">
        <v>1.68</v>
      </c>
      <c r="F224" s="10">
        <f t="shared" si="3"/>
        <v>18.069727891156464</v>
      </c>
      <c r="G224" s="21">
        <v>84</v>
      </c>
      <c r="H224" s="21">
        <v>168</v>
      </c>
      <c r="I224" s="21">
        <v>108</v>
      </c>
      <c r="J224" s="91" t="s">
        <v>981</v>
      </c>
      <c r="K224" s="21">
        <v>3</v>
      </c>
      <c r="L224" s="21">
        <v>29</v>
      </c>
      <c r="M224" s="21">
        <v>4</v>
      </c>
      <c r="N224" s="91">
        <v>5</v>
      </c>
    </row>
    <row r="225" spans="1:14" ht="15" x14ac:dyDescent="0.2">
      <c r="A225" s="98">
        <v>222</v>
      </c>
      <c r="B225" s="8" t="s">
        <v>222</v>
      </c>
      <c r="C225" s="14">
        <v>16</v>
      </c>
      <c r="D225" s="13">
        <v>50</v>
      </c>
      <c r="E225" s="13">
        <v>1.69</v>
      </c>
      <c r="F225" s="10">
        <f t="shared" si="3"/>
        <v>17.506389832288786</v>
      </c>
      <c r="G225" s="21">
        <v>80</v>
      </c>
      <c r="H225" s="21">
        <v>136</v>
      </c>
      <c r="I225" s="21">
        <v>104</v>
      </c>
      <c r="J225" s="91" t="s">
        <v>981</v>
      </c>
      <c r="K225" s="21">
        <v>2</v>
      </c>
      <c r="L225" s="21">
        <v>32</v>
      </c>
      <c r="M225" s="21">
        <v>4</v>
      </c>
      <c r="N225" s="91">
        <v>4</v>
      </c>
    </row>
    <row r="226" spans="1:14" ht="15" x14ac:dyDescent="0.2">
      <c r="A226" s="98">
        <v>223</v>
      </c>
      <c r="B226" s="8" t="s">
        <v>223</v>
      </c>
      <c r="C226" s="14">
        <v>16</v>
      </c>
      <c r="D226" s="13">
        <v>54</v>
      </c>
      <c r="E226" s="13">
        <v>1.65</v>
      </c>
      <c r="F226" s="10">
        <f t="shared" si="3"/>
        <v>19.834710743801654</v>
      </c>
      <c r="G226" s="21">
        <v>84</v>
      </c>
      <c r="H226" s="21">
        <v>128</v>
      </c>
      <c r="I226" s="21">
        <v>80</v>
      </c>
      <c r="J226" s="21" t="s">
        <v>982</v>
      </c>
      <c r="K226" s="21">
        <v>4</v>
      </c>
      <c r="L226" s="21">
        <v>23</v>
      </c>
      <c r="M226" s="21">
        <v>4</v>
      </c>
      <c r="N226" s="91">
        <v>4</v>
      </c>
    </row>
    <row r="227" spans="1:14" ht="15" x14ac:dyDescent="0.2">
      <c r="A227" s="98">
        <v>224</v>
      </c>
      <c r="B227" s="8" t="s">
        <v>223</v>
      </c>
      <c r="C227" s="14">
        <v>16</v>
      </c>
      <c r="D227" s="91">
        <v>54</v>
      </c>
      <c r="E227" s="13">
        <v>1.7</v>
      </c>
      <c r="F227" s="10">
        <f t="shared" si="3"/>
        <v>18.68512110726644</v>
      </c>
      <c r="G227" s="21">
        <v>84</v>
      </c>
      <c r="H227" s="21">
        <v>136</v>
      </c>
      <c r="I227" s="21">
        <v>104</v>
      </c>
      <c r="J227" s="91" t="s">
        <v>981</v>
      </c>
      <c r="K227" s="21">
        <v>2</v>
      </c>
      <c r="L227" s="21">
        <v>22</v>
      </c>
      <c r="M227" s="21">
        <v>3</v>
      </c>
      <c r="N227" s="91">
        <v>4</v>
      </c>
    </row>
    <row r="228" spans="1:14" ht="15" x14ac:dyDescent="0.2">
      <c r="A228" s="98">
        <v>225</v>
      </c>
      <c r="B228" s="8" t="s">
        <v>222</v>
      </c>
      <c r="C228" s="14">
        <v>16</v>
      </c>
      <c r="D228" s="13">
        <v>51</v>
      </c>
      <c r="E228" s="13">
        <v>1.65</v>
      </c>
      <c r="F228" s="10">
        <f t="shared" si="3"/>
        <v>18.732782369146008</v>
      </c>
      <c r="G228" s="21">
        <v>100</v>
      </c>
      <c r="H228" s="21">
        <v>184</v>
      </c>
      <c r="I228" s="21">
        <v>104</v>
      </c>
      <c r="J228" s="91" t="s">
        <v>981</v>
      </c>
      <c r="K228" s="21">
        <v>4</v>
      </c>
      <c r="L228" s="21">
        <v>29</v>
      </c>
      <c r="M228" s="21">
        <v>4</v>
      </c>
      <c r="N228" s="91">
        <v>4</v>
      </c>
    </row>
    <row r="229" spans="1:14" ht="15" x14ac:dyDescent="0.2">
      <c r="A229" s="98">
        <v>226</v>
      </c>
      <c r="B229" s="8" t="s">
        <v>222</v>
      </c>
      <c r="C229" s="14">
        <v>16</v>
      </c>
      <c r="D229" s="13">
        <v>52</v>
      </c>
      <c r="E229" s="13">
        <v>1.79</v>
      </c>
      <c r="F229" s="10">
        <f t="shared" si="3"/>
        <v>16.229206329390468</v>
      </c>
      <c r="G229" s="21">
        <v>64</v>
      </c>
      <c r="H229" s="21">
        <v>104</v>
      </c>
      <c r="I229" s="21">
        <v>64</v>
      </c>
      <c r="J229" s="91" t="s">
        <v>981</v>
      </c>
      <c r="K229" s="21">
        <v>4</v>
      </c>
      <c r="L229" s="21">
        <v>31</v>
      </c>
      <c r="M229" s="21">
        <v>4</v>
      </c>
      <c r="N229" s="91">
        <v>4</v>
      </c>
    </row>
    <row r="230" spans="1:14" ht="15" x14ac:dyDescent="0.2">
      <c r="A230" s="98">
        <v>227</v>
      </c>
      <c r="B230" s="8" t="s">
        <v>222</v>
      </c>
      <c r="C230" s="14">
        <v>16</v>
      </c>
      <c r="D230" s="13">
        <v>63</v>
      </c>
      <c r="E230" s="13">
        <v>1.83</v>
      </c>
      <c r="F230" s="10">
        <f t="shared" si="3"/>
        <v>18.812147272238644</v>
      </c>
      <c r="G230" s="21">
        <v>68</v>
      </c>
      <c r="H230" s="21">
        <v>104</v>
      </c>
      <c r="I230" s="21">
        <v>96</v>
      </c>
      <c r="J230" s="91" t="s">
        <v>981</v>
      </c>
      <c r="K230" s="21">
        <v>2</v>
      </c>
      <c r="L230" s="21">
        <v>20</v>
      </c>
      <c r="M230" s="21">
        <v>3</v>
      </c>
      <c r="N230" s="91">
        <v>4</v>
      </c>
    </row>
    <row r="231" spans="1:14" ht="15" x14ac:dyDescent="0.2">
      <c r="A231" s="98">
        <v>228</v>
      </c>
      <c r="B231" s="8" t="s">
        <v>222</v>
      </c>
      <c r="C231" s="14">
        <v>16</v>
      </c>
      <c r="D231" s="13">
        <v>60</v>
      </c>
      <c r="E231" s="13">
        <v>1.65</v>
      </c>
      <c r="F231" s="10">
        <f t="shared" si="3"/>
        <v>22.03856749311295</v>
      </c>
      <c r="G231" s="21">
        <v>64</v>
      </c>
      <c r="H231" s="21">
        <v>184</v>
      </c>
      <c r="I231" s="21">
        <v>76</v>
      </c>
      <c r="J231" s="91" t="s">
        <v>981</v>
      </c>
      <c r="K231" s="21">
        <v>1</v>
      </c>
      <c r="L231" s="21">
        <v>28</v>
      </c>
      <c r="M231" s="21">
        <v>4</v>
      </c>
      <c r="N231" s="91">
        <v>4</v>
      </c>
    </row>
    <row r="232" spans="1:14" ht="15" x14ac:dyDescent="0.2">
      <c r="A232" s="98">
        <v>229</v>
      </c>
      <c r="B232" s="8" t="s">
        <v>223</v>
      </c>
      <c r="C232" s="14">
        <v>16</v>
      </c>
      <c r="D232" s="13">
        <v>54</v>
      </c>
      <c r="E232" s="13">
        <v>1.7</v>
      </c>
      <c r="F232" s="10">
        <f t="shared" si="3"/>
        <v>18.68512110726644</v>
      </c>
      <c r="G232" s="21">
        <v>88</v>
      </c>
      <c r="H232" s="21">
        <v>148</v>
      </c>
      <c r="I232" s="21">
        <v>92</v>
      </c>
      <c r="J232" s="91" t="s">
        <v>983</v>
      </c>
      <c r="K232" s="21">
        <v>3</v>
      </c>
      <c r="L232" s="21">
        <v>27</v>
      </c>
      <c r="M232" s="21">
        <v>4</v>
      </c>
      <c r="N232" s="91">
        <v>3</v>
      </c>
    </row>
    <row r="233" spans="1:14" ht="15" x14ac:dyDescent="0.2">
      <c r="A233" s="98">
        <v>230</v>
      </c>
      <c r="B233" s="8" t="s">
        <v>222</v>
      </c>
      <c r="C233" s="14">
        <v>16</v>
      </c>
      <c r="D233" s="13">
        <v>64</v>
      </c>
      <c r="E233" s="13">
        <v>1.72</v>
      </c>
      <c r="F233" s="10">
        <f t="shared" si="3"/>
        <v>21.63331530557058</v>
      </c>
      <c r="G233" s="21">
        <v>92</v>
      </c>
      <c r="H233" s="21">
        <v>192</v>
      </c>
      <c r="I233" s="21">
        <v>88</v>
      </c>
      <c r="J233" s="91" t="s">
        <v>981</v>
      </c>
      <c r="K233" s="91">
        <v>3</v>
      </c>
      <c r="L233" s="91">
        <v>29</v>
      </c>
      <c r="M233" s="91">
        <v>4</v>
      </c>
      <c r="N233" s="91">
        <v>4</v>
      </c>
    </row>
    <row r="234" spans="1:14" ht="15" x14ac:dyDescent="0.2">
      <c r="A234" s="98">
        <v>231</v>
      </c>
      <c r="B234" s="8" t="s">
        <v>223</v>
      </c>
      <c r="C234" s="14">
        <v>16</v>
      </c>
      <c r="D234" s="13">
        <v>55</v>
      </c>
      <c r="E234" s="13">
        <v>1.56</v>
      </c>
      <c r="F234" s="10">
        <f t="shared" si="3"/>
        <v>22.600262984878366</v>
      </c>
      <c r="G234" s="21">
        <v>84</v>
      </c>
      <c r="H234" s="21">
        <v>144</v>
      </c>
      <c r="I234" s="21">
        <v>88</v>
      </c>
      <c r="J234" s="91" t="s">
        <v>981</v>
      </c>
      <c r="K234" s="21">
        <v>4</v>
      </c>
      <c r="L234" s="21">
        <v>26</v>
      </c>
      <c r="M234" s="21">
        <v>3</v>
      </c>
      <c r="N234" s="91">
        <v>5</v>
      </c>
    </row>
    <row r="235" spans="1:14" ht="15" x14ac:dyDescent="0.2">
      <c r="A235" s="98">
        <v>232</v>
      </c>
      <c r="B235" s="8" t="s">
        <v>223</v>
      </c>
      <c r="C235" s="14">
        <v>16</v>
      </c>
      <c r="D235" s="13">
        <v>46</v>
      </c>
      <c r="E235" s="13">
        <v>1.67</v>
      </c>
      <c r="F235" s="10">
        <f t="shared" si="3"/>
        <v>16.493958191401628</v>
      </c>
      <c r="G235" s="21">
        <v>80</v>
      </c>
      <c r="H235" s="21">
        <v>160</v>
      </c>
      <c r="I235" s="21">
        <v>120</v>
      </c>
      <c r="J235" s="91" t="s">
        <v>984</v>
      </c>
      <c r="K235" s="21">
        <v>4</v>
      </c>
      <c r="L235" s="21">
        <v>27</v>
      </c>
      <c r="M235" s="21">
        <v>3</v>
      </c>
      <c r="N235" s="91">
        <v>4</v>
      </c>
    </row>
    <row r="236" spans="1:14" ht="15" x14ac:dyDescent="0.2">
      <c r="A236" s="98">
        <v>233</v>
      </c>
      <c r="B236" s="8" t="s">
        <v>222</v>
      </c>
      <c r="C236" s="14">
        <v>16</v>
      </c>
      <c r="D236" s="13">
        <v>48</v>
      </c>
      <c r="E236" s="13">
        <v>1.76</v>
      </c>
      <c r="F236" s="10">
        <f t="shared" si="3"/>
        <v>15.495867768595042</v>
      </c>
      <c r="G236" s="21">
        <v>84</v>
      </c>
      <c r="H236" s="21">
        <v>176</v>
      </c>
      <c r="I236" s="21">
        <v>96</v>
      </c>
      <c r="J236" s="91" t="s">
        <v>981</v>
      </c>
      <c r="K236" s="21">
        <v>3</v>
      </c>
      <c r="L236" s="21">
        <v>28</v>
      </c>
      <c r="M236" s="21">
        <v>5</v>
      </c>
      <c r="N236" s="91">
        <v>5</v>
      </c>
    </row>
    <row r="237" spans="1:14" ht="15" x14ac:dyDescent="0.2">
      <c r="A237" s="98">
        <v>234</v>
      </c>
      <c r="B237" s="8" t="s">
        <v>223</v>
      </c>
      <c r="C237" s="14">
        <v>16</v>
      </c>
      <c r="D237" s="13">
        <v>62</v>
      </c>
      <c r="E237" s="13">
        <v>1.7</v>
      </c>
      <c r="F237" s="10">
        <f t="shared" si="3"/>
        <v>21.453287197231838</v>
      </c>
      <c r="G237" s="21">
        <v>80</v>
      </c>
      <c r="H237" s="21">
        <v>136</v>
      </c>
      <c r="I237" s="21">
        <v>96</v>
      </c>
      <c r="J237" s="91" t="s">
        <v>985</v>
      </c>
      <c r="K237" s="21">
        <v>4</v>
      </c>
      <c r="L237" s="21">
        <v>28</v>
      </c>
      <c r="M237" s="21">
        <v>5</v>
      </c>
      <c r="N237" s="91">
        <v>2</v>
      </c>
    </row>
    <row r="238" spans="1:14" ht="15" x14ac:dyDescent="0.2">
      <c r="A238" s="98">
        <v>235</v>
      </c>
      <c r="B238" s="8" t="s">
        <v>223</v>
      </c>
      <c r="C238" s="14">
        <v>16</v>
      </c>
      <c r="D238" s="13">
        <v>45</v>
      </c>
      <c r="E238" s="13">
        <v>1.56</v>
      </c>
      <c r="F238" s="10">
        <f t="shared" si="3"/>
        <v>18.491124260355029</v>
      </c>
      <c r="G238" s="21">
        <v>88</v>
      </c>
      <c r="H238" s="21">
        <v>164</v>
      </c>
      <c r="I238" s="21">
        <v>92</v>
      </c>
      <c r="J238" s="91" t="s">
        <v>981</v>
      </c>
      <c r="K238" s="91">
        <v>3</v>
      </c>
      <c r="L238" s="91">
        <v>28</v>
      </c>
      <c r="M238" s="91">
        <v>4</v>
      </c>
      <c r="N238" s="91">
        <v>5</v>
      </c>
    </row>
    <row r="239" spans="1:14" ht="15" x14ac:dyDescent="0.2">
      <c r="A239" s="98">
        <v>236</v>
      </c>
      <c r="B239" s="8" t="s">
        <v>222</v>
      </c>
      <c r="C239" s="14">
        <v>17</v>
      </c>
      <c r="D239" s="13">
        <v>54</v>
      </c>
      <c r="E239" s="13">
        <v>1.75</v>
      </c>
      <c r="F239" s="10">
        <f t="shared" si="3"/>
        <v>17.632653061224488</v>
      </c>
      <c r="G239" s="21">
        <v>64</v>
      </c>
      <c r="H239" s="21">
        <v>132</v>
      </c>
      <c r="I239" s="21">
        <v>92</v>
      </c>
      <c r="J239" s="91" t="s">
        <v>981</v>
      </c>
      <c r="K239" s="91">
        <v>4</v>
      </c>
      <c r="L239" s="91">
        <v>35</v>
      </c>
      <c r="M239" s="91">
        <v>5</v>
      </c>
      <c r="N239" s="91">
        <v>3</v>
      </c>
    </row>
    <row r="240" spans="1:14" ht="15" x14ac:dyDescent="0.2">
      <c r="A240" s="98">
        <v>237</v>
      </c>
      <c r="B240" s="8" t="s">
        <v>223</v>
      </c>
      <c r="C240" s="14">
        <v>16</v>
      </c>
      <c r="D240" s="13">
        <v>59</v>
      </c>
      <c r="E240" s="13">
        <v>1.7</v>
      </c>
      <c r="F240" s="10">
        <f t="shared" si="3"/>
        <v>20.415224913494811</v>
      </c>
      <c r="G240" s="91">
        <v>80</v>
      </c>
      <c r="H240" s="91">
        <v>162</v>
      </c>
      <c r="I240" s="91">
        <v>104</v>
      </c>
      <c r="J240" s="91" t="s">
        <v>981</v>
      </c>
      <c r="K240" s="91">
        <v>4</v>
      </c>
      <c r="L240" s="91">
        <v>26</v>
      </c>
      <c r="M240" s="91">
        <v>4</v>
      </c>
      <c r="N240" s="91">
        <v>3</v>
      </c>
    </row>
    <row r="241" spans="1:14" ht="15" x14ac:dyDescent="0.2">
      <c r="A241" s="98">
        <v>238</v>
      </c>
      <c r="B241" s="8" t="s">
        <v>223</v>
      </c>
      <c r="C241" s="14">
        <v>15</v>
      </c>
      <c r="D241" s="13">
        <v>63</v>
      </c>
      <c r="E241" s="13">
        <v>1.6</v>
      </c>
      <c r="F241" s="10">
        <f t="shared" si="3"/>
        <v>24.609374999999996</v>
      </c>
      <c r="G241" s="21">
        <v>92</v>
      </c>
      <c r="H241" s="21">
        <v>160</v>
      </c>
      <c r="I241" s="21">
        <v>100</v>
      </c>
      <c r="J241" s="91" t="s">
        <v>981</v>
      </c>
      <c r="K241" s="91">
        <v>4</v>
      </c>
      <c r="L241" s="91">
        <v>28</v>
      </c>
      <c r="M241" s="91">
        <v>3</v>
      </c>
      <c r="N241" s="91">
        <v>5</v>
      </c>
    </row>
    <row r="242" spans="1:14" ht="15" x14ac:dyDescent="0.2">
      <c r="A242" s="98">
        <v>239</v>
      </c>
      <c r="B242" s="8" t="s">
        <v>223</v>
      </c>
      <c r="C242" s="14">
        <v>16</v>
      </c>
      <c r="D242" s="13">
        <v>67</v>
      </c>
      <c r="E242" s="13">
        <v>1.63</v>
      </c>
      <c r="F242" s="10">
        <f t="shared" si="3"/>
        <v>25.217358575783809</v>
      </c>
      <c r="G242" s="21">
        <v>64</v>
      </c>
      <c r="H242" s="21">
        <v>100</v>
      </c>
      <c r="I242" s="21">
        <v>100</v>
      </c>
      <c r="J242" s="91" t="s">
        <v>981</v>
      </c>
      <c r="K242" s="91">
        <v>2</v>
      </c>
      <c r="L242" s="91">
        <v>26</v>
      </c>
      <c r="M242" s="91">
        <v>2</v>
      </c>
      <c r="N242" s="91">
        <v>4</v>
      </c>
    </row>
    <row r="243" spans="1:14" ht="15" x14ac:dyDescent="0.2">
      <c r="A243" s="98">
        <v>240</v>
      </c>
      <c r="B243" s="8" t="s">
        <v>223</v>
      </c>
      <c r="C243" s="14">
        <v>16</v>
      </c>
      <c r="D243" s="13">
        <v>47</v>
      </c>
      <c r="E243" s="13">
        <v>1.69</v>
      </c>
      <c r="F243" s="10">
        <f t="shared" si="3"/>
        <v>16.456006442351459</v>
      </c>
      <c r="G243" s="21">
        <v>64</v>
      </c>
      <c r="H243" s="21">
        <v>76</v>
      </c>
      <c r="I243" s="21">
        <v>76</v>
      </c>
      <c r="J243" s="91" t="s">
        <v>981</v>
      </c>
      <c r="K243" s="91">
        <v>4</v>
      </c>
      <c r="L243" s="91">
        <v>31</v>
      </c>
      <c r="M243" s="91">
        <v>4</v>
      </c>
      <c r="N243" s="91">
        <v>4</v>
      </c>
    </row>
    <row r="244" spans="1:14" ht="15" x14ac:dyDescent="0.2">
      <c r="A244" s="98">
        <v>241</v>
      </c>
      <c r="B244" s="8" t="s">
        <v>222</v>
      </c>
      <c r="C244" s="14">
        <v>17</v>
      </c>
      <c r="D244" s="13">
        <v>64</v>
      </c>
      <c r="E244" s="13">
        <v>1.8</v>
      </c>
      <c r="F244" s="10">
        <f t="shared" si="3"/>
        <v>19.753086419753085</v>
      </c>
      <c r="G244" s="21">
        <v>80</v>
      </c>
      <c r="H244" s="21">
        <v>136</v>
      </c>
      <c r="I244" s="21">
        <v>96</v>
      </c>
      <c r="J244" s="91" t="s">
        <v>981</v>
      </c>
      <c r="K244" s="91">
        <v>4</v>
      </c>
      <c r="L244" s="91">
        <v>34</v>
      </c>
      <c r="M244" s="91">
        <v>4</v>
      </c>
      <c r="N244" s="91">
        <v>4</v>
      </c>
    </row>
    <row r="245" spans="1:14" ht="15" x14ac:dyDescent="0.2">
      <c r="A245" s="98">
        <v>242</v>
      </c>
      <c r="B245" s="8" t="s">
        <v>222</v>
      </c>
      <c r="C245" s="14">
        <v>17</v>
      </c>
      <c r="D245" s="13">
        <v>76</v>
      </c>
      <c r="E245" s="13">
        <v>1.85</v>
      </c>
      <c r="F245" s="10">
        <f t="shared" si="3"/>
        <v>22.205989773557338</v>
      </c>
      <c r="G245" s="21">
        <v>84</v>
      </c>
      <c r="H245" s="21">
        <v>148</v>
      </c>
      <c r="I245" s="21">
        <v>96</v>
      </c>
      <c r="J245" s="91" t="s">
        <v>981</v>
      </c>
      <c r="K245" s="91">
        <v>4</v>
      </c>
      <c r="L245" s="91">
        <v>37</v>
      </c>
      <c r="M245" s="91">
        <v>2</v>
      </c>
      <c r="N245" s="91">
        <v>4</v>
      </c>
    </row>
    <row r="246" spans="1:14" ht="15" x14ac:dyDescent="0.2">
      <c r="A246" s="98">
        <v>243</v>
      </c>
      <c r="B246" s="8" t="s">
        <v>223</v>
      </c>
      <c r="C246" s="14">
        <v>16</v>
      </c>
      <c r="D246" s="13">
        <v>50</v>
      </c>
      <c r="E246" s="13">
        <v>1.6</v>
      </c>
      <c r="F246" s="10">
        <f t="shared" si="3"/>
        <v>19.531249999999996</v>
      </c>
      <c r="G246" s="21">
        <v>100</v>
      </c>
      <c r="H246" s="21">
        <v>164</v>
      </c>
      <c r="I246" s="21">
        <v>100</v>
      </c>
      <c r="J246" s="91" t="s">
        <v>981</v>
      </c>
      <c r="K246" s="91">
        <v>4</v>
      </c>
      <c r="L246" s="91">
        <v>28</v>
      </c>
      <c r="M246" s="91">
        <v>3</v>
      </c>
      <c r="N246" s="91">
        <v>4</v>
      </c>
    </row>
    <row r="247" spans="1:14" ht="15" x14ac:dyDescent="0.2">
      <c r="A247" s="98">
        <v>244</v>
      </c>
      <c r="B247" s="8" t="s">
        <v>223</v>
      </c>
      <c r="C247" s="14">
        <v>15</v>
      </c>
      <c r="D247" s="13">
        <v>77</v>
      </c>
      <c r="E247" s="13">
        <v>1.6</v>
      </c>
      <c r="F247" s="10">
        <f t="shared" si="3"/>
        <v>30.078124999999993</v>
      </c>
      <c r="G247" s="21">
        <v>100</v>
      </c>
      <c r="H247" s="21">
        <v>160</v>
      </c>
      <c r="I247" s="21">
        <v>124</v>
      </c>
      <c r="J247" s="91" t="s">
        <v>981</v>
      </c>
      <c r="K247" s="91">
        <v>3</v>
      </c>
      <c r="L247" s="91">
        <v>26</v>
      </c>
      <c r="M247" s="91">
        <v>3</v>
      </c>
      <c r="N247" s="91">
        <v>4</v>
      </c>
    </row>
    <row r="248" spans="1:14" ht="15" x14ac:dyDescent="0.2">
      <c r="A248" s="98">
        <v>245</v>
      </c>
      <c r="B248" s="8" t="s">
        <v>222</v>
      </c>
      <c r="C248" s="14">
        <v>17</v>
      </c>
      <c r="D248" s="13">
        <v>46</v>
      </c>
      <c r="E248" s="13">
        <v>1.7</v>
      </c>
      <c r="F248" s="10">
        <f t="shared" si="3"/>
        <v>15.91695501730104</v>
      </c>
      <c r="G248" s="21">
        <v>96</v>
      </c>
      <c r="H248" s="21">
        <v>132</v>
      </c>
      <c r="I248" s="21">
        <v>96</v>
      </c>
      <c r="J248" s="91" t="s">
        <v>981</v>
      </c>
      <c r="K248" s="91">
        <v>3</v>
      </c>
      <c r="L248" s="91">
        <v>31</v>
      </c>
      <c r="M248" s="91">
        <v>3</v>
      </c>
      <c r="N248" s="91">
        <v>4</v>
      </c>
    </row>
    <row r="249" spans="1:14" ht="15" x14ac:dyDescent="0.2">
      <c r="A249" s="98">
        <v>246</v>
      </c>
      <c r="B249" s="8" t="s">
        <v>223</v>
      </c>
      <c r="C249" s="14">
        <v>15</v>
      </c>
      <c r="D249" s="13">
        <v>70</v>
      </c>
      <c r="E249" s="13">
        <v>1.58</v>
      </c>
      <c r="F249" s="10">
        <f t="shared" si="3"/>
        <v>28.040378144528116</v>
      </c>
      <c r="G249" s="91">
        <v>90</v>
      </c>
      <c r="H249" s="91">
        <v>164</v>
      </c>
      <c r="I249" s="21">
        <v>96</v>
      </c>
      <c r="J249" s="91" t="s">
        <v>981</v>
      </c>
      <c r="K249" s="91">
        <v>3</v>
      </c>
      <c r="L249" s="91">
        <v>29</v>
      </c>
      <c r="M249" s="91">
        <v>1</v>
      </c>
      <c r="N249" s="91">
        <v>3</v>
      </c>
    </row>
    <row r="250" spans="1:14" ht="15" x14ac:dyDescent="0.2">
      <c r="A250" s="98">
        <v>247</v>
      </c>
      <c r="B250" s="8" t="s">
        <v>223</v>
      </c>
      <c r="C250" s="14">
        <v>17</v>
      </c>
      <c r="D250" s="13">
        <v>74</v>
      </c>
      <c r="E250" s="13">
        <v>1.71</v>
      </c>
      <c r="F250" s="10">
        <f t="shared" si="3"/>
        <v>25.306932047467601</v>
      </c>
      <c r="G250" s="21">
        <v>60</v>
      </c>
      <c r="H250" s="21">
        <v>96</v>
      </c>
      <c r="I250" s="21">
        <v>60</v>
      </c>
      <c r="J250" s="91" t="s">
        <v>986</v>
      </c>
      <c r="K250" s="91">
        <v>5</v>
      </c>
      <c r="L250" s="91">
        <v>30</v>
      </c>
      <c r="M250" s="91">
        <v>4</v>
      </c>
      <c r="N250" s="91">
        <v>4</v>
      </c>
    </row>
    <row r="251" spans="1:14" ht="15" x14ac:dyDescent="0.2">
      <c r="A251" s="98">
        <v>248</v>
      </c>
      <c r="B251" s="8" t="s">
        <v>223</v>
      </c>
      <c r="C251" s="14">
        <v>15</v>
      </c>
      <c r="D251" s="13">
        <v>58</v>
      </c>
      <c r="E251" s="13">
        <v>1.61</v>
      </c>
      <c r="F251" s="10">
        <f t="shared" si="3"/>
        <v>22.375679950619187</v>
      </c>
      <c r="G251" s="21">
        <v>72</v>
      </c>
      <c r="H251" s="21">
        <v>92</v>
      </c>
      <c r="I251" s="21">
        <v>92</v>
      </c>
      <c r="J251" s="91" t="s">
        <v>981</v>
      </c>
      <c r="K251" s="91">
        <v>3</v>
      </c>
      <c r="L251" s="91">
        <v>25</v>
      </c>
      <c r="M251" s="91">
        <v>3</v>
      </c>
      <c r="N251" s="91">
        <v>5</v>
      </c>
    </row>
    <row r="252" spans="1:14" ht="15" x14ac:dyDescent="0.2">
      <c r="A252" s="98">
        <v>249</v>
      </c>
      <c r="B252" s="8" t="s">
        <v>222</v>
      </c>
      <c r="C252" s="14">
        <v>16</v>
      </c>
      <c r="D252" s="13">
        <v>62</v>
      </c>
      <c r="E252" s="13">
        <v>1.75</v>
      </c>
      <c r="F252" s="10">
        <f t="shared" si="3"/>
        <v>20.244897959183675</v>
      </c>
      <c r="G252" s="21">
        <v>76</v>
      </c>
      <c r="H252" s="21">
        <v>128</v>
      </c>
      <c r="I252" s="21">
        <v>96</v>
      </c>
      <c r="J252" s="91" t="s">
        <v>981</v>
      </c>
      <c r="K252" s="91">
        <v>3</v>
      </c>
      <c r="L252" s="91">
        <v>35</v>
      </c>
      <c r="M252" s="91">
        <v>3</v>
      </c>
      <c r="N252" s="91">
        <v>4</v>
      </c>
    </row>
    <row r="253" spans="1:14" ht="15" x14ac:dyDescent="0.2">
      <c r="A253" s="98">
        <v>250</v>
      </c>
      <c r="B253" s="8" t="s">
        <v>223</v>
      </c>
      <c r="C253" s="14">
        <v>16</v>
      </c>
      <c r="D253" s="13">
        <v>55</v>
      </c>
      <c r="E253" s="13">
        <v>1.58</v>
      </c>
      <c r="F253" s="10">
        <f t="shared" si="3"/>
        <v>22.031725684986377</v>
      </c>
      <c r="G253" s="91">
        <v>68</v>
      </c>
      <c r="H253" s="91">
        <v>120</v>
      </c>
      <c r="I253" s="91">
        <v>60</v>
      </c>
      <c r="J253" s="91" t="s">
        <v>981</v>
      </c>
      <c r="K253" s="91">
        <v>3</v>
      </c>
      <c r="L253" s="91">
        <v>22</v>
      </c>
      <c r="M253" s="91">
        <v>3</v>
      </c>
      <c r="N253" s="91">
        <v>5</v>
      </c>
    </row>
    <row r="254" spans="1:14" ht="15" x14ac:dyDescent="0.2">
      <c r="A254" s="98">
        <v>251</v>
      </c>
      <c r="B254" s="8" t="s">
        <v>222</v>
      </c>
      <c r="C254" s="14">
        <v>17</v>
      </c>
      <c r="D254" s="13">
        <v>64</v>
      </c>
      <c r="E254" s="13">
        <v>1.8</v>
      </c>
      <c r="F254" s="10">
        <f t="shared" si="3"/>
        <v>19.753086419753085</v>
      </c>
      <c r="G254" s="91">
        <v>76</v>
      </c>
      <c r="H254" s="91">
        <v>168</v>
      </c>
      <c r="I254" s="91">
        <v>80</v>
      </c>
      <c r="J254" s="91" t="s">
        <v>987</v>
      </c>
      <c r="K254" s="91">
        <v>3</v>
      </c>
      <c r="L254" s="91">
        <v>24</v>
      </c>
      <c r="M254" s="91">
        <v>4</v>
      </c>
      <c r="N254" s="91">
        <v>2</v>
      </c>
    </row>
    <row r="255" spans="1:14" ht="15" x14ac:dyDescent="0.2">
      <c r="A255" s="98">
        <v>252</v>
      </c>
      <c r="B255" s="8" t="s">
        <v>222</v>
      </c>
      <c r="C255" s="14">
        <v>18</v>
      </c>
      <c r="D255" s="13">
        <v>56</v>
      </c>
      <c r="E255" s="13">
        <v>1.68</v>
      </c>
      <c r="F255" s="10">
        <f t="shared" si="3"/>
        <v>19.841269841269845</v>
      </c>
      <c r="G255" s="91">
        <v>88</v>
      </c>
      <c r="H255" s="91">
        <v>120</v>
      </c>
      <c r="I255" s="91">
        <v>92</v>
      </c>
      <c r="J255" s="91" t="s">
        <v>988</v>
      </c>
      <c r="K255" s="91">
        <v>3</v>
      </c>
      <c r="L255" s="91">
        <v>30</v>
      </c>
      <c r="M255" s="91">
        <v>3</v>
      </c>
      <c r="N255" s="91">
        <v>5</v>
      </c>
    </row>
    <row r="256" spans="1:14" ht="15" x14ac:dyDescent="0.2">
      <c r="A256" s="98">
        <v>253</v>
      </c>
      <c r="B256" s="8" t="s">
        <v>223</v>
      </c>
      <c r="C256" s="14">
        <v>15</v>
      </c>
      <c r="D256" s="13">
        <v>77</v>
      </c>
      <c r="E256" s="13">
        <v>1.6</v>
      </c>
      <c r="F256" s="10">
        <f t="shared" si="3"/>
        <v>30.078124999999993</v>
      </c>
      <c r="G256" s="91">
        <v>68</v>
      </c>
      <c r="H256" s="91">
        <v>132</v>
      </c>
      <c r="I256" s="91">
        <v>80</v>
      </c>
      <c r="J256" s="91" t="s">
        <v>981</v>
      </c>
      <c r="K256" s="91">
        <v>4</v>
      </c>
      <c r="L256" s="91">
        <v>28</v>
      </c>
      <c r="M256" s="91">
        <v>4</v>
      </c>
      <c r="N256" s="91">
        <v>3</v>
      </c>
    </row>
    <row r="257" spans="1:14" ht="15" x14ac:dyDescent="0.2">
      <c r="A257" s="98">
        <v>254</v>
      </c>
      <c r="B257" s="8" t="s">
        <v>223</v>
      </c>
      <c r="C257" s="14">
        <v>15</v>
      </c>
      <c r="D257" s="14">
        <v>40</v>
      </c>
      <c r="E257" s="14">
        <v>1.52</v>
      </c>
      <c r="F257" s="10">
        <f t="shared" si="3"/>
        <v>17.313019390581719</v>
      </c>
      <c r="G257" s="91">
        <v>76</v>
      </c>
      <c r="H257" s="91">
        <v>120</v>
      </c>
      <c r="I257" s="91">
        <v>72</v>
      </c>
      <c r="J257" s="91" t="s">
        <v>981</v>
      </c>
      <c r="K257" s="91">
        <v>5</v>
      </c>
      <c r="L257" s="91">
        <v>30</v>
      </c>
      <c r="M257" s="91">
        <v>3</v>
      </c>
      <c r="N257" s="91">
        <v>3</v>
      </c>
    </row>
    <row r="258" spans="1:14" ht="15" x14ac:dyDescent="0.2">
      <c r="A258" s="98">
        <v>255</v>
      </c>
      <c r="B258" s="8" t="s">
        <v>222</v>
      </c>
      <c r="C258" s="14">
        <v>15</v>
      </c>
      <c r="D258" s="14">
        <v>56</v>
      </c>
      <c r="E258" s="14">
        <v>1.54</v>
      </c>
      <c r="F258" s="10">
        <f t="shared" si="3"/>
        <v>23.61275088547816</v>
      </c>
      <c r="G258" s="91">
        <v>76</v>
      </c>
      <c r="H258" s="91">
        <v>112</v>
      </c>
      <c r="I258" s="91">
        <v>112</v>
      </c>
      <c r="J258" s="91" t="s">
        <v>981</v>
      </c>
      <c r="K258" s="91">
        <v>3</v>
      </c>
      <c r="L258" s="91">
        <v>32</v>
      </c>
      <c r="M258" s="91">
        <v>3</v>
      </c>
      <c r="N258" s="91">
        <v>5</v>
      </c>
    </row>
    <row r="259" spans="1:14" ht="15" x14ac:dyDescent="0.2">
      <c r="A259" s="98">
        <v>256</v>
      </c>
      <c r="B259" s="8" t="s">
        <v>935</v>
      </c>
      <c r="C259" s="14">
        <v>16</v>
      </c>
      <c r="D259" s="14">
        <v>53</v>
      </c>
      <c r="E259" s="14">
        <v>1.65</v>
      </c>
      <c r="F259" s="10">
        <f t="shared" si="3"/>
        <v>19.467401285583104</v>
      </c>
      <c r="G259" s="91">
        <v>88</v>
      </c>
      <c r="H259" s="91">
        <v>132</v>
      </c>
      <c r="I259" s="91">
        <v>56</v>
      </c>
      <c r="J259" s="91" t="s">
        <v>981</v>
      </c>
      <c r="K259" s="91">
        <v>3</v>
      </c>
      <c r="L259" s="91">
        <v>33</v>
      </c>
      <c r="M259" s="91">
        <v>4</v>
      </c>
      <c r="N259" s="91">
        <v>4</v>
      </c>
    </row>
    <row r="260" spans="1:14" ht="15" x14ac:dyDescent="0.2">
      <c r="A260" s="98">
        <v>257</v>
      </c>
      <c r="B260" s="8" t="s">
        <v>937</v>
      </c>
      <c r="C260" s="14">
        <v>19</v>
      </c>
      <c r="D260" s="14">
        <v>48</v>
      </c>
      <c r="E260" s="14">
        <v>1.46</v>
      </c>
      <c r="F260" s="10">
        <f t="shared" si="3"/>
        <v>22.518296115593923</v>
      </c>
      <c r="G260" s="91">
        <v>92</v>
      </c>
      <c r="H260" s="91">
        <v>120</v>
      </c>
      <c r="I260" s="91">
        <v>100</v>
      </c>
      <c r="J260" s="91" t="s">
        <v>981</v>
      </c>
      <c r="K260" s="91">
        <v>4</v>
      </c>
      <c r="L260" s="91">
        <v>30</v>
      </c>
      <c r="M260" s="91">
        <v>3</v>
      </c>
      <c r="N260" s="91">
        <v>4</v>
      </c>
    </row>
    <row r="261" spans="1:14" ht="15" x14ac:dyDescent="0.2">
      <c r="A261" s="98">
        <v>258</v>
      </c>
      <c r="B261" s="8" t="s">
        <v>935</v>
      </c>
      <c r="C261" s="14">
        <v>17</v>
      </c>
      <c r="D261" s="14">
        <v>79</v>
      </c>
      <c r="E261" s="14">
        <v>1.84</v>
      </c>
      <c r="F261" s="10">
        <f t="shared" ref="F261:F324" si="4">D261/(E261*E261)</f>
        <v>23.334120982986768</v>
      </c>
      <c r="G261" s="91">
        <v>76</v>
      </c>
      <c r="H261" s="91">
        <v>116</v>
      </c>
      <c r="I261" s="91">
        <v>72</v>
      </c>
      <c r="J261" s="91" t="s">
        <v>981</v>
      </c>
      <c r="K261" s="91">
        <v>3</v>
      </c>
      <c r="L261" s="91">
        <v>27</v>
      </c>
      <c r="M261" s="91">
        <v>3</v>
      </c>
      <c r="N261" s="91">
        <v>4</v>
      </c>
    </row>
    <row r="262" spans="1:14" ht="15" x14ac:dyDescent="0.2">
      <c r="A262" s="98">
        <v>259</v>
      </c>
      <c r="B262" s="8" t="s">
        <v>935</v>
      </c>
      <c r="C262" s="14">
        <v>17</v>
      </c>
      <c r="D262" s="14">
        <v>75</v>
      </c>
      <c r="E262" s="14">
        <v>1.65</v>
      </c>
      <c r="F262" s="10">
        <f t="shared" si="4"/>
        <v>27.548209366391188</v>
      </c>
      <c r="G262" s="91">
        <v>68</v>
      </c>
      <c r="H262" s="91">
        <v>132</v>
      </c>
      <c r="I262" s="91">
        <v>72</v>
      </c>
      <c r="J262" s="91" t="s">
        <v>981</v>
      </c>
      <c r="K262" s="91">
        <v>3</v>
      </c>
      <c r="L262" s="91">
        <v>34</v>
      </c>
      <c r="M262" s="91">
        <v>2</v>
      </c>
      <c r="N262" s="91">
        <v>4</v>
      </c>
    </row>
    <row r="263" spans="1:14" ht="15" x14ac:dyDescent="0.2">
      <c r="A263" s="98">
        <v>260</v>
      </c>
      <c r="B263" s="8" t="s">
        <v>937</v>
      </c>
      <c r="C263" s="14">
        <v>16</v>
      </c>
      <c r="D263" s="14">
        <v>45</v>
      </c>
      <c r="E263" s="14">
        <v>1.65</v>
      </c>
      <c r="F263" s="10">
        <f t="shared" si="4"/>
        <v>16.528925619834713</v>
      </c>
      <c r="G263" s="91">
        <v>72</v>
      </c>
      <c r="H263" s="91">
        <v>148</v>
      </c>
      <c r="I263" s="91">
        <v>72</v>
      </c>
      <c r="J263" s="91" t="s">
        <v>981</v>
      </c>
      <c r="K263" s="91">
        <v>3</v>
      </c>
      <c r="L263" s="91">
        <v>24</v>
      </c>
      <c r="M263" s="91">
        <v>4</v>
      </c>
      <c r="N263" s="91">
        <v>4</v>
      </c>
    </row>
    <row r="264" spans="1:14" ht="15" x14ac:dyDescent="0.2">
      <c r="A264" s="98">
        <v>261</v>
      </c>
      <c r="B264" s="8" t="s">
        <v>935</v>
      </c>
      <c r="C264" s="14">
        <v>16</v>
      </c>
      <c r="D264" s="14">
        <v>56</v>
      </c>
      <c r="E264" s="14">
        <v>1.72</v>
      </c>
      <c r="F264" s="10">
        <f t="shared" si="4"/>
        <v>18.92915089237426</v>
      </c>
      <c r="G264" s="91">
        <v>92</v>
      </c>
      <c r="H264" s="91">
        <v>128</v>
      </c>
      <c r="I264" s="91">
        <v>100</v>
      </c>
      <c r="J264" s="91" t="s">
        <v>981</v>
      </c>
      <c r="K264" s="91">
        <v>3</v>
      </c>
      <c r="L264" s="91">
        <v>26</v>
      </c>
      <c r="M264" s="91">
        <v>3</v>
      </c>
      <c r="N264" s="91">
        <v>4</v>
      </c>
    </row>
    <row r="265" spans="1:14" ht="15" x14ac:dyDescent="0.2">
      <c r="A265" s="98">
        <v>262</v>
      </c>
      <c r="B265" s="8" t="s">
        <v>937</v>
      </c>
      <c r="C265" s="14">
        <v>16</v>
      </c>
      <c r="D265" s="14">
        <v>53</v>
      </c>
      <c r="E265" s="14">
        <v>1.66</v>
      </c>
      <c r="F265" s="10">
        <f t="shared" si="4"/>
        <v>19.233560749020178</v>
      </c>
      <c r="G265" s="91">
        <v>80</v>
      </c>
      <c r="H265" s="91">
        <v>120</v>
      </c>
      <c r="I265" s="91">
        <v>104</v>
      </c>
      <c r="J265" s="91" t="s">
        <v>981</v>
      </c>
      <c r="K265" s="91">
        <v>3</v>
      </c>
      <c r="L265" s="91">
        <v>25</v>
      </c>
      <c r="M265" s="91">
        <v>4</v>
      </c>
      <c r="N265" s="91">
        <v>4</v>
      </c>
    </row>
    <row r="266" spans="1:14" ht="15" x14ac:dyDescent="0.2">
      <c r="A266" s="98">
        <v>263</v>
      </c>
      <c r="B266" s="8" t="s">
        <v>937</v>
      </c>
      <c r="C266" s="14">
        <v>17</v>
      </c>
      <c r="D266" s="14">
        <v>63</v>
      </c>
      <c r="E266" s="14">
        <v>1.72</v>
      </c>
      <c r="F266" s="10">
        <f t="shared" si="4"/>
        <v>21.295294753921041</v>
      </c>
      <c r="G266" s="91">
        <v>72</v>
      </c>
      <c r="H266" s="91">
        <v>132</v>
      </c>
      <c r="I266" s="91">
        <v>120</v>
      </c>
      <c r="J266" s="91" t="s">
        <v>989</v>
      </c>
      <c r="K266" s="91">
        <v>4</v>
      </c>
      <c r="L266" s="91">
        <v>22</v>
      </c>
      <c r="M266" s="91">
        <v>3</v>
      </c>
      <c r="N266" s="91">
        <v>3</v>
      </c>
    </row>
    <row r="267" spans="1:14" ht="15" x14ac:dyDescent="0.2">
      <c r="A267" s="98">
        <v>264</v>
      </c>
      <c r="B267" s="8" t="s">
        <v>937</v>
      </c>
      <c r="C267" s="14">
        <v>16</v>
      </c>
      <c r="D267" s="14">
        <v>54.5</v>
      </c>
      <c r="E267" s="14">
        <v>1.66</v>
      </c>
      <c r="F267" s="10">
        <f t="shared" si="4"/>
        <v>19.777906807954711</v>
      </c>
      <c r="G267" s="91">
        <v>72</v>
      </c>
      <c r="H267" s="91">
        <v>108</v>
      </c>
      <c r="I267" s="91">
        <v>64</v>
      </c>
      <c r="J267" s="91" t="s">
        <v>981</v>
      </c>
      <c r="K267" s="91">
        <v>3</v>
      </c>
      <c r="L267" s="91">
        <v>22</v>
      </c>
      <c r="M267" s="91">
        <v>4</v>
      </c>
      <c r="N267" s="91">
        <v>4</v>
      </c>
    </row>
    <row r="268" spans="1:14" ht="15" x14ac:dyDescent="0.2">
      <c r="A268" s="98">
        <v>265</v>
      </c>
      <c r="B268" s="8" t="s">
        <v>935</v>
      </c>
      <c r="C268" s="14">
        <v>17</v>
      </c>
      <c r="D268" s="14">
        <v>60</v>
      </c>
      <c r="E268" s="14">
        <v>1.7</v>
      </c>
      <c r="F268" s="10">
        <f t="shared" si="4"/>
        <v>20.761245674740486</v>
      </c>
      <c r="G268" s="91">
        <v>92</v>
      </c>
      <c r="H268" s="91">
        <v>128</v>
      </c>
      <c r="I268" s="91">
        <v>96</v>
      </c>
      <c r="J268" s="91" t="s">
        <v>990</v>
      </c>
      <c r="K268" s="91">
        <v>3</v>
      </c>
      <c r="L268" s="91">
        <v>29</v>
      </c>
      <c r="M268" s="91">
        <v>3</v>
      </c>
      <c r="N268" s="91">
        <v>5</v>
      </c>
    </row>
    <row r="269" spans="1:14" ht="15" x14ac:dyDescent="0.2">
      <c r="A269" s="98">
        <v>266</v>
      </c>
      <c r="B269" s="8" t="s">
        <v>935</v>
      </c>
      <c r="C269" s="14">
        <v>16</v>
      </c>
      <c r="D269" s="14">
        <v>65</v>
      </c>
      <c r="E269" s="14">
        <v>1.67</v>
      </c>
      <c r="F269" s="10">
        <f t="shared" si="4"/>
        <v>23.306680053067517</v>
      </c>
      <c r="G269" s="91">
        <v>84</v>
      </c>
      <c r="H269" s="91">
        <v>128</v>
      </c>
      <c r="I269" s="91">
        <v>88</v>
      </c>
      <c r="J269" s="91" t="s">
        <v>981</v>
      </c>
      <c r="K269" s="91">
        <v>4</v>
      </c>
      <c r="L269" s="91">
        <v>30</v>
      </c>
      <c r="M269" s="91">
        <v>3</v>
      </c>
      <c r="N269" s="91">
        <v>4</v>
      </c>
    </row>
    <row r="270" spans="1:14" ht="15" x14ac:dyDescent="0.2">
      <c r="A270" s="98">
        <v>267</v>
      </c>
      <c r="B270" s="8" t="s">
        <v>935</v>
      </c>
      <c r="C270" s="14">
        <v>16</v>
      </c>
      <c r="D270" s="14">
        <v>40</v>
      </c>
      <c r="E270" s="14">
        <v>1.3</v>
      </c>
      <c r="F270" s="10">
        <f t="shared" si="4"/>
        <v>23.668639053254434</v>
      </c>
      <c r="G270" s="91">
        <v>68</v>
      </c>
      <c r="H270" s="91">
        <v>144</v>
      </c>
      <c r="I270" s="91">
        <v>104</v>
      </c>
      <c r="J270" s="91" t="s">
        <v>981</v>
      </c>
      <c r="K270" s="91">
        <v>4</v>
      </c>
      <c r="L270" s="91">
        <v>32</v>
      </c>
      <c r="M270" s="91">
        <v>3</v>
      </c>
      <c r="N270" s="91">
        <v>5</v>
      </c>
    </row>
    <row r="271" spans="1:14" ht="15" x14ac:dyDescent="0.2">
      <c r="A271" s="98">
        <v>268</v>
      </c>
      <c r="B271" s="8" t="s">
        <v>937</v>
      </c>
      <c r="C271" s="14">
        <v>16</v>
      </c>
      <c r="D271" s="14">
        <v>54</v>
      </c>
      <c r="E271" s="14">
        <v>1.62</v>
      </c>
      <c r="F271" s="10">
        <f t="shared" si="4"/>
        <v>20.576131687242793</v>
      </c>
      <c r="G271" s="91">
        <v>80</v>
      </c>
      <c r="H271" s="91">
        <v>124</v>
      </c>
      <c r="I271" s="91">
        <v>96</v>
      </c>
      <c r="J271" s="91" t="s">
        <v>981</v>
      </c>
      <c r="K271" s="91">
        <v>4</v>
      </c>
      <c r="L271" s="91">
        <v>28</v>
      </c>
      <c r="M271" s="91">
        <v>4</v>
      </c>
      <c r="N271" s="91">
        <v>2</v>
      </c>
    </row>
    <row r="272" spans="1:14" ht="15" x14ac:dyDescent="0.2">
      <c r="A272" s="98">
        <v>269</v>
      </c>
      <c r="B272" s="8" t="s">
        <v>935</v>
      </c>
      <c r="C272" s="14">
        <v>19</v>
      </c>
      <c r="D272" s="14">
        <v>63</v>
      </c>
      <c r="E272" s="14">
        <v>1.69</v>
      </c>
      <c r="F272" s="10">
        <f t="shared" si="4"/>
        <v>22.058051188683873</v>
      </c>
      <c r="G272" s="91">
        <v>76</v>
      </c>
      <c r="H272" s="91">
        <v>92</v>
      </c>
      <c r="I272" s="91">
        <v>68</v>
      </c>
      <c r="J272" s="91" t="s">
        <v>981</v>
      </c>
      <c r="K272" s="91">
        <v>5</v>
      </c>
      <c r="L272" s="91">
        <v>34</v>
      </c>
      <c r="M272" s="91">
        <v>1</v>
      </c>
      <c r="N272" s="91">
        <v>5</v>
      </c>
    </row>
    <row r="273" spans="1:14" ht="15" x14ac:dyDescent="0.2">
      <c r="A273" s="98">
        <v>270</v>
      </c>
      <c r="B273" s="8" t="s">
        <v>935</v>
      </c>
      <c r="C273" s="13">
        <v>15</v>
      </c>
      <c r="D273" s="21">
        <v>50</v>
      </c>
      <c r="E273" s="21">
        <v>1.68</v>
      </c>
      <c r="F273" s="10">
        <f t="shared" si="4"/>
        <v>17.715419501133791</v>
      </c>
      <c r="G273" s="23">
        <v>116</v>
      </c>
      <c r="H273" s="21">
        <v>188</v>
      </c>
      <c r="I273" s="21">
        <v>100</v>
      </c>
      <c r="J273" s="91" t="s">
        <v>981</v>
      </c>
      <c r="K273" s="21">
        <v>4</v>
      </c>
      <c r="L273" s="21">
        <v>31</v>
      </c>
      <c r="M273" s="21">
        <v>4</v>
      </c>
      <c r="N273" s="91">
        <v>3</v>
      </c>
    </row>
    <row r="274" spans="1:14" ht="15" x14ac:dyDescent="0.2">
      <c r="A274" s="98">
        <v>271</v>
      </c>
      <c r="B274" s="8" t="s">
        <v>935</v>
      </c>
      <c r="C274" s="13">
        <v>17</v>
      </c>
      <c r="D274" s="13">
        <v>68</v>
      </c>
      <c r="E274" s="13">
        <v>1.78</v>
      </c>
      <c r="F274" s="10">
        <f t="shared" si="4"/>
        <v>21.461936624163616</v>
      </c>
      <c r="G274" s="23">
        <v>80</v>
      </c>
      <c r="H274" s="21">
        <v>156</v>
      </c>
      <c r="I274" s="21">
        <v>92</v>
      </c>
      <c r="J274" s="91" t="s">
        <v>981</v>
      </c>
      <c r="K274" s="21">
        <v>3</v>
      </c>
      <c r="L274" s="21">
        <v>29</v>
      </c>
      <c r="M274" s="21">
        <v>3</v>
      </c>
      <c r="N274" s="91">
        <v>3</v>
      </c>
    </row>
    <row r="275" spans="1:14" ht="15" x14ac:dyDescent="0.2">
      <c r="A275" s="98">
        <v>272</v>
      </c>
      <c r="B275" s="8" t="s">
        <v>935</v>
      </c>
      <c r="C275" s="13">
        <v>17</v>
      </c>
      <c r="D275" s="21">
        <v>59</v>
      </c>
      <c r="E275" s="21">
        <v>1.75</v>
      </c>
      <c r="F275" s="10">
        <f t="shared" si="4"/>
        <v>19.26530612244898</v>
      </c>
      <c r="G275" s="91">
        <v>84</v>
      </c>
      <c r="H275" s="21">
        <v>160</v>
      </c>
      <c r="I275" s="21">
        <v>120</v>
      </c>
      <c r="J275" s="91" t="s">
        <v>981</v>
      </c>
      <c r="K275" s="91">
        <v>5</v>
      </c>
      <c r="L275" s="91">
        <v>34</v>
      </c>
      <c r="M275" s="91">
        <v>4</v>
      </c>
      <c r="N275" s="91">
        <v>5</v>
      </c>
    </row>
    <row r="276" spans="1:14" ht="15" x14ac:dyDescent="0.2">
      <c r="A276" s="98">
        <v>273</v>
      </c>
      <c r="B276" s="8" t="s">
        <v>937</v>
      </c>
      <c r="C276" s="13">
        <v>18</v>
      </c>
      <c r="D276" s="21">
        <v>55</v>
      </c>
      <c r="E276" s="21">
        <v>1.65</v>
      </c>
      <c r="F276" s="10">
        <f t="shared" si="4"/>
        <v>20.202020202020204</v>
      </c>
      <c r="G276" s="23">
        <v>88</v>
      </c>
      <c r="H276" s="21">
        <v>120</v>
      </c>
      <c r="I276" s="21">
        <v>116</v>
      </c>
      <c r="J276" s="91" t="s">
        <v>981</v>
      </c>
      <c r="K276" s="21">
        <v>4</v>
      </c>
      <c r="L276" s="21">
        <v>25</v>
      </c>
      <c r="M276" s="21">
        <v>4</v>
      </c>
      <c r="N276" s="91">
        <v>4</v>
      </c>
    </row>
    <row r="277" spans="1:14" ht="15" x14ac:dyDescent="0.2">
      <c r="A277" s="98">
        <v>274</v>
      </c>
      <c r="B277" s="8" t="s">
        <v>937</v>
      </c>
      <c r="C277" s="13">
        <v>16</v>
      </c>
      <c r="D277" s="21">
        <v>55</v>
      </c>
      <c r="E277" s="21">
        <v>1.63</v>
      </c>
      <c r="F277" s="10">
        <f t="shared" si="4"/>
        <v>20.700816741315069</v>
      </c>
      <c r="G277" s="23">
        <v>92</v>
      </c>
      <c r="H277" s="21">
        <v>148</v>
      </c>
      <c r="I277" s="21">
        <v>152</v>
      </c>
      <c r="J277" s="91" t="s">
        <v>981</v>
      </c>
      <c r="K277" s="21">
        <v>4</v>
      </c>
      <c r="L277" s="21">
        <v>27</v>
      </c>
      <c r="M277" s="21">
        <v>4</v>
      </c>
      <c r="N277" s="91">
        <v>4</v>
      </c>
    </row>
    <row r="278" spans="1:14" ht="15" x14ac:dyDescent="0.2">
      <c r="A278" s="98">
        <v>275</v>
      </c>
      <c r="B278" s="8" t="s">
        <v>935</v>
      </c>
      <c r="C278" s="13">
        <v>16</v>
      </c>
      <c r="D278" s="21">
        <v>54</v>
      </c>
      <c r="E278" s="21">
        <v>1.7</v>
      </c>
      <c r="F278" s="10">
        <f t="shared" si="4"/>
        <v>18.68512110726644</v>
      </c>
      <c r="G278" s="23">
        <v>68</v>
      </c>
      <c r="H278" s="21">
        <v>176</v>
      </c>
      <c r="I278" s="21">
        <v>128</v>
      </c>
      <c r="J278" s="91" t="s">
        <v>981</v>
      </c>
      <c r="K278" s="91">
        <v>3</v>
      </c>
      <c r="L278" s="91">
        <v>32</v>
      </c>
      <c r="M278" s="91">
        <v>3</v>
      </c>
      <c r="N278" s="91">
        <v>4</v>
      </c>
    </row>
    <row r="279" spans="1:14" ht="15" x14ac:dyDescent="0.2">
      <c r="A279" s="98">
        <v>276</v>
      </c>
      <c r="B279" s="8" t="s">
        <v>937</v>
      </c>
      <c r="C279" s="13">
        <v>16</v>
      </c>
      <c r="D279" s="21">
        <v>79</v>
      </c>
      <c r="E279" s="21">
        <v>1.63</v>
      </c>
      <c r="F279" s="10">
        <f t="shared" si="4"/>
        <v>29.733900410252552</v>
      </c>
      <c r="G279" s="23">
        <v>88</v>
      </c>
      <c r="H279" s="21">
        <v>152</v>
      </c>
      <c r="I279" s="21">
        <v>112</v>
      </c>
      <c r="J279" s="91" t="s">
        <v>981</v>
      </c>
      <c r="K279" s="21">
        <v>4</v>
      </c>
      <c r="L279" s="21">
        <v>23</v>
      </c>
      <c r="M279" s="21">
        <v>4</v>
      </c>
      <c r="N279" s="91">
        <v>4</v>
      </c>
    </row>
    <row r="280" spans="1:14" ht="15" x14ac:dyDescent="0.2">
      <c r="A280" s="98">
        <v>277</v>
      </c>
      <c r="B280" s="8" t="s">
        <v>937</v>
      </c>
      <c r="C280" s="13">
        <v>15</v>
      </c>
      <c r="D280" s="23">
        <v>57</v>
      </c>
      <c r="E280" s="21">
        <v>1.58</v>
      </c>
      <c r="F280" s="10">
        <f t="shared" si="4"/>
        <v>22.832879346258608</v>
      </c>
      <c r="G280" s="23">
        <v>92</v>
      </c>
      <c r="H280" s="21">
        <v>120</v>
      </c>
      <c r="I280" s="21">
        <v>100</v>
      </c>
      <c r="J280" s="91" t="s">
        <v>981</v>
      </c>
      <c r="K280" s="21">
        <v>4</v>
      </c>
      <c r="L280" s="21">
        <v>20</v>
      </c>
      <c r="M280" s="21">
        <v>3</v>
      </c>
      <c r="N280" s="91">
        <v>4</v>
      </c>
    </row>
    <row r="281" spans="1:14" ht="15" x14ac:dyDescent="0.2">
      <c r="A281" s="98">
        <v>278</v>
      </c>
      <c r="B281" s="8" t="s">
        <v>937</v>
      </c>
      <c r="C281" s="13">
        <v>17</v>
      </c>
      <c r="D281" s="91">
        <v>50</v>
      </c>
      <c r="E281" s="91">
        <v>1.65</v>
      </c>
      <c r="F281" s="10">
        <f t="shared" si="4"/>
        <v>18.365472910927458</v>
      </c>
      <c r="G281" s="23">
        <v>92</v>
      </c>
      <c r="H281" s="21">
        <v>156</v>
      </c>
      <c r="I281" s="21">
        <v>108</v>
      </c>
      <c r="J281" s="91" t="s">
        <v>981</v>
      </c>
      <c r="K281" s="21">
        <v>3</v>
      </c>
      <c r="L281" s="21">
        <v>25</v>
      </c>
      <c r="M281" s="21">
        <v>3</v>
      </c>
      <c r="N281" s="91">
        <v>4</v>
      </c>
    </row>
    <row r="282" spans="1:14" ht="15" x14ac:dyDescent="0.2">
      <c r="A282" s="98">
        <v>279</v>
      </c>
      <c r="B282" s="8" t="s">
        <v>937</v>
      </c>
      <c r="C282" s="13">
        <v>18</v>
      </c>
      <c r="D282" s="21">
        <v>64</v>
      </c>
      <c r="E282" s="21">
        <v>1.7</v>
      </c>
      <c r="F282" s="10">
        <f t="shared" si="4"/>
        <v>22.145328719723185</v>
      </c>
      <c r="G282" s="23">
        <v>84</v>
      </c>
      <c r="H282" s="21">
        <v>156</v>
      </c>
      <c r="I282" s="21">
        <v>112</v>
      </c>
      <c r="J282" s="91" t="s">
        <v>981</v>
      </c>
      <c r="K282" s="21">
        <v>3</v>
      </c>
      <c r="L282" s="21">
        <v>25</v>
      </c>
      <c r="M282" s="21">
        <v>3</v>
      </c>
      <c r="N282" s="91">
        <v>4</v>
      </c>
    </row>
    <row r="283" spans="1:14" ht="15" x14ac:dyDescent="0.2">
      <c r="A283" s="98">
        <v>280</v>
      </c>
      <c r="B283" s="8" t="s">
        <v>935</v>
      </c>
      <c r="C283" s="13">
        <v>15</v>
      </c>
      <c r="D283" s="21">
        <v>54</v>
      </c>
      <c r="E283" s="21">
        <v>1.6</v>
      </c>
      <c r="F283" s="10">
        <f t="shared" si="4"/>
        <v>21.093749999999996</v>
      </c>
      <c r="G283" s="91">
        <v>80</v>
      </c>
      <c r="H283" s="91">
        <v>156</v>
      </c>
      <c r="I283" s="91">
        <v>96</v>
      </c>
      <c r="J283" s="91" t="s">
        <v>981</v>
      </c>
      <c r="K283" s="21">
        <v>3</v>
      </c>
      <c r="L283" s="21">
        <v>32</v>
      </c>
      <c r="M283" s="21">
        <v>4</v>
      </c>
      <c r="N283" s="91">
        <v>3</v>
      </c>
    </row>
    <row r="284" spans="1:14" ht="15" x14ac:dyDescent="0.2">
      <c r="A284" s="98">
        <v>281</v>
      </c>
      <c r="B284" s="8" t="s">
        <v>937</v>
      </c>
      <c r="C284" s="13">
        <v>15</v>
      </c>
      <c r="D284" s="21">
        <v>60</v>
      </c>
      <c r="E284" s="21">
        <v>1.6</v>
      </c>
      <c r="F284" s="10">
        <f t="shared" si="4"/>
        <v>23.437499999999996</v>
      </c>
      <c r="G284" s="23">
        <v>76</v>
      </c>
      <c r="H284" s="21">
        <v>124</v>
      </c>
      <c r="I284" s="21">
        <v>116</v>
      </c>
      <c r="J284" s="91" t="s">
        <v>981</v>
      </c>
      <c r="K284" s="21">
        <v>4</v>
      </c>
      <c r="L284" s="21">
        <v>22</v>
      </c>
      <c r="M284" s="21">
        <v>3</v>
      </c>
      <c r="N284" s="91">
        <v>4</v>
      </c>
    </row>
    <row r="285" spans="1:14" ht="15" x14ac:dyDescent="0.2">
      <c r="A285" s="98">
        <v>282</v>
      </c>
      <c r="B285" s="8" t="s">
        <v>935</v>
      </c>
      <c r="C285" s="13">
        <v>17</v>
      </c>
      <c r="D285" s="21">
        <v>51</v>
      </c>
      <c r="E285" s="21">
        <v>1.68</v>
      </c>
      <c r="F285" s="10">
        <f t="shared" si="4"/>
        <v>18.069727891156464</v>
      </c>
      <c r="G285" s="23">
        <v>88</v>
      </c>
      <c r="H285" s="21">
        <v>148</v>
      </c>
      <c r="I285" s="21">
        <v>80</v>
      </c>
      <c r="J285" s="91" t="s">
        <v>981</v>
      </c>
      <c r="K285" s="21">
        <v>3</v>
      </c>
      <c r="L285" s="21">
        <v>27</v>
      </c>
      <c r="M285" s="21">
        <v>4</v>
      </c>
      <c r="N285" s="91">
        <v>5</v>
      </c>
    </row>
    <row r="286" spans="1:14" ht="15" x14ac:dyDescent="0.2">
      <c r="A286" s="98">
        <v>283</v>
      </c>
      <c r="B286" s="8" t="s">
        <v>935</v>
      </c>
      <c r="C286" s="13">
        <v>16</v>
      </c>
      <c r="D286" s="21">
        <v>60</v>
      </c>
      <c r="E286" s="21">
        <v>1.7</v>
      </c>
      <c r="F286" s="10">
        <f t="shared" si="4"/>
        <v>20.761245674740486</v>
      </c>
      <c r="G286" s="23">
        <v>80</v>
      </c>
      <c r="H286" s="21">
        <v>144</v>
      </c>
      <c r="I286" s="21">
        <v>88</v>
      </c>
      <c r="J286" s="91" t="s">
        <v>981</v>
      </c>
      <c r="K286" s="21">
        <v>4</v>
      </c>
      <c r="L286" s="21">
        <v>28</v>
      </c>
      <c r="M286" s="21">
        <v>3</v>
      </c>
      <c r="N286" s="91">
        <v>4</v>
      </c>
    </row>
    <row r="287" spans="1:14" ht="15" x14ac:dyDescent="0.2">
      <c r="A287" s="98">
        <v>284</v>
      </c>
      <c r="B287" s="8" t="s">
        <v>935</v>
      </c>
      <c r="C287" s="13">
        <v>16</v>
      </c>
      <c r="D287" s="21">
        <v>40</v>
      </c>
      <c r="E287" s="21">
        <v>1.59</v>
      </c>
      <c r="F287" s="10">
        <f t="shared" si="4"/>
        <v>15.822158933586486</v>
      </c>
      <c r="G287" s="91">
        <v>76</v>
      </c>
      <c r="H287" s="21">
        <v>144</v>
      </c>
      <c r="I287" s="21">
        <v>80</v>
      </c>
      <c r="J287" s="91" t="s">
        <v>991</v>
      </c>
      <c r="K287" s="21">
        <v>4</v>
      </c>
      <c r="L287" s="21">
        <v>32</v>
      </c>
      <c r="M287" s="21">
        <v>4</v>
      </c>
      <c r="N287" s="91">
        <v>5</v>
      </c>
    </row>
    <row r="288" spans="1:14" ht="15" x14ac:dyDescent="0.2">
      <c r="A288" s="98">
        <v>285</v>
      </c>
      <c r="B288" s="8" t="s">
        <v>937</v>
      </c>
      <c r="C288" s="13">
        <v>15</v>
      </c>
      <c r="D288" s="21">
        <v>77</v>
      </c>
      <c r="E288" s="21">
        <v>1.79</v>
      </c>
      <c r="F288" s="10">
        <f t="shared" si="4"/>
        <v>24.031709372366656</v>
      </c>
      <c r="G288" s="23">
        <v>80</v>
      </c>
      <c r="H288" s="21">
        <v>80</v>
      </c>
      <c r="I288" s="21">
        <v>92</v>
      </c>
      <c r="J288" s="91" t="s">
        <v>992</v>
      </c>
      <c r="K288" s="21">
        <v>5</v>
      </c>
      <c r="L288" s="21">
        <v>24</v>
      </c>
      <c r="M288" s="21">
        <v>4</v>
      </c>
      <c r="N288" s="91">
        <v>2</v>
      </c>
    </row>
    <row r="289" spans="1:14" ht="15" x14ac:dyDescent="0.2">
      <c r="A289" s="98">
        <v>286</v>
      </c>
      <c r="B289" s="8" t="s">
        <v>937</v>
      </c>
      <c r="C289" s="13">
        <v>15</v>
      </c>
      <c r="D289" s="21">
        <v>57</v>
      </c>
      <c r="E289" s="21">
        <v>1.59</v>
      </c>
      <c r="F289" s="10">
        <f t="shared" si="4"/>
        <v>22.546576480360741</v>
      </c>
      <c r="G289" s="23">
        <v>80</v>
      </c>
      <c r="H289" s="21">
        <v>160</v>
      </c>
      <c r="I289" s="21">
        <v>108</v>
      </c>
      <c r="J289" s="91" t="s">
        <v>981</v>
      </c>
      <c r="K289" s="21">
        <v>5</v>
      </c>
      <c r="L289" s="21">
        <v>33</v>
      </c>
      <c r="M289" s="21">
        <v>3</v>
      </c>
      <c r="N289" s="91">
        <v>5</v>
      </c>
    </row>
    <row r="290" spans="1:14" ht="15" x14ac:dyDescent="0.2">
      <c r="A290" s="98">
        <v>287</v>
      </c>
      <c r="B290" s="8" t="s">
        <v>937</v>
      </c>
      <c r="C290" s="13">
        <v>17</v>
      </c>
      <c r="D290" s="21">
        <v>89</v>
      </c>
      <c r="E290" s="21">
        <v>1.71</v>
      </c>
      <c r="F290" s="10">
        <f t="shared" si="4"/>
        <v>30.436715570602924</v>
      </c>
      <c r="G290" s="23">
        <v>92</v>
      </c>
      <c r="H290" s="21">
        <v>156</v>
      </c>
      <c r="I290" s="21">
        <v>108</v>
      </c>
      <c r="J290" s="91" t="s">
        <v>981</v>
      </c>
      <c r="K290" s="91">
        <v>4</v>
      </c>
      <c r="L290" s="91">
        <v>18</v>
      </c>
      <c r="M290" s="91">
        <v>2</v>
      </c>
      <c r="N290" s="91">
        <v>3</v>
      </c>
    </row>
    <row r="291" spans="1:14" ht="15" x14ac:dyDescent="0.2">
      <c r="A291" s="98">
        <v>288</v>
      </c>
      <c r="B291" s="8" t="s">
        <v>935</v>
      </c>
      <c r="C291" s="13">
        <v>17</v>
      </c>
      <c r="D291" s="21">
        <v>71</v>
      </c>
      <c r="E291" s="21">
        <v>1.84</v>
      </c>
      <c r="F291" s="10">
        <f t="shared" si="4"/>
        <v>20.971172022684311</v>
      </c>
      <c r="G291" s="23">
        <v>84</v>
      </c>
      <c r="H291" s="21">
        <v>160</v>
      </c>
      <c r="I291" s="21">
        <v>88</v>
      </c>
      <c r="J291" s="91" t="s">
        <v>989</v>
      </c>
      <c r="K291" s="91">
        <v>3</v>
      </c>
      <c r="L291" s="91">
        <v>29</v>
      </c>
      <c r="M291" s="91">
        <v>3</v>
      </c>
      <c r="N291" s="91">
        <v>4</v>
      </c>
    </row>
    <row r="292" spans="1:14" ht="15" x14ac:dyDescent="0.2">
      <c r="A292" s="98">
        <v>289</v>
      </c>
      <c r="B292" s="8" t="s">
        <v>937</v>
      </c>
      <c r="C292" s="13">
        <v>17</v>
      </c>
      <c r="D292" s="13">
        <v>50</v>
      </c>
      <c r="E292" s="13">
        <v>1.61</v>
      </c>
      <c r="F292" s="10">
        <f t="shared" si="4"/>
        <v>19.289379267775161</v>
      </c>
      <c r="G292" s="23">
        <v>92</v>
      </c>
      <c r="H292" s="21">
        <v>116</v>
      </c>
      <c r="I292" s="21">
        <v>92</v>
      </c>
      <c r="J292" s="91" t="s">
        <v>987</v>
      </c>
      <c r="K292" s="91">
        <v>2</v>
      </c>
      <c r="L292" s="91">
        <v>23</v>
      </c>
      <c r="M292" s="91">
        <v>3</v>
      </c>
      <c r="N292" s="91">
        <v>3</v>
      </c>
    </row>
    <row r="293" spans="1:14" ht="15" x14ac:dyDescent="0.2">
      <c r="A293" s="98">
        <v>290</v>
      </c>
      <c r="B293" s="8" t="s">
        <v>935</v>
      </c>
      <c r="C293" s="13">
        <v>21</v>
      </c>
      <c r="D293" s="13">
        <v>52</v>
      </c>
      <c r="E293" s="13">
        <v>1.78</v>
      </c>
      <c r="F293" s="10">
        <f t="shared" si="4"/>
        <v>16.412069183183942</v>
      </c>
      <c r="G293" s="23">
        <v>84</v>
      </c>
      <c r="H293" s="21">
        <v>156</v>
      </c>
      <c r="I293" s="21">
        <v>116</v>
      </c>
      <c r="J293" s="91" t="s">
        <v>981</v>
      </c>
      <c r="K293" s="91">
        <v>4</v>
      </c>
      <c r="L293" s="91">
        <v>45</v>
      </c>
      <c r="M293" s="91">
        <v>3</v>
      </c>
      <c r="N293" s="91">
        <v>4</v>
      </c>
    </row>
    <row r="294" spans="1:14" ht="15" x14ac:dyDescent="0.2">
      <c r="A294" s="98">
        <v>291</v>
      </c>
      <c r="B294" s="8" t="s">
        <v>935</v>
      </c>
      <c r="C294" s="13">
        <v>20</v>
      </c>
      <c r="D294" s="91">
        <v>60</v>
      </c>
      <c r="E294" s="91">
        <v>1.72</v>
      </c>
      <c r="F294" s="10">
        <f t="shared" si="4"/>
        <v>20.281233098972418</v>
      </c>
      <c r="G294" s="23">
        <v>84</v>
      </c>
      <c r="H294" s="21">
        <v>156</v>
      </c>
      <c r="I294" s="21">
        <v>112</v>
      </c>
      <c r="J294" s="91" t="s">
        <v>981</v>
      </c>
      <c r="K294" s="91">
        <v>3</v>
      </c>
      <c r="L294" s="91">
        <v>32</v>
      </c>
      <c r="M294" s="91">
        <v>2</v>
      </c>
      <c r="N294" s="91">
        <v>3</v>
      </c>
    </row>
    <row r="295" spans="1:14" ht="15" x14ac:dyDescent="0.2">
      <c r="A295" s="98">
        <v>292</v>
      </c>
      <c r="B295" s="8" t="s">
        <v>935</v>
      </c>
      <c r="C295" s="13">
        <v>20</v>
      </c>
      <c r="D295" s="13">
        <v>90</v>
      </c>
      <c r="E295" s="13">
        <v>1.88</v>
      </c>
      <c r="F295" s="10">
        <f t="shared" si="4"/>
        <v>25.464010864644639</v>
      </c>
      <c r="G295" s="23">
        <v>80</v>
      </c>
      <c r="H295" s="21">
        <v>132</v>
      </c>
      <c r="I295" s="21">
        <v>104</v>
      </c>
      <c r="J295" s="91" t="s">
        <v>981</v>
      </c>
      <c r="K295" s="91">
        <v>2</v>
      </c>
      <c r="L295" s="91">
        <v>36</v>
      </c>
      <c r="M295" s="91">
        <v>3</v>
      </c>
      <c r="N295" s="91">
        <v>3</v>
      </c>
    </row>
    <row r="296" spans="1:14" ht="15" x14ac:dyDescent="0.2">
      <c r="A296" s="98">
        <v>293</v>
      </c>
      <c r="B296" s="8" t="s">
        <v>935</v>
      </c>
      <c r="C296" s="13">
        <v>17</v>
      </c>
      <c r="D296" s="13">
        <v>76</v>
      </c>
      <c r="E296" s="13">
        <v>1.88</v>
      </c>
      <c r="F296" s="10">
        <f t="shared" si="4"/>
        <v>21.502942507922139</v>
      </c>
      <c r="G296" s="23">
        <v>88</v>
      </c>
      <c r="H296" s="21">
        <v>148</v>
      </c>
      <c r="I296" s="21">
        <v>100</v>
      </c>
      <c r="J296" s="91" t="s">
        <v>981</v>
      </c>
      <c r="K296" s="91">
        <v>4</v>
      </c>
      <c r="L296" s="91">
        <v>42</v>
      </c>
      <c r="M296" s="91">
        <v>3</v>
      </c>
      <c r="N296" s="91">
        <v>2</v>
      </c>
    </row>
    <row r="297" spans="1:14" ht="15" x14ac:dyDescent="0.2">
      <c r="A297" s="98">
        <v>294</v>
      </c>
      <c r="B297" s="8" t="s">
        <v>937</v>
      </c>
      <c r="C297" s="13">
        <v>18</v>
      </c>
      <c r="D297" s="13">
        <v>52</v>
      </c>
      <c r="E297" s="13">
        <v>1.5</v>
      </c>
      <c r="F297" s="10">
        <f t="shared" si="4"/>
        <v>23.111111111111111</v>
      </c>
      <c r="G297" s="23">
        <v>48</v>
      </c>
      <c r="H297" s="21">
        <v>120</v>
      </c>
      <c r="I297" s="21">
        <v>80</v>
      </c>
      <c r="J297" s="91" t="s">
        <v>981</v>
      </c>
      <c r="K297" s="91">
        <v>4</v>
      </c>
      <c r="L297" s="91">
        <v>26</v>
      </c>
      <c r="M297" s="91">
        <v>3</v>
      </c>
      <c r="N297" s="91">
        <v>4</v>
      </c>
    </row>
    <row r="298" spans="1:14" ht="15" x14ac:dyDescent="0.2">
      <c r="A298" s="98">
        <v>295</v>
      </c>
      <c r="B298" s="8" t="s">
        <v>935</v>
      </c>
      <c r="C298" s="13">
        <v>18</v>
      </c>
      <c r="D298" s="13">
        <v>65</v>
      </c>
      <c r="E298" s="13">
        <v>1.79</v>
      </c>
      <c r="F298" s="10">
        <f t="shared" si="4"/>
        <v>20.286507911738084</v>
      </c>
      <c r="G298" s="23">
        <v>64</v>
      </c>
      <c r="H298" s="21">
        <v>144</v>
      </c>
      <c r="I298" s="21">
        <v>84</v>
      </c>
      <c r="J298" s="91" t="s">
        <v>981</v>
      </c>
      <c r="K298" s="91">
        <v>3</v>
      </c>
      <c r="L298" s="91">
        <v>28</v>
      </c>
      <c r="M298" s="91">
        <v>3</v>
      </c>
      <c r="N298" s="91">
        <v>2</v>
      </c>
    </row>
    <row r="299" spans="1:14" ht="15" x14ac:dyDescent="0.2">
      <c r="A299" s="98">
        <v>296</v>
      </c>
      <c r="B299" s="8" t="s">
        <v>935</v>
      </c>
      <c r="C299" s="13">
        <v>19</v>
      </c>
      <c r="D299" s="13">
        <v>66</v>
      </c>
      <c r="E299" s="13">
        <v>1.8</v>
      </c>
      <c r="F299" s="10">
        <f t="shared" si="4"/>
        <v>20.37037037037037</v>
      </c>
      <c r="G299" s="23">
        <v>68</v>
      </c>
      <c r="H299" s="21">
        <v>128</v>
      </c>
      <c r="I299" s="21">
        <v>92</v>
      </c>
      <c r="J299" s="91" t="s">
        <v>981</v>
      </c>
      <c r="K299" s="91">
        <v>4</v>
      </c>
      <c r="L299" s="91">
        <v>45</v>
      </c>
      <c r="M299" s="91">
        <v>3</v>
      </c>
      <c r="N299" s="91">
        <v>4</v>
      </c>
    </row>
    <row r="300" spans="1:14" ht="15" x14ac:dyDescent="0.2">
      <c r="A300" s="98">
        <v>297</v>
      </c>
      <c r="B300" s="8" t="s">
        <v>935</v>
      </c>
      <c r="C300" s="13">
        <v>19</v>
      </c>
      <c r="D300" s="13">
        <v>75</v>
      </c>
      <c r="E300" s="13">
        <v>1.8</v>
      </c>
      <c r="F300" s="10">
        <f t="shared" si="4"/>
        <v>23.148148148148145</v>
      </c>
      <c r="G300" s="23">
        <v>92</v>
      </c>
      <c r="H300" s="21">
        <v>168</v>
      </c>
      <c r="I300" s="21">
        <v>92</v>
      </c>
      <c r="J300" s="91" t="s">
        <v>981</v>
      </c>
      <c r="K300" s="91">
        <v>5</v>
      </c>
      <c r="L300" s="91">
        <v>27</v>
      </c>
      <c r="M300" s="91">
        <v>3</v>
      </c>
      <c r="N300" s="91">
        <v>4</v>
      </c>
    </row>
    <row r="301" spans="1:14" ht="15" x14ac:dyDescent="0.2">
      <c r="A301" s="98">
        <v>298</v>
      </c>
      <c r="B301" s="8" t="s">
        <v>937</v>
      </c>
      <c r="C301" s="13">
        <v>17</v>
      </c>
      <c r="D301" s="13">
        <v>48</v>
      </c>
      <c r="E301" s="13">
        <v>1.62</v>
      </c>
      <c r="F301" s="10">
        <f t="shared" si="4"/>
        <v>18.289894833104707</v>
      </c>
      <c r="G301" s="23">
        <v>84</v>
      </c>
      <c r="H301" s="21">
        <v>140</v>
      </c>
      <c r="I301" s="21">
        <v>100</v>
      </c>
      <c r="J301" s="91" t="s">
        <v>993</v>
      </c>
      <c r="K301" s="91">
        <v>4</v>
      </c>
      <c r="L301" s="91">
        <v>29</v>
      </c>
      <c r="M301" s="91">
        <v>4</v>
      </c>
      <c r="N301" s="91">
        <v>3</v>
      </c>
    </row>
    <row r="302" spans="1:14" ht="15" x14ac:dyDescent="0.2">
      <c r="A302" s="98">
        <v>299</v>
      </c>
      <c r="B302" s="8" t="s">
        <v>937</v>
      </c>
      <c r="C302" s="13">
        <v>19</v>
      </c>
      <c r="D302" s="13">
        <v>50</v>
      </c>
      <c r="E302" s="13">
        <v>1.54</v>
      </c>
      <c r="F302" s="10">
        <f t="shared" si="4"/>
        <v>21.0828132906055</v>
      </c>
      <c r="G302" s="23">
        <v>84</v>
      </c>
      <c r="H302" s="21">
        <v>132</v>
      </c>
      <c r="I302" s="21">
        <v>88</v>
      </c>
      <c r="J302" s="91" t="s">
        <v>981</v>
      </c>
      <c r="K302" s="91">
        <v>4</v>
      </c>
      <c r="L302" s="91">
        <v>24</v>
      </c>
      <c r="M302" s="91">
        <v>3</v>
      </c>
      <c r="N302" s="91">
        <v>3</v>
      </c>
    </row>
    <row r="303" spans="1:14" ht="15" x14ac:dyDescent="0.2">
      <c r="A303" s="98">
        <v>300</v>
      </c>
      <c r="B303" s="8" t="s">
        <v>937</v>
      </c>
      <c r="C303" s="13">
        <v>18</v>
      </c>
      <c r="D303" s="13">
        <v>57</v>
      </c>
      <c r="E303" s="13">
        <v>1.68</v>
      </c>
      <c r="F303" s="10">
        <f t="shared" si="4"/>
        <v>20.195578231292519</v>
      </c>
      <c r="G303" s="23">
        <v>80</v>
      </c>
      <c r="H303" s="21">
        <v>144</v>
      </c>
      <c r="I303" s="21">
        <v>92</v>
      </c>
      <c r="J303" s="91" t="s">
        <v>981</v>
      </c>
      <c r="K303" s="91">
        <v>5</v>
      </c>
      <c r="L303" s="91">
        <v>28</v>
      </c>
      <c r="M303" s="91">
        <v>4</v>
      </c>
      <c r="N303" s="91">
        <v>4</v>
      </c>
    </row>
    <row r="304" spans="1:14" ht="15" x14ac:dyDescent="0.2">
      <c r="A304" s="98">
        <v>301</v>
      </c>
      <c r="B304" s="8" t="s">
        <v>937</v>
      </c>
      <c r="C304" s="13">
        <v>21</v>
      </c>
      <c r="D304" s="13">
        <v>50</v>
      </c>
      <c r="E304" s="13">
        <v>1.58</v>
      </c>
      <c r="F304" s="10">
        <f t="shared" si="4"/>
        <v>20.028841531805796</v>
      </c>
      <c r="G304" s="23">
        <v>100</v>
      </c>
      <c r="H304" s="21">
        <v>116</v>
      </c>
      <c r="I304" s="21">
        <v>72</v>
      </c>
      <c r="J304" s="91" t="s">
        <v>989</v>
      </c>
      <c r="K304" s="91">
        <v>3</v>
      </c>
      <c r="L304" s="91">
        <v>24</v>
      </c>
      <c r="M304" s="91">
        <v>3</v>
      </c>
      <c r="N304" s="91">
        <v>2</v>
      </c>
    </row>
    <row r="305" spans="1:14" ht="15" x14ac:dyDescent="0.2">
      <c r="A305" s="98">
        <v>302</v>
      </c>
      <c r="B305" s="8" t="s">
        <v>935</v>
      </c>
      <c r="C305" s="13">
        <v>21</v>
      </c>
      <c r="D305" s="13">
        <v>52</v>
      </c>
      <c r="E305" s="13">
        <v>1.78</v>
      </c>
      <c r="F305" s="10">
        <f t="shared" si="4"/>
        <v>16.412069183183942</v>
      </c>
      <c r="G305" s="23">
        <v>80</v>
      </c>
      <c r="H305" s="21">
        <v>132</v>
      </c>
      <c r="I305" s="21">
        <v>104</v>
      </c>
      <c r="J305" s="91" t="s">
        <v>981</v>
      </c>
      <c r="K305" s="91">
        <v>4</v>
      </c>
      <c r="L305" s="91">
        <v>28</v>
      </c>
      <c r="M305" s="91">
        <v>4</v>
      </c>
      <c r="N305" s="91">
        <v>4</v>
      </c>
    </row>
    <row r="306" spans="1:14" ht="15" x14ac:dyDescent="0.2">
      <c r="A306" s="98">
        <v>303</v>
      </c>
      <c r="B306" s="8" t="s">
        <v>937</v>
      </c>
      <c r="C306" s="13">
        <v>18</v>
      </c>
      <c r="D306" s="13">
        <v>68</v>
      </c>
      <c r="E306" s="13">
        <v>1.61</v>
      </c>
      <c r="F306" s="10">
        <f t="shared" si="4"/>
        <v>26.23355580417422</v>
      </c>
      <c r="G306" s="23">
        <v>84</v>
      </c>
      <c r="H306" s="21">
        <v>132</v>
      </c>
      <c r="I306" s="21">
        <v>88</v>
      </c>
      <c r="J306" s="91" t="s">
        <v>981</v>
      </c>
      <c r="K306" s="91">
        <v>3</v>
      </c>
      <c r="L306" s="91">
        <v>26</v>
      </c>
      <c r="M306" s="91">
        <v>3</v>
      </c>
      <c r="N306" s="91">
        <v>3</v>
      </c>
    </row>
    <row r="307" spans="1:14" ht="15" x14ac:dyDescent="0.2">
      <c r="A307" s="98">
        <v>304</v>
      </c>
      <c r="B307" s="8" t="s">
        <v>937</v>
      </c>
      <c r="C307" s="13">
        <v>18</v>
      </c>
      <c r="D307" s="13">
        <v>54</v>
      </c>
      <c r="E307" s="13">
        <v>1.6</v>
      </c>
      <c r="F307" s="10">
        <f t="shared" si="4"/>
        <v>21.093749999999996</v>
      </c>
      <c r="G307" s="23">
        <v>92</v>
      </c>
      <c r="H307" s="21">
        <v>140</v>
      </c>
      <c r="I307" s="21">
        <v>100</v>
      </c>
      <c r="J307" s="91" t="s">
        <v>993</v>
      </c>
      <c r="K307" s="91">
        <v>4</v>
      </c>
      <c r="L307" s="91">
        <v>26</v>
      </c>
      <c r="M307" s="91">
        <v>3</v>
      </c>
      <c r="N307" s="91">
        <v>2</v>
      </c>
    </row>
    <row r="308" spans="1:14" ht="15" x14ac:dyDescent="0.2">
      <c r="A308" s="98">
        <v>305</v>
      </c>
      <c r="B308" s="8" t="s">
        <v>937</v>
      </c>
      <c r="C308" s="13">
        <v>18</v>
      </c>
      <c r="D308" s="21">
        <v>58</v>
      </c>
      <c r="E308" s="21">
        <v>1.64</v>
      </c>
      <c r="F308" s="10">
        <f t="shared" si="4"/>
        <v>21.564544913741823</v>
      </c>
      <c r="G308" s="23">
        <v>84</v>
      </c>
      <c r="H308" s="21">
        <v>140</v>
      </c>
      <c r="I308" s="21">
        <v>100</v>
      </c>
      <c r="J308" s="91" t="s">
        <v>981</v>
      </c>
      <c r="K308" s="91">
        <v>2</v>
      </c>
      <c r="L308" s="91">
        <v>32</v>
      </c>
      <c r="M308" s="91">
        <v>2</v>
      </c>
      <c r="N308" s="91">
        <v>2</v>
      </c>
    </row>
    <row r="309" spans="1:14" ht="15" x14ac:dyDescent="0.2">
      <c r="A309" s="98">
        <v>306</v>
      </c>
      <c r="B309" s="8" t="s">
        <v>937</v>
      </c>
      <c r="C309" s="13">
        <v>17</v>
      </c>
      <c r="D309" s="13">
        <v>58</v>
      </c>
      <c r="E309" s="13">
        <v>1.51</v>
      </c>
      <c r="F309" s="10">
        <f t="shared" si="4"/>
        <v>25.437480812245077</v>
      </c>
      <c r="G309" s="23">
        <v>92</v>
      </c>
      <c r="H309" s="91">
        <v>144</v>
      </c>
      <c r="I309" s="91">
        <v>144</v>
      </c>
      <c r="J309" s="91" t="s">
        <v>981</v>
      </c>
      <c r="K309" s="91">
        <v>4</v>
      </c>
      <c r="L309" s="91">
        <v>28</v>
      </c>
      <c r="M309" s="91">
        <v>4</v>
      </c>
      <c r="N309" s="91">
        <v>4</v>
      </c>
    </row>
    <row r="310" spans="1:14" ht="15" x14ac:dyDescent="0.2">
      <c r="A310" s="98">
        <v>307</v>
      </c>
      <c r="B310" s="8" t="s">
        <v>937</v>
      </c>
      <c r="C310" s="14">
        <v>16</v>
      </c>
      <c r="D310" s="13">
        <v>51</v>
      </c>
      <c r="E310" s="13">
        <v>1.68</v>
      </c>
      <c r="F310" s="10">
        <f t="shared" si="4"/>
        <v>18.069727891156464</v>
      </c>
      <c r="G310" s="23">
        <v>84</v>
      </c>
      <c r="H310" s="91">
        <v>128</v>
      </c>
      <c r="I310" s="91">
        <v>108</v>
      </c>
      <c r="J310" s="91" t="s">
        <v>981</v>
      </c>
      <c r="K310" s="91">
        <v>3</v>
      </c>
      <c r="L310" s="91">
        <v>45</v>
      </c>
      <c r="M310" s="91">
        <v>2</v>
      </c>
      <c r="N310" s="91">
        <v>5</v>
      </c>
    </row>
    <row r="311" spans="1:14" ht="15" x14ac:dyDescent="0.2">
      <c r="A311" s="98">
        <v>308</v>
      </c>
      <c r="B311" s="8" t="s">
        <v>935</v>
      </c>
      <c r="C311" s="14">
        <v>16</v>
      </c>
      <c r="D311" s="13">
        <v>50</v>
      </c>
      <c r="E311" s="13">
        <v>1.69</v>
      </c>
      <c r="F311" s="10">
        <f t="shared" si="4"/>
        <v>17.506389832288786</v>
      </c>
      <c r="G311" s="23">
        <v>84</v>
      </c>
      <c r="H311" s="91">
        <v>144</v>
      </c>
      <c r="I311" s="91">
        <v>80</v>
      </c>
      <c r="J311" s="91" t="s">
        <v>981</v>
      </c>
      <c r="K311" s="91">
        <v>4</v>
      </c>
      <c r="L311" s="91">
        <v>27</v>
      </c>
      <c r="M311" s="91">
        <v>4</v>
      </c>
      <c r="N311" s="91">
        <v>5</v>
      </c>
    </row>
    <row r="312" spans="1:14" ht="15" x14ac:dyDescent="0.2">
      <c r="A312" s="98">
        <v>309</v>
      </c>
      <c r="B312" s="8" t="s">
        <v>935</v>
      </c>
      <c r="C312" s="14">
        <v>16</v>
      </c>
      <c r="D312" s="13">
        <v>54</v>
      </c>
      <c r="E312" s="13">
        <v>1.65</v>
      </c>
      <c r="F312" s="10">
        <f t="shared" si="4"/>
        <v>19.834710743801654</v>
      </c>
      <c r="G312" s="23">
        <v>80</v>
      </c>
      <c r="H312" s="91">
        <v>148</v>
      </c>
      <c r="I312" s="91">
        <v>104</v>
      </c>
      <c r="J312" s="91" t="s">
        <v>981</v>
      </c>
      <c r="K312" s="91">
        <v>4</v>
      </c>
      <c r="L312" s="91">
        <v>29</v>
      </c>
      <c r="M312" s="91">
        <v>4</v>
      </c>
      <c r="N312" s="91">
        <v>5</v>
      </c>
    </row>
    <row r="313" spans="1:14" ht="15" x14ac:dyDescent="0.2">
      <c r="A313" s="98">
        <v>310</v>
      </c>
      <c r="B313" s="8" t="s">
        <v>935</v>
      </c>
      <c r="C313" s="14">
        <v>16</v>
      </c>
      <c r="D313" s="91">
        <v>54</v>
      </c>
      <c r="E313" s="13">
        <v>1.7</v>
      </c>
      <c r="F313" s="10">
        <f t="shared" si="4"/>
        <v>18.68512110726644</v>
      </c>
      <c r="G313" s="23">
        <v>88</v>
      </c>
      <c r="H313" s="92">
        <v>120</v>
      </c>
      <c r="I313" s="91">
        <v>100</v>
      </c>
      <c r="J313" s="91" t="s">
        <v>981</v>
      </c>
      <c r="K313" s="91">
        <v>4</v>
      </c>
      <c r="L313" s="91">
        <v>24</v>
      </c>
      <c r="M313" s="91">
        <v>3</v>
      </c>
      <c r="N313" s="91">
        <v>5</v>
      </c>
    </row>
    <row r="314" spans="1:14" ht="15" x14ac:dyDescent="0.2">
      <c r="A314" s="98">
        <v>311</v>
      </c>
      <c r="B314" s="8" t="s">
        <v>937</v>
      </c>
      <c r="C314" s="14">
        <v>16</v>
      </c>
      <c r="D314" s="13">
        <v>51</v>
      </c>
      <c r="E314" s="13">
        <v>1.65</v>
      </c>
      <c r="F314" s="10">
        <f t="shared" si="4"/>
        <v>18.732782369146008</v>
      </c>
      <c r="G314" s="23">
        <v>48</v>
      </c>
      <c r="H314" s="91">
        <v>136</v>
      </c>
      <c r="I314" s="91">
        <v>112</v>
      </c>
      <c r="J314" s="91" t="s">
        <v>981</v>
      </c>
      <c r="K314" s="91">
        <v>2</v>
      </c>
      <c r="L314" s="91">
        <v>28</v>
      </c>
      <c r="M314" s="91">
        <v>3</v>
      </c>
      <c r="N314" s="91">
        <v>5</v>
      </c>
    </row>
    <row r="315" spans="1:14" ht="15" x14ac:dyDescent="0.2">
      <c r="A315" s="98">
        <v>312</v>
      </c>
      <c r="B315" s="8" t="s">
        <v>937</v>
      </c>
      <c r="C315" s="14">
        <v>16</v>
      </c>
      <c r="D315" s="13">
        <v>52</v>
      </c>
      <c r="E315" s="13">
        <v>1.79</v>
      </c>
      <c r="F315" s="10">
        <f t="shared" si="4"/>
        <v>16.229206329390468</v>
      </c>
      <c r="G315" s="23">
        <v>64</v>
      </c>
      <c r="H315" s="91">
        <v>132</v>
      </c>
      <c r="I315" s="91">
        <v>112</v>
      </c>
      <c r="J315" s="91" t="s">
        <v>981</v>
      </c>
      <c r="K315" s="91">
        <v>5</v>
      </c>
      <c r="L315" s="91">
        <v>24</v>
      </c>
      <c r="M315" s="91">
        <v>4</v>
      </c>
      <c r="N315" s="91">
        <v>5</v>
      </c>
    </row>
    <row r="316" spans="1:14" ht="15" x14ac:dyDescent="0.2">
      <c r="A316" s="98">
        <v>313</v>
      </c>
      <c r="B316" s="8" t="s">
        <v>937</v>
      </c>
      <c r="C316" s="14">
        <v>16</v>
      </c>
      <c r="D316" s="13">
        <v>63</v>
      </c>
      <c r="E316" s="13">
        <v>1.83</v>
      </c>
      <c r="F316" s="10">
        <f t="shared" si="4"/>
        <v>18.812147272238644</v>
      </c>
      <c r="G316" s="23">
        <v>68</v>
      </c>
      <c r="H316" s="91">
        <v>112</v>
      </c>
      <c r="I316" s="91">
        <v>112</v>
      </c>
      <c r="J316" s="91" t="s">
        <v>981</v>
      </c>
      <c r="K316" s="91">
        <v>4</v>
      </c>
      <c r="L316" s="91">
        <v>28</v>
      </c>
      <c r="M316" s="91">
        <v>2</v>
      </c>
      <c r="N316" s="91">
        <v>5</v>
      </c>
    </row>
    <row r="317" spans="1:14" ht="15" x14ac:dyDescent="0.2">
      <c r="A317" s="98">
        <v>314</v>
      </c>
      <c r="B317" s="8" t="s">
        <v>937</v>
      </c>
      <c r="C317" s="14">
        <v>16</v>
      </c>
      <c r="D317" s="13">
        <v>60</v>
      </c>
      <c r="E317" s="13">
        <v>1.65</v>
      </c>
      <c r="F317" s="10">
        <f t="shared" si="4"/>
        <v>22.03856749311295</v>
      </c>
      <c r="G317" s="23">
        <v>92</v>
      </c>
      <c r="H317" s="91">
        <v>128</v>
      </c>
      <c r="I317" s="91">
        <v>100</v>
      </c>
      <c r="J317" s="91" t="s">
        <v>981</v>
      </c>
      <c r="K317" s="91">
        <v>3</v>
      </c>
      <c r="L317" s="91">
        <v>26</v>
      </c>
      <c r="M317" s="91">
        <v>3</v>
      </c>
      <c r="N317" s="91">
        <v>4</v>
      </c>
    </row>
    <row r="318" spans="1:14" ht="15" x14ac:dyDescent="0.2">
      <c r="A318" s="98">
        <v>315</v>
      </c>
      <c r="B318" s="8" t="s">
        <v>937</v>
      </c>
      <c r="C318" s="14">
        <v>16</v>
      </c>
      <c r="D318" s="13">
        <v>54</v>
      </c>
      <c r="E318" s="13">
        <v>1.7</v>
      </c>
      <c r="F318" s="10">
        <f t="shared" si="4"/>
        <v>18.68512110726644</v>
      </c>
      <c r="G318" s="23">
        <v>84</v>
      </c>
      <c r="H318" s="91">
        <v>108</v>
      </c>
      <c r="I318" s="91">
        <v>96</v>
      </c>
      <c r="J318" s="91" t="s">
        <v>981</v>
      </c>
      <c r="K318" s="91">
        <v>4</v>
      </c>
      <c r="L318" s="91">
        <v>26</v>
      </c>
      <c r="M318" s="91">
        <v>3</v>
      </c>
      <c r="N318" s="91">
        <v>3</v>
      </c>
    </row>
    <row r="319" spans="1:14" ht="15" x14ac:dyDescent="0.2">
      <c r="A319" s="98">
        <v>316</v>
      </c>
      <c r="B319" s="8" t="s">
        <v>937</v>
      </c>
      <c r="C319" s="14">
        <v>16</v>
      </c>
      <c r="D319" s="13">
        <v>64</v>
      </c>
      <c r="E319" s="13">
        <v>1.72</v>
      </c>
      <c r="F319" s="10">
        <f t="shared" si="4"/>
        <v>21.63331530557058</v>
      </c>
      <c r="G319" s="23">
        <v>84</v>
      </c>
      <c r="H319" s="91">
        <v>136</v>
      </c>
      <c r="I319" s="91">
        <v>100</v>
      </c>
      <c r="J319" s="91" t="s">
        <v>981</v>
      </c>
      <c r="K319" s="91">
        <v>4</v>
      </c>
      <c r="L319" s="91">
        <v>32</v>
      </c>
      <c r="M319" s="91">
        <v>3</v>
      </c>
      <c r="N319" s="91">
        <v>4</v>
      </c>
    </row>
    <row r="320" spans="1:14" ht="15" x14ac:dyDescent="0.2">
      <c r="A320" s="98">
        <v>317</v>
      </c>
      <c r="B320" s="8" t="s">
        <v>935</v>
      </c>
      <c r="C320" s="14">
        <v>16</v>
      </c>
      <c r="D320" s="13">
        <v>55</v>
      </c>
      <c r="E320" s="13">
        <v>1.56</v>
      </c>
      <c r="F320" s="10">
        <f t="shared" si="4"/>
        <v>22.600262984878366</v>
      </c>
      <c r="G320" s="23">
        <v>80</v>
      </c>
      <c r="H320" s="91">
        <v>156</v>
      </c>
      <c r="I320" s="91">
        <v>128</v>
      </c>
      <c r="J320" s="91" t="s">
        <v>981</v>
      </c>
      <c r="K320" s="91">
        <v>4</v>
      </c>
      <c r="L320" s="91">
        <v>28</v>
      </c>
      <c r="M320" s="91">
        <v>3</v>
      </c>
      <c r="N320" s="91">
        <v>4</v>
      </c>
    </row>
    <row r="321" spans="1:14" ht="15" x14ac:dyDescent="0.2">
      <c r="A321" s="98">
        <v>318</v>
      </c>
      <c r="B321" s="8" t="s">
        <v>935</v>
      </c>
      <c r="C321" s="14">
        <v>16</v>
      </c>
      <c r="D321" s="13">
        <v>46</v>
      </c>
      <c r="E321" s="13">
        <v>1.67</v>
      </c>
      <c r="F321" s="10">
        <f t="shared" si="4"/>
        <v>16.493958191401628</v>
      </c>
      <c r="G321" s="23">
        <v>64</v>
      </c>
      <c r="H321" s="91">
        <v>132</v>
      </c>
      <c r="I321" s="91">
        <v>100</v>
      </c>
      <c r="J321" s="91" t="s">
        <v>981</v>
      </c>
      <c r="K321" s="91">
        <v>2</v>
      </c>
      <c r="L321" s="91">
        <v>45</v>
      </c>
      <c r="M321" s="91">
        <v>2</v>
      </c>
      <c r="N321" s="91">
        <v>5</v>
      </c>
    </row>
    <row r="322" spans="1:14" ht="15" x14ac:dyDescent="0.2">
      <c r="A322" s="98">
        <v>319</v>
      </c>
      <c r="B322" s="8" t="s">
        <v>935</v>
      </c>
      <c r="C322" s="14">
        <v>16</v>
      </c>
      <c r="D322" s="13">
        <v>48</v>
      </c>
      <c r="E322" s="13">
        <v>1.76</v>
      </c>
      <c r="F322" s="10">
        <f t="shared" si="4"/>
        <v>15.495867768595042</v>
      </c>
      <c r="G322" s="23">
        <v>68</v>
      </c>
      <c r="H322" s="91">
        <v>128</v>
      </c>
      <c r="I322" s="91">
        <v>112</v>
      </c>
      <c r="J322" s="91" t="s">
        <v>981</v>
      </c>
      <c r="K322" s="91">
        <v>4</v>
      </c>
      <c r="L322" s="91">
        <v>27</v>
      </c>
      <c r="M322" s="91">
        <v>3</v>
      </c>
      <c r="N322" s="91">
        <v>5</v>
      </c>
    </row>
    <row r="323" spans="1:14" ht="15" x14ac:dyDescent="0.2">
      <c r="A323" s="98">
        <v>320</v>
      </c>
      <c r="B323" s="8" t="s">
        <v>937</v>
      </c>
      <c r="C323" s="13">
        <v>20</v>
      </c>
      <c r="D323" s="13">
        <v>63</v>
      </c>
      <c r="E323" s="13">
        <v>1.8</v>
      </c>
      <c r="F323" s="10">
        <f t="shared" si="4"/>
        <v>19.444444444444443</v>
      </c>
      <c r="G323" s="23">
        <v>92</v>
      </c>
      <c r="H323" s="91">
        <v>108</v>
      </c>
      <c r="I323" s="91">
        <v>100</v>
      </c>
      <c r="J323" s="91" t="s">
        <v>981</v>
      </c>
      <c r="K323" s="91">
        <v>3</v>
      </c>
      <c r="L323" s="91">
        <v>29</v>
      </c>
      <c r="M323" s="91">
        <v>3</v>
      </c>
      <c r="N323" s="91">
        <v>2</v>
      </c>
    </row>
    <row r="324" spans="1:14" ht="15" x14ac:dyDescent="0.2">
      <c r="A324" s="98">
        <v>321</v>
      </c>
      <c r="B324" s="8" t="s">
        <v>222</v>
      </c>
      <c r="C324" s="13">
        <v>20</v>
      </c>
      <c r="D324" s="13">
        <v>59</v>
      </c>
      <c r="E324" s="13">
        <v>1.67</v>
      </c>
      <c r="F324" s="10">
        <f t="shared" si="4"/>
        <v>21.155294202015131</v>
      </c>
      <c r="G324" s="23">
        <v>84</v>
      </c>
      <c r="H324" s="91">
        <v>132</v>
      </c>
      <c r="I324" s="91">
        <v>96</v>
      </c>
      <c r="J324" s="91" t="s">
        <v>981</v>
      </c>
      <c r="K324" s="91">
        <v>2</v>
      </c>
      <c r="L324" s="91">
        <v>24</v>
      </c>
      <c r="M324" s="91">
        <v>3</v>
      </c>
      <c r="N324" s="91">
        <v>5</v>
      </c>
    </row>
    <row r="325" spans="1:14" ht="15" x14ac:dyDescent="0.2">
      <c r="A325" s="98">
        <v>322</v>
      </c>
      <c r="B325" s="8" t="s">
        <v>935</v>
      </c>
      <c r="C325" s="13">
        <v>20</v>
      </c>
      <c r="D325" s="13">
        <v>53</v>
      </c>
      <c r="E325" s="13">
        <v>1.62</v>
      </c>
      <c r="F325" s="10">
        <f t="shared" ref="F325:F388" si="5">D325/(E325*E325)</f>
        <v>20.195092211553114</v>
      </c>
      <c r="G325" s="23">
        <v>84</v>
      </c>
      <c r="H325" s="91">
        <v>120</v>
      </c>
      <c r="I325" s="91">
        <v>96</v>
      </c>
      <c r="J325" s="91" t="s">
        <v>981</v>
      </c>
      <c r="K325" s="91">
        <v>3</v>
      </c>
      <c r="L325" s="91">
        <v>28</v>
      </c>
      <c r="M325" s="91">
        <v>5</v>
      </c>
      <c r="N325" s="91">
        <v>5</v>
      </c>
    </row>
    <row r="326" spans="1:14" ht="15" x14ac:dyDescent="0.2">
      <c r="A326" s="98">
        <v>323</v>
      </c>
      <c r="B326" s="8" t="s">
        <v>937</v>
      </c>
      <c r="C326" s="13">
        <v>18</v>
      </c>
      <c r="D326" s="13">
        <v>63</v>
      </c>
      <c r="E326" s="13">
        <v>1.66</v>
      </c>
      <c r="F326" s="10">
        <f t="shared" si="5"/>
        <v>22.862534475250399</v>
      </c>
      <c r="G326" s="23">
        <v>80</v>
      </c>
      <c r="H326" s="21">
        <v>132</v>
      </c>
      <c r="I326" s="91">
        <v>120</v>
      </c>
      <c r="J326" s="91" t="s">
        <v>981</v>
      </c>
      <c r="K326" s="91">
        <v>4</v>
      </c>
      <c r="L326" s="91">
        <v>24</v>
      </c>
      <c r="M326" s="91">
        <v>4</v>
      </c>
      <c r="N326" s="91">
        <v>2</v>
      </c>
    </row>
    <row r="327" spans="1:14" ht="15" x14ac:dyDescent="0.2">
      <c r="A327" s="98">
        <v>324</v>
      </c>
      <c r="B327" s="8" t="s">
        <v>935</v>
      </c>
      <c r="C327" s="13">
        <v>17</v>
      </c>
      <c r="D327" s="13">
        <v>57</v>
      </c>
      <c r="E327" s="13">
        <v>1.72</v>
      </c>
      <c r="F327" s="10">
        <f t="shared" si="5"/>
        <v>19.267171444023798</v>
      </c>
      <c r="G327" s="21">
        <v>96</v>
      </c>
      <c r="H327" s="21">
        <v>148</v>
      </c>
      <c r="I327" s="91">
        <v>90</v>
      </c>
      <c r="J327" s="91" t="s">
        <v>994</v>
      </c>
      <c r="K327" s="21">
        <v>4</v>
      </c>
      <c r="L327" s="91">
        <v>28</v>
      </c>
      <c r="M327" s="91">
        <v>3</v>
      </c>
      <c r="N327" s="91">
        <v>2</v>
      </c>
    </row>
    <row r="328" spans="1:14" ht="15" x14ac:dyDescent="0.2">
      <c r="A328" s="98">
        <v>325</v>
      </c>
      <c r="B328" s="8" t="s">
        <v>937</v>
      </c>
      <c r="C328" s="13">
        <v>22</v>
      </c>
      <c r="D328" s="13">
        <v>69</v>
      </c>
      <c r="E328" s="13">
        <v>1.79</v>
      </c>
      <c r="F328" s="10">
        <f t="shared" si="5"/>
        <v>21.534908398614277</v>
      </c>
      <c r="G328" s="21">
        <v>72</v>
      </c>
      <c r="H328" s="91">
        <v>132</v>
      </c>
      <c r="I328" s="91">
        <v>80</v>
      </c>
      <c r="J328" s="91" t="s">
        <v>981</v>
      </c>
      <c r="K328" s="91">
        <v>4</v>
      </c>
      <c r="L328" s="91">
        <v>26</v>
      </c>
      <c r="M328" s="91">
        <v>3</v>
      </c>
      <c r="N328" s="91">
        <v>2</v>
      </c>
    </row>
    <row r="329" spans="1:14" ht="15" x14ac:dyDescent="0.2">
      <c r="A329" s="98">
        <v>326</v>
      </c>
      <c r="B329" s="8" t="s">
        <v>935</v>
      </c>
      <c r="C329" s="13">
        <v>20</v>
      </c>
      <c r="D329" s="13">
        <v>79</v>
      </c>
      <c r="E329" s="13">
        <v>1.82</v>
      </c>
      <c r="F329" s="10">
        <f t="shared" si="5"/>
        <v>23.849776597029344</v>
      </c>
      <c r="G329" s="21">
        <v>84</v>
      </c>
      <c r="H329" s="91">
        <v>112</v>
      </c>
      <c r="I329" s="91">
        <v>104</v>
      </c>
      <c r="J329" s="91" t="s">
        <v>981</v>
      </c>
      <c r="K329" s="91">
        <v>2</v>
      </c>
      <c r="L329" s="91">
        <v>26</v>
      </c>
      <c r="M329" s="91">
        <v>4</v>
      </c>
      <c r="N329" s="91">
        <v>5</v>
      </c>
    </row>
    <row r="330" spans="1:14" ht="15" x14ac:dyDescent="0.2">
      <c r="A330" s="98">
        <v>327</v>
      </c>
      <c r="B330" s="8" t="s">
        <v>937</v>
      </c>
      <c r="C330" s="13">
        <v>20</v>
      </c>
      <c r="D330" s="13">
        <v>57</v>
      </c>
      <c r="E330" s="13">
        <v>1.6</v>
      </c>
      <c r="F330" s="10">
        <f t="shared" si="5"/>
        <v>22.265624999999996</v>
      </c>
      <c r="G330" s="21">
        <v>68</v>
      </c>
      <c r="H330" s="91">
        <v>132</v>
      </c>
      <c r="I330" s="91">
        <v>100</v>
      </c>
      <c r="J330" s="91" t="s">
        <v>981</v>
      </c>
      <c r="K330" s="91">
        <v>2</v>
      </c>
      <c r="L330" s="91">
        <v>32</v>
      </c>
      <c r="M330" s="91">
        <v>3</v>
      </c>
      <c r="N330" s="91">
        <v>1</v>
      </c>
    </row>
    <row r="331" spans="1:14" ht="15" x14ac:dyDescent="0.2">
      <c r="A331" s="98">
        <v>328</v>
      </c>
      <c r="B331" s="8" t="s">
        <v>937</v>
      </c>
      <c r="C331" s="13">
        <v>21</v>
      </c>
      <c r="D331" s="91">
        <v>54</v>
      </c>
      <c r="E331" s="13">
        <v>1.66</v>
      </c>
      <c r="F331" s="10">
        <f t="shared" si="5"/>
        <v>19.596458121643199</v>
      </c>
      <c r="G331" s="21">
        <v>68</v>
      </c>
      <c r="H331" s="21">
        <v>148</v>
      </c>
      <c r="I331" s="91">
        <v>112</v>
      </c>
      <c r="J331" s="91" t="s">
        <v>981</v>
      </c>
      <c r="K331" s="91">
        <v>4</v>
      </c>
      <c r="L331" s="91">
        <v>20</v>
      </c>
      <c r="M331" s="91">
        <v>4</v>
      </c>
      <c r="N331" s="91">
        <v>1</v>
      </c>
    </row>
    <row r="332" spans="1:14" ht="15" x14ac:dyDescent="0.2">
      <c r="A332" s="98">
        <v>329</v>
      </c>
      <c r="B332" s="8" t="s">
        <v>937</v>
      </c>
      <c r="C332" s="13">
        <v>20</v>
      </c>
      <c r="D332" s="91">
        <v>50</v>
      </c>
      <c r="E332" s="91">
        <v>1.58</v>
      </c>
      <c r="F332" s="10">
        <f t="shared" si="5"/>
        <v>20.028841531805796</v>
      </c>
      <c r="G332" s="91">
        <v>96</v>
      </c>
      <c r="H332" s="91">
        <v>180</v>
      </c>
      <c r="I332" s="91">
        <v>156</v>
      </c>
      <c r="J332" s="91" t="s">
        <v>981</v>
      </c>
      <c r="K332" s="91">
        <v>4</v>
      </c>
      <c r="L332" s="91">
        <v>26</v>
      </c>
      <c r="M332" s="91">
        <v>4</v>
      </c>
      <c r="N332" s="91">
        <v>2</v>
      </c>
    </row>
    <row r="333" spans="1:14" ht="15" x14ac:dyDescent="0.2">
      <c r="A333" s="98">
        <v>330</v>
      </c>
      <c r="B333" s="8" t="s">
        <v>935</v>
      </c>
      <c r="C333" s="13">
        <v>18</v>
      </c>
      <c r="D333" s="13">
        <v>62</v>
      </c>
      <c r="E333" s="13">
        <v>1.8</v>
      </c>
      <c r="F333" s="10">
        <f t="shared" si="5"/>
        <v>19.1358024691358</v>
      </c>
      <c r="G333" s="21">
        <v>60</v>
      </c>
      <c r="H333" s="21">
        <v>128</v>
      </c>
      <c r="I333" s="91">
        <v>100</v>
      </c>
      <c r="J333" s="91" t="s">
        <v>981</v>
      </c>
      <c r="K333" s="91">
        <v>2</v>
      </c>
      <c r="L333" s="91">
        <v>32</v>
      </c>
      <c r="M333" s="91">
        <v>4</v>
      </c>
      <c r="N333" s="91">
        <v>3</v>
      </c>
    </row>
    <row r="334" spans="1:14" ht="15" x14ac:dyDescent="0.2">
      <c r="A334" s="98">
        <v>331</v>
      </c>
      <c r="B334" s="8" t="s">
        <v>935</v>
      </c>
      <c r="C334" s="13">
        <v>20</v>
      </c>
      <c r="D334" s="13">
        <v>63</v>
      </c>
      <c r="E334" s="13">
        <v>1.8</v>
      </c>
      <c r="F334" s="10">
        <f t="shared" si="5"/>
        <v>19.444444444444443</v>
      </c>
      <c r="G334" s="21">
        <v>100</v>
      </c>
      <c r="H334" s="21">
        <v>148</v>
      </c>
      <c r="I334" s="91">
        <v>116</v>
      </c>
      <c r="J334" s="91" t="s">
        <v>981</v>
      </c>
      <c r="K334" s="21">
        <v>5</v>
      </c>
      <c r="L334" s="91">
        <v>28</v>
      </c>
      <c r="M334" s="91">
        <v>4</v>
      </c>
      <c r="N334" s="91">
        <v>2</v>
      </c>
    </row>
    <row r="335" spans="1:14" ht="15" x14ac:dyDescent="0.2">
      <c r="A335" s="98">
        <v>332</v>
      </c>
      <c r="B335" s="8" t="s">
        <v>937</v>
      </c>
      <c r="C335" s="13">
        <v>20</v>
      </c>
      <c r="D335" s="13">
        <v>59</v>
      </c>
      <c r="E335" s="13">
        <v>1.67</v>
      </c>
      <c r="F335" s="10">
        <f t="shared" si="5"/>
        <v>21.155294202015131</v>
      </c>
      <c r="G335" s="21">
        <v>72</v>
      </c>
      <c r="H335" s="21">
        <v>148</v>
      </c>
      <c r="I335" s="91">
        <v>132</v>
      </c>
      <c r="J335" s="91" t="s">
        <v>991</v>
      </c>
      <c r="K335" s="91">
        <v>4</v>
      </c>
      <c r="L335" s="91">
        <v>25</v>
      </c>
      <c r="M335" s="91">
        <v>3</v>
      </c>
      <c r="N335" s="91">
        <v>2</v>
      </c>
    </row>
    <row r="336" spans="1:14" ht="15" x14ac:dyDescent="0.2">
      <c r="A336" s="98">
        <v>333</v>
      </c>
      <c r="B336" s="8" t="s">
        <v>937</v>
      </c>
      <c r="C336" s="13">
        <v>20</v>
      </c>
      <c r="D336" s="13">
        <v>53</v>
      </c>
      <c r="E336" s="13">
        <v>1.62</v>
      </c>
      <c r="F336" s="10">
        <f t="shared" si="5"/>
        <v>20.195092211553114</v>
      </c>
      <c r="G336" s="21">
        <v>84</v>
      </c>
      <c r="H336" s="21">
        <v>156</v>
      </c>
      <c r="I336" s="91">
        <v>120</v>
      </c>
      <c r="J336" s="91" t="s">
        <v>981</v>
      </c>
      <c r="K336" s="21">
        <v>4</v>
      </c>
      <c r="L336" s="91">
        <v>21</v>
      </c>
      <c r="M336" s="91">
        <v>4</v>
      </c>
      <c r="N336" s="91">
        <v>4</v>
      </c>
    </row>
    <row r="337" spans="1:14" ht="15" x14ac:dyDescent="0.2">
      <c r="A337" s="98">
        <v>334</v>
      </c>
      <c r="B337" s="8" t="s">
        <v>935</v>
      </c>
      <c r="C337" s="13">
        <v>17</v>
      </c>
      <c r="D337" s="13">
        <v>80</v>
      </c>
      <c r="E337" s="13">
        <v>1.75</v>
      </c>
      <c r="F337" s="10">
        <f t="shared" si="5"/>
        <v>26.122448979591837</v>
      </c>
      <c r="G337" s="21">
        <v>112</v>
      </c>
      <c r="H337" s="21">
        <v>128</v>
      </c>
      <c r="I337" s="91">
        <v>132</v>
      </c>
      <c r="J337" s="91" t="s">
        <v>995</v>
      </c>
      <c r="K337" s="21">
        <v>1</v>
      </c>
      <c r="L337" s="91">
        <v>26</v>
      </c>
      <c r="M337" s="91">
        <v>3</v>
      </c>
      <c r="N337" s="91">
        <v>2</v>
      </c>
    </row>
    <row r="338" spans="1:14" ht="15" x14ac:dyDescent="0.2">
      <c r="A338" s="98">
        <v>335</v>
      </c>
      <c r="B338" s="8" t="s">
        <v>222</v>
      </c>
      <c r="C338" s="13">
        <v>19</v>
      </c>
      <c r="D338" s="13">
        <v>66</v>
      </c>
      <c r="E338" s="13">
        <v>1.78</v>
      </c>
      <c r="F338" s="10">
        <f t="shared" si="5"/>
        <v>20.830703194041156</v>
      </c>
      <c r="G338" s="21">
        <v>120</v>
      </c>
      <c r="H338" s="21">
        <v>180</v>
      </c>
      <c r="I338" s="91">
        <v>132</v>
      </c>
      <c r="J338" s="91" t="s">
        <v>981</v>
      </c>
      <c r="K338" s="21">
        <v>5</v>
      </c>
      <c r="L338" s="91">
        <v>34</v>
      </c>
      <c r="M338" s="91">
        <v>2</v>
      </c>
      <c r="N338" s="91">
        <v>3</v>
      </c>
    </row>
    <row r="339" spans="1:14" ht="15" x14ac:dyDescent="0.2">
      <c r="A339" s="98">
        <v>336</v>
      </c>
      <c r="B339" s="8" t="s">
        <v>222</v>
      </c>
      <c r="C339" s="13">
        <v>19</v>
      </c>
      <c r="D339" s="13">
        <v>63</v>
      </c>
      <c r="E339" s="13">
        <v>1.76</v>
      </c>
      <c r="F339" s="10">
        <f t="shared" si="5"/>
        <v>20.338326446280991</v>
      </c>
      <c r="G339" s="21">
        <v>108</v>
      </c>
      <c r="H339" s="91">
        <v>156</v>
      </c>
      <c r="I339" s="91">
        <v>108</v>
      </c>
      <c r="J339" s="91" t="s">
        <v>981</v>
      </c>
      <c r="K339" s="91">
        <v>3</v>
      </c>
      <c r="L339" s="91">
        <v>22</v>
      </c>
      <c r="M339" s="91">
        <v>2</v>
      </c>
      <c r="N339" s="91">
        <v>2</v>
      </c>
    </row>
    <row r="340" spans="1:14" ht="15" x14ac:dyDescent="0.2">
      <c r="A340" s="98">
        <v>337</v>
      </c>
      <c r="B340" s="8" t="s">
        <v>222</v>
      </c>
      <c r="C340" s="13">
        <v>18</v>
      </c>
      <c r="D340" s="13">
        <v>88</v>
      </c>
      <c r="E340" s="13">
        <v>1.75</v>
      </c>
      <c r="F340" s="10">
        <f t="shared" si="5"/>
        <v>28.73469387755102</v>
      </c>
      <c r="G340" s="91">
        <v>64</v>
      </c>
      <c r="H340" s="21">
        <v>128</v>
      </c>
      <c r="I340" s="91">
        <v>120</v>
      </c>
      <c r="J340" s="91" t="s">
        <v>990</v>
      </c>
      <c r="K340" s="21">
        <v>4</v>
      </c>
      <c r="L340" s="91">
        <v>26</v>
      </c>
      <c r="M340" s="91">
        <v>1</v>
      </c>
      <c r="N340" s="91">
        <v>2</v>
      </c>
    </row>
    <row r="341" spans="1:14" ht="15" x14ac:dyDescent="0.2">
      <c r="A341" s="98">
        <v>338</v>
      </c>
      <c r="B341" s="8" t="s">
        <v>222</v>
      </c>
      <c r="C341" s="13">
        <v>19</v>
      </c>
      <c r="D341" s="13">
        <v>77</v>
      </c>
      <c r="E341" s="13">
        <v>1.81</v>
      </c>
      <c r="F341" s="10">
        <f t="shared" si="5"/>
        <v>23.503556057507403</v>
      </c>
      <c r="G341" s="21">
        <v>64</v>
      </c>
      <c r="H341" s="21">
        <v>148</v>
      </c>
      <c r="I341" s="91">
        <v>116</v>
      </c>
      <c r="J341" s="91" t="s">
        <v>981</v>
      </c>
      <c r="K341" s="21">
        <v>4</v>
      </c>
      <c r="L341" s="91">
        <v>27</v>
      </c>
      <c r="M341" s="91">
        <v>3</v>
      </c>
      <c r="N341" s="91">
        <v>2</v>
      </c>
    </row>
    <row r="342" spans="1:14" ht="15" x14ac:dyDescent="0.2">
      <c r="A342" s="98">
        <v>339</v>
      </c>
      <c r="B342" s="8" t="s">
        <v>222</v>
      </c>
      <c r="C342" s="13">
        <v>19</v>
      </c>
      <c r="D342" s="91">
        <v>65</v>
      </c>
      <c r="E342" s="91">
        <v>1.7</v>
      </c>
      <c r="F342" s="10">
        <f t="shared" si="5"/>
        <v>22.491349480968861</v>
      </c>
      <c r="G342" s="21">
        <v>96</v>
      </c>
      <c r="H342" s="21">
        <v>156</v>
      </c>
      <c r="I342" s="91">
        <v>128</v>
      </c>
      <c r="J342" s="91" t="s">
        <v>996</v>
      </c>
      <c r="K342" s="21">
        <v>4</v>
      </c>
      <c r="L342" s="91">
        <v>28</v>
      </c>
      <c r="M342" s="91">
        <v>5</v>
      </c>
      <c r="N342" s="91">
        <v>2</v>
      </c>
    </row>
    <row r="343" spans="1:14" ht="15" x14ac:dyDescent="0.2">
      <c r="A343" s="98">
        <v>340</v>
      </c>
      <c r="B343" s="8" t="s">
        <v>222</v>
      </c>
      <c r="C343" s="13">
        <v>20</v>
      </c>
      <c r="D343" s="13">
        <v>55</v>
      </c>
      <c r="E343" s="13">
        <v>1.6</v>
      </c>
      <c r="F343" s="10">
        <f t="shared" si="5"/>
        <v>21.484374999999996</v>
      </c>
      <c r="G343" s="21">
        <v>92</v>
      </c>
      <c r="H343" s="21">
        <v>116</v>
      </c>
      <c r="I343" s="91">
        <v>116</v>
      </c>
      <c r="J343" s="91" t="s">
        <v>981</v>
      </c>
      <c r="K343" s="21">
        <v>3</v>
      </c>
      <c r="L343" s="91">
        <v>33</v>
      </c>
      <c r="M343" s="91">
        <v>3</v>
      </c>
      <c r="N343" s="91">
        <v>4</v>
      </c>
    </row>
    <row r="344" spans="1:14" ht="15" x14ac:dyDescent="0.2">
      <c r="A344" s="98">
        <v>341</v>
      </c>
      <c r="B344" s="8" t="s">
        <v>222</v>
      </c>
      <c r="C344" s="13">
        <v>20</v>
      </c>
      <c r="D344" s="13">
        <v>68</v>
      </c>
      <c r="E344" s="13">
        <v>1.73</v>
      </c>
      <c r="F344" s="10">
        <f t="shared" si="5"/>
        <v>22.720438370810918</v>
      </c>
      <c r="G344" s="21">
        <v>100</v>
      </c>
      <c r="H344" s="21">
        <v>148</v>
      </c>
      <c r="I344" s="91">
        <v>128</v>
      </c>
      <c r="J344" s="91" t="s">
        <v>981</v>
      </c>
      <c r="K344" s="21">
        <v>4</v>
      </c>
      <c r="L344" s="91">
        <v>31</v>
      </c>
      <c r="M344" s="91">
        <v>1</v>
      </c>
      <c r="N344" s="91">
        <v>3</v>
      </c>
    </row>
    <row r="345" spans="1:14" ht="15" x14ac:dyDescent="0.2">
      <c r="A345" s="98">
        <v>342</v>
      </c>
      <c r="B345" s="8" t="s">
        <v>223</v>
      </c>
      <c r="C345" s="13">
        <v>20</v>
      </c>
      <c r="D345" s="13">
        <v>60</v>
      </c>
      <c r="E345" s="13">
        <v>1.65</v>
      </c>
      <c r="F345" s="10">
        <f t="shared" si="5"/>
        <v>22.03856749311295</v>
      </c>
      <c r="G345" s="21">
        <v>76</v>
      </c>
      <c r="H345" s="21">
        <v>156</v>
      </c>
      <c r="I345" s="91">
        <v>80</v>
      </c>
      <c r="J345" s="91" t="s">
        <v>981</v>
      </c>
      <c r="K345" s="91">
        <v>2</v>
      </c>
      <c r="L345" s="91">
        <v>19</v>
      </c>
      <c r="M345" s="91">
        <v>2</v>
      </c>
      <c r="N345" s="91">
        <v>2</v>
      </c>
    </row>
    <row r="346" spans="1:14" ht="15" x14ac:dyDescent="0.2">
      <c r="A346" s="98">
        <v>343</v>
      </c>
      <c r="B346" s="8" t="s">
        <v>222</v>
      </c>
      <c r="C346" s="13">
        <v>21</v>
      </c>
      <c r="D346" s="13">
        <v>68</v>
      </c>
      <c r="E346" s="13">
        <v>1.68</v>
      </c>
      <c r="F346" s="10">
        <f t="shared" si="5"/>
        <v>24.092970521541954</v>
      </c>
      <c r="G346" s="21">
        <v>120</v>
      </c>
      <c r="H346" s="91">
        <v>132</v>
      </c>
      <c r="I346" s="91">
        <v>132</v>
      </c>
      <c r="J346" s="91" t="s">
        <v>997</v>
      </c>
      <c r="K346" s="91">
        <v>2</v>
      </c>
      <c r="L346" s="91">
        <v>31</v>
      </c>
      <c r="M346" s="91">
        <v>3</v>
      </c>
      <c r="N346" s="91">
        <v>3</v>
      </c>
    </row>
    <row r="347" spans="1:14" ht="15" x14ac:dyDescent="0.2">
      <c r="A347" s="98">
        <v>344</v>
      </c>
      <c r="B347" s="8" t="s">
        <v>222</v>
      </c>
      <c r="C347" s="13">
        <v>17</v>
      </c>
      <c r="D347" s="91">
        <v>76</v>
      </c>
      <c r="E347" s="13">
        <v>1.79</v>
      </c>
      <c r="F347" s="10">
        <f t="shared" si="5"/>
        <v>23.719609250647608</v>
      </c>
      <c r="G347" s="21">
        <v>108</v>
      </c>
      <c r="H347" s="91">
        <v>164</v>
      </c>
      <c r="I347" s="91">
        <v>88</v>
      </c>
      <c r="J347" s="91" t="s">
        <v>981</v>
      </c>
      <c r="K347" s="91">
        <v>4</v>
      </c>
      <c r="L347" s="91">
        <v>22</v>
      </c>
      <c r="M347" s="91">
        <v>3</v>
      </c>
      <c r="N347" s="91">
        <v>3</v>
      </c>
    </row>
    <row r="348" spans="1:14" ht="15" x14ac:dyDescent="0.2">
      <c r="A348" s="98">
        <v>345</v>
      </c>
      <c r="B348" s="8" t="s">
        <v>222</v>
      </c>
      <c r="C348" s="13">
        <v>18</v>
      </c>
      <c r="D348" s="13">
        <v>88</v>
      </c>
      <c r="E348" s="13">
        <v>1.75</v>
      </c>
      <c r="F348" s="10">
        <f t="shared" si="5"/>
        <v>28.73469387755102</v>
      </c>
      <c r="G348" s="91">
        <v>64</v>
      </c>
      <c r="H348" s="91">
        <v>120</v>
      </c>
      <c r="I348" s="91">
        <v>84</v>
      </c>
      <c r="J348" s="91" t="s">
        <v>981</v>
      </c>
      <c r="K348" s="91">
        <v>2</v>
      </c>
      <c r="L348" s="91">
        <v>30</v>
      </c>
      <c r="M348" s="91">
        <v>3</v>
      </c>
      <c r="N348" s="91">
        <v>5</v>
      </c>
    </row>
    <row r="349" spans="1:14" ht="15" x14ac:dyDescent="0.2">
      <c r="A349" s="98">
        <v>346</v>
      </c>
      <c r="B349" s="8" t="s">
        <v>223</v>
      </c>
      <c r="C349" s="13">
        <v>17</v>
      </c>
      <c r="D349" s="13">
        <v>57</v>
      </c>
      <c r="E349" s="13">
        <v>1.67</v>
      </c>
      <c r="F349" s="10">
        <f t="shared" si="5"/>
        <v>20.43816558499767</v>
      </c>
      <c r="G349" s="91">
        <v>92</v>
      </c>
      <c r="H349" s="91">
        <v>156</v>
      </c>
      <c r="I349" s="91">
        <v>72</v>
      </c>
      <c r="J349" s="91" t="s">
        <v>981</v>
      </c>
      <c r="K349" s="91">
        <v>4</v>
      </c>
      <c r="L349" s="91">
        <v>32</v>
      </c>
      <c r="M349" s="91">
        <v>4</v>
      </c>
      <c r="N349" s="91">
        <v>4</v>
      </c>
    </row>
    <row r="350" spans="1:14" ht="15" x14ac:dyDescent="0.2">
      <c r="A350" s="98">
        <v>347</v>
      </c>
      <c r="B350" s="8" t="s">
        <v>222</v>
      </c>
      <c r="C350" s="13">
        <v>18</v>
      </c>
      <c r="D350" s="91">
        <v>76</v>
      </c>
      <c r="E350" s="13">
        <v>1.77</v>
      </c>
      <c r="F350" s="10">
        <f t="shared" si="5"/>
        <v>24.258674071946118</v>
      </c>
      <c r="G350" s="91">
        <v>88</v>
      </c>
      <c r="H350" s="91">
        <v>180</v>
      </c>
      <c r="I350" s="91">
        <v>72</v>
      </c>
      <c r="J350" s="91" t="s">
        <v>988</v>
      </c>
      <c r="K350" s="91">
        <v>3</v>
      </c>
      <c r="L350" s="91">
        <v>34</v>
      </c>
      <c r="M350" s="91">
        <v>4</v>
      </c>
      <c r="N350" s="91">
        <v>4</v>
      </c>
    </row>
    <row r="351" spans="1:14" ht="15" x14ac:dyDescent="0.2">
      <c r="A351" s="98">
        <v>348</v>
      </c>
      <c r="B351" s="8" t="s">
        <v>223</v>
      </c>
      <c r="C351" s="13">
        <v>17</v>
      </c>
      <c r="D351" s="13">
        <v>55</v>
      </c>
      <c r="E351" s="13">
        <v>1.6</v>
      </c>
      <c r="F351" s="10">
        <f t="shared" si="5"/>
        <v>21.484374999999996</v>
      </c>
      <c r="G351" s="91">
        <v>84</v>
      </c>
      <c r="H351" s="91">
        <v>140</v>
      </c>
      <c r="I351" s="91">
        <v>80</v>
      </c>
      <c r="J351" s="91" t="s">
        <v>981</v>
      </c>
      <c r="K351" s="91">
        <v>3</v>
      </c>
      <c r="L351" s="91">
        <v>27</v>
      </c>
      <c r="M351" s="91">
        <v>1</v>
      </c>
      <c r="N351" s="91">
        <v>4</v>
      </c>
    </row>
    <row r="352" spans="1:14" ht="15" x14ac:dyDescent="0.2">
      <c r="A352" s="98">
        <v>349</v>
      </c>
      <c r="B352" s="8" t="s">
        <v>223</v>
      </c>
      <c r="C352" s="13">
        <v>17</v>
      </c>
      <c r="D352" s="13">
        <v>50</v>
      </c>
      <c r="E352" s="13">
        <v>1.6</v>
      </c>
      <c r="F352" s="10">
        <f t="shared" si="5"/>
        <v>19.531249999999996</v>
      </c>
      <c r="G352" s="91">
        <v>92</v>
      </c>
      <c r="H352" s="91">
        <v>152</v>
      </c>
      <c r="I352" s="91">
        <v>112</v>
      </c>
      <c r="J352" s="91" t="s">
        <v>981</v>
      </c>
      <c r="K352" s="91">
        <v>5</v>
      </c>
      <c r="L352" s="91">
        <v>21</v>
      </c>
      <c r="M352" s="91">
        <v>3</v>
      </c>
      <c r="N352" s="91">
        <v>4</v>
      </c>
    </row>
    <row r="353" spans="1:14" ht="15" x14ac:dyDescent="0.2">
      <c r="A353" s="98">
        <v>350</v>
      </c>
      <c r="B353" s="8" t="s">
        <v>223</v>
      </c>
      <c r="C353" s="13">
        <v>21</v>
      </c>
      <c r="D353" s="13">
        <v>60</v>
      </c>
      <c r="E353" s="13">
        <v>1.6</v>
      </c>
      <c r="F353" s="10">
        <f t="shared" si="5"/>
        <v>23.437499999999996</v>
      </c>
      <c r="G353" s="91">
        <v>76</v>
      </c>
      <c r="H353" s="91">
        <v>100</v>
      </c>
      <c r="I353" s="91">
        <v>84</v>
      </c>
      <c r="J353" s="91" t="s">
        <v>981</v>
      </c>
      <c r="K353" s="91">
        <v>4</v>
      </c>
      <c r="L353" s="91">
        <v>28</v>
      </c>
      <c r="M353" s="91">
        <v>5</v>
      </c>
      <c r="N353" s="91">
        <v>4</v>
      </c>
    </row>
    <row r="354" spans="1:14" ht="15" x14ac:dyDescent="0.2">
      <c r="A354" s="98">
        <v>351</v>
      </c>
      <c r="B354" s="8" t="s">
        <v>222</v>
      </c>
      <c r="C354" s="13">
        <v>19</v>
      </c>
      <c r="D354" s="91">
        <v>70</v>
      </c>
      <c r="E354" s="13">
        <v>1.82</v>
      </c>
      <c r="F354" s="10">
        <f t="shared" si="5"/>
        <v>21.132713440405748</v>
      </c>
      <c r="G354" s="91">
        <v>92</v>
      </c>
      <c r="H354" s="91">
        <v>152</v>
      </c>
      <c r="I354" s="91">
        <v>108</v>
      </c>
      <c r="J354" s="91" t="s">
        <v>981</v>
      </c>
      <c r="K354" s="91">
        <v>2</v>
      </c>
      <c r="L354" s="91">
        <v>30</v>
      </c>
      <c r="M354" s="91">
        <v>4</v>
      </c>
      <c r="N354" s="91">
        <v>4</v>
      </c>
    </row>
    <row r="355" spans="1:14" ht="15" x14ac:dyDescent="0.2">
      <c r="A355" s="98">
        <v>352</v>
      </c>
      <c r="B355" s="8" t="s">
        <v>222</v>
      </c>
      <c r="C355" s="91">
        <v>18</v>
      </c>
      <c r="D355" s="13">
        <v>56</v>
      </c>
      <c r="E355" s="13">
        <v>1.74</v>
      </c>
      <c r="F355" s="10">
        <f t="shared" si="5"/>
        <v>18.496498876998281</v>
      </c>
      <c r="G355" s="91">
        <v>80</v>
      </c>
      <c r="H355" s="91">
        <v>160</v>
      </c>
      <c r="I355" s="91">
        <v>96</v>
      </c>
      <c r="J355" s="91" t="s">
        <v>981</v>
      </c>
      <c r="K355" s="91">
        <v>3</v>
      </c>
      <c r="L355" s="91">
        <v>30</v>
      </c>
      <c r="M355" s="91">
        <v>3</v>
      </c>
      <c r="N355" s="91">
        <v>4</v>
      </c>
    </row>
    <row r="356" spans="1:14" ht="15" x14ac:dyDescent="0.2">
      <c r="A356" s="98">
        <v>353</v>
      </c>
      <c r="B356" s="8" t="s">
        <v>222</v>
      </c>
      <c r="C356" s="13">
        <v>18</v>
      </c>
      <c r="D356" s="13">
        <v>57</v>
      </c>
      <c r="E356" s="13">
        <v>1.83</v>
      </c>
      <c r="F356" s="10">
        <f t="shared" si="5"/>
        <v>17.020514198692105</v>
      </c>
      <c r="G356" s="91">
        <v>84</v>
      </c>
      <c r="H356" s="91">
        <v>164</v>
      </c>
      <c r="I356" s="91">
        <v>84</v>
      </c>
      <c r="J356" s="91" t="s">
        <v>981</v>
      </c>
      <c r="K356" s="91">
        <v>4</v>
      </c>
      <c r="L356" s="91">
        <v>27</v>
      </c>
      <c r="M356" s="91">
        <v>4</v>
      </c>
      <c r="N356" s="91">
        <v>3</v>
      </c>
    </row>
    <row r="357" spans="1:14" ht="15" x14ac:dyDescent="0.2">
      <c r="A357" s="98">
        <v>354</v>
      </c>
      <c r="B357" s="8" t="s">
        <v>222</v>
      </c>
      <c r="C357" s="91">
        <v>17</v>
      </c>
      <c r="D357" s="13">
        <v>67</v>
      </c>
      <c r="E357" s="13">
        <v>1.81</v>
      </c>
      <c r="F357" s="10">
        <f t="shared" si="5"/>
        <v>20.451146179909038</v>
      </c>
      <c r="G357" s="91">
        <v>76</v>
      </c>
      <c r="H357" s="91">
        <v>148</v>
      </c>
      <c r="I357" s="91">
        <v>84</v>
      </c>
      <c r="J357" s="91" t="s">
        <v>981</v>
      </c>
      <c r="K357" s="91">
        <v>3</v>
      </c>
      <c r="L357" s="91">
        <v>30</v>
      </c>
      <c r="M357" s="91">
        <v>4</v>
      </c>
      <c r="N357" s="91">
        <v>4</v>
      </c>
    </row>
    <row r="358" spans="1:14" ht="15" x14ac:dyDescent="0.2">
      <c r="A358" s="98">
        <v>355</v>
      </c>
      <c r="B358" s="8" t="s">
        <v>223</v>
      </c>
      <c r="C358" s="91">
        <v>17</v>
      </c>
      <c r="D358" s="13">
        <v>50</v>
      </c>
      <c r="E358" s="13">
        <v>1.64</v>
      </c>
      <c r="F358" s="10">
        <f t="shared" si="5"/>
        <v>18.590124925639504</v>
      </c>
      <c r="G358" s="91">
        <v>96</v>
      </c>
      <c r="H358" s="91">
        <v>120</v>
      </c>
      <c r="I358" s="91">
        <v>120</v>
      </c>
      <c r="J358" s="91" t="s">
        <v>981</v>
      </c>
      <c r="K358" s="91">
        <v>4</v>
      </c>
      <c r="L358" s="91">
        <v>24</v>
      </c>
      <c r="M358" s="91">
        <v>4</v>
      </c>
      <c r="N358" s="91">
        <v>5</v>
      </c>
    </row>
    <row r="359" spans="1:14" ht="15" x14ac:dyDescent="0.2">
      <c r="A359" s="98">
        <v>356</v>
      </c>
      <c r="B359" s="8" t="s">
        <v>223</v>
      </c>
      <c r="C359" s="91">
        <v>18</v>
      </c>
      <c r="D359" s="13">
        <v>70</v>
      </c>
      <c r="E359" s="13">
        <v>1.69</v>
      </c>
      <c r="F359" s="10">
        <f t="shared" si="5"/>
        <v>24.508945765204302</v>
      </c>
      <c r="G359" s="91">
        <v>92</v>
      </c>
      <c r="H359" s="91">
        <v>152</v>
      </c>
      <c r="I359" s="91">
        <v>132</v>
      </c>
      <c r="J359" s="91" t="s">
        <v>981</v>
      </c>
      <c r="K359" s="91">
        <v>4</v>
      </c>
      <c r="L359" s="91">
        <v>25</v>
      </c>
      <c r="M359" s="91">
        <v>3</v>
      </c>
      <c r="N359" s="91">
        <v>4</v>
      </c>
    </row>
    <row r="360" spans="1:14" ht="15" x14ac:dyDescent="0.2">
      <c r="A360" s="98">
        <v>357</v>
      </c>
      <c r="B360" s="8" t="s">
        <v>222</v>
      </c>
      <c r="C360" s="91">
        <v>17</v>
      </c>
      <c r="D360" s="13">
        <v>69</v>
      </c>
      <c r="E360" s="13">
        <v>1.92</v>
      </c>
      <c r="F360" s="10">
        <f t="shared" si="5"/>
        <v>18.717447916666668</v>
      </c>
      <c r="G360" s="91">
        <v>100</v>
      </c>
      <c r="H360" s="91">
        <v>120</v>
      </c>
      <c r="I360" s="91">
        <v>108</v>
      </c>
      <c r="J360" s="91" t="s">
        <v>981</v>
      </c>
      <c r="K360" s="91">
        <v>4</v>
      </c>
      <c r="L360" s="91">
        <v>28</v>
      </c>
      <c r="M360" s="91">
        <v>4</v>
      </c>
      <c r="N360" s="91">
        <v>5</v>
      </c>
    </row>
    <row r="361" spans="1:14" ht="15" x14ac:dyDescent="0.2">
      <c r="A361" s="98">
        <v>358</v>
      </c>
      <c r="B361" s="8" t="s">
        <v>223</v>
      </c>
      <c r="C361" s="91">
        <v>17</v>
      </c>
      <c r="D361" s="13">
        <v>50</v>
      </c>
      <c r="E361" s="13">
        <v>1.64</v>
      </c>
      <c r="F361" s="10">
        <f t="shared" si="5"/>
        <v>18.590124925639504</v>
      </c>
      <c r="G361" s="91">
        <v>84</v>
      </c>
      <c r="H361" s="91">
        <v>164</v>
      </c>
      <c r="I361" s="91">
        <v>84</v>
      </c>
      <c r="J361" s="91" t="s">
        <v>981</v>
      </c>
      <c r="K361" s="91">
        <v>3</v>
      </c>
      <c r="L361" s="91">
        <v>27</v>
      </c>
      <c r="M361" s="91">
        <v>3</v>
      </c>
      <c r="N361" s="91">
        <v>2</v>
      </c>
    </row>
    <row r="362" spans="1:14" ht="15" x14ac:dyDescent="0.2">
      <c r="A362" s="98">
        <v>359</v>
      </c>
      <c r="B362" s="8" t="s">
        <v>223</v>
      </c>
      <c r="C362" s="91">
        <v>17</v>
      </c>
      <c r="D362" s="13">
        <v>59</v>
      </c>
      <c r="E362" s="13">
        <v>1.67</v>
      </c>
      <c r="F362" s="10">
        <f t="shared" si="5"/>
        <v>21.155294202015131</v>
      </c>
      <c r="G362" s="91">
        <v>96</v>
      </c>
      <c r="H362" s="91">
        <v>160</v>
      </c>
      <c r="I362" s="91">
        <v>112</v>
      </c>
      <c r="J362" s="91" t="s">
        <v>981</v>
      </c>
      <c r="K362" s="91">
        <v>4</v>
      </c>
      <c r="L362" s="91">
        <v>31</v>
      </c>
      <c r="M362" s="91">
        <v>4</v>
      </c>
      <c r="N362" s="91">
        <v>5</v>
      </c>
    </row>
    <row r="363" spans="1:14" ht="15" x14ac:dyDescent="0.2">
      <c r="A363" s="98">
        <v>360</v>
      </c>
      <c r="B363" s="8" t="s">
        <v>222</v>
      </c>
      <c r="C363" s="91">
        <v>17</v>
      </c>
      <c r="D363" s="91">
        <v>68</v>
      </c>
      <c r="E363" s="13">
        <v>1.83</v>
      </c>
      <c r="F363" s="10">
        <f t="shared" si="5"/>
        <v>20.305174833527424</v>
      </c>
      <c r="G363" s="91">
        <v>96</v>
      </c>
      <c r="H363" s="91">
        <v>156</v>
      </c>
      <c r="I363" s="91">
        <v>88</v>
      </c>
      <c r="J363" s="91" t="s">
        <v>981</v>
      </c>
      <c r="K363" s="91">
        <v>3</v>
      </c>
      <c r="L363" s="91">
        <v>28</v>
      </c>
      <c r="M363" s="91">
        <v>2</v>
      </c>
      <c r="N363" s="91">
        <v>3</v>
      </c>
    </row>
    <row r="364" spans="1:14" ht="15" x14ac:dyDescent="0.2">
      <c r="A364" s="98">
        <v>361</v>
      </c>
      <c r="B364" s="8" t="s">
        <v>222</v>
      </c>
      <c r="C364" s="91">
        <v>19</v>
      </c>
      <c r="D364" s="13">
        <v>78</v>
      </c>
      <c r="E364" s="13">
        <v>1.91</v>
      </c>
      <c r="F364" s="10">
        <f t="shared" si="5"/>
        <v>21.380992845590857</v>
      </c>
      <c r="G364" s="91">
        <v>84</v>
      </c>
      <c r="H364" s="91">
        <v>112</v>
      </c>
      <c r="I364" s="91">
        <v>96</v>
      </c>
      <c r="J364" s="91" t="s">
        <v>981</v>
      </c>
      <c r="K364" s="91">
        <v>2</v>
      </c>
      <c r="L364" s="91">
        <v>26</v>
      </c>
      <c r="M364" s="91">
        <v>3</v>
      </c>
      <c r="N364" s="91">
        <v>4</v>
      </c>
    </row>
    <row r="365" spans="1:14" ht="15" x14ac:dyDescent="0.2">
      <c r="A365" s="98">
        <v>362</v>
      </c>
      <c r="B365" s="8" t="s">
        <v>223</v>
      </c>
      <c r="C365" s="91">
        <v>17</v>
      </c>
      <c r="D365" s="13">
        <v>49</v>
      </c>
      <c r="E365" s="13">
        <v>1.66</v>
      </c>
      <c r="F365" s="10">
        <f t="shared" si="5"/>
        <v>17.781971258528088</v>
      </c>
      <c r="G365" s="91">
        <v>68</v>
      </c>
      <c r="H365" s="91">
        <v>120</v>
      </c>
      <c r="I365" s="91">
        <v>120</v>
      </c>
      <c r="J365" s="91" t="s">
        <v>981</v>
      </c>
      <c r="K365" s="91">
        <v>4</v>
      </c>
      <c r="L365" s="91">
        <v>24</v>
      </c>
      <c r="M365" s="91">
        <v>5</v>
      </c>
      <c r="N365" s="91">
        <v>3</v>
      </c>
    </row>
    <row r="366" spans="1:14" ht="15" x14ac:dyDescent="0.2">
      <c r="A366" s="98">
        <v>363</v>
      </c>
      <c r="B366" s="8" t="s">
        <v>223</v>
      </c>
      <c r="C366" s="91">
        <v>17</v>
      </c>
      <c r="D366" s="13">
        <v>80</v>
      </c>
      <c r="E366" s="13">
        <v>1.73</v>
      </c>
      <c r="F366" s="10">
        <f t="shared" si="5"/>
        <v>26.729927495071667</v>
      </c>
      <c r="G366" s="91">
        <v>68</v>
      </c>
      <c r="H366" s="91">
        <v>100</v>
      </c>
      <c r="I366" s="91">
        <v>76</v>
      </c>
      <c r="J366" s="91" t="s">
        <v>981</v>
      </c>
      <c r="K366" s="91">
        <v>4</v>
      </c>
      <c r="L366" s="91">
        <v>30</v>
      </c>
      <c r="M366" s="91">
        <v>5</v>
      </c>
      <c r="N366" s="91">
        <v>3</v>
      </c>
    </row>
    <row r="367" spans="1:14" ht="15" x14ac:dyDescent="0.2">
      <c r="A367" s="98">
        <v>364</v>
      </c>
      <c r="B367" s="8" t="s">
        <v>222</v>
      </c>
      <c r="C367" s="91">
        <v>18</v>
      </c>
      <c r="D367" s="13">
        <v>60</v>
      </c>
      <c r="E367" s="13">
        <v>1.82</v>
      </c>
      <c r="F367" s="10">
        <f t="shared" si="5"/>
        <v>18.11375437749064</v>
      </c>
      <c r="G367" s="91">
        <v>104</v>
      </c>
      <c r="H367" s="91">
        <v>164</v>
      </c>
      <c r="I367" s="91">
        <v>120</v>
      </c>
      <c r="J367" s="91" t="s">
        <v>981</v>
      </c>
      <c r="K367" s="91">
        <v>3</v>
      </c>
      <c r="L367" s="91">
        <v>29</v>
      </c>
      <c r="M367" s="91">
        <v>2</v>
      </c>
      <c r="N367" s="91">
        <v>4</v>
      </c>
    </row>
    <row r="368" spans="1:14" ht="15" x14ac:dyDescent="0.2">
      <c r="A368" s="98">
        <v>365</v>
      </c>
      <c r="B368" s="8" t="s">
        <v>222</v>
      </c>
      <c r="C368" s="91">
        <v>17</v>
      </c>
      <c r="D368" s="13">
        <v>80</v>
      </c>
      <c r="E368" s="13">
        <v>1.82</v>
      </c>
      <c r="F368" s="10">
        <f t="shared" si="5"/>
        <v>24.151672503320853</v>
      </c>
      <c r="G368" s="91">
        <v>100</v>
      </c>
      <c r="H368" s="91">
        <v>136</v>
      </c>
      <c r="I368" s="91">
        <v>108</v>
      </c>
      <c r="J368" s="91" t="s">
        <v>981</v>
      </c>
      <c r="K368" s="91">
        <v>3</v>
      </c>
      <c r="L368" s="91">
        <v>27</v>
      </c>
      <c r="M368" s="91">
        <v>3</v>
      </c>
      <c r="N368" s="91">
        <v>5</v>
      </c>
    </row>
    <row r="369" spans="1:14" ht="15" x14ac:dyDescent="0.2">
      <c r="A369" s="98">
        <v>366</v>
      </c>
      <c r="B369" s="8" t="s">
        <v>223</v>
      </c>
      <c r="C369" s="91">
        <v>18</v>
      </c>
      <c r="D369" s="13">
        <v>68</v>
      </c>
      <c r="E369" s="13">
        <v>1.66</v>
      </c>
      <c r="F369" s="10">
        <f t="shared" si="5"/>
        <v>24.677021338365513</v>
      </c>
      <c r="G369" s="91">
        <v>88</v>
      </c>
      <c r="H369" s="91">
        <v>136</v>
      </c>
      <c r="I369" s="91">
        <v>88</v>
      </c>
      <c r="J369" s="91" t="s">
        <v>981</v>
      </c>
      <c r="K369" s="91">
        <v>3</v>
      </c>
      <c r="L369" s="91">
        <v>25</v>
      </c>
      <c r="M369" s="91">
        <v>3</v>
      </c>
      <c r="N369" s="91">
        <v>4</v>
      </c>
    </row>
    <row r="370" spans="1:14" ht="15" x14ac:dyDescent="0.2">
      <c r="A370" s="98">
        <v>367</v>
      </c>
      <c r="B370" s="8" t="s">
        <v>222</v>
      </c>
      <c r="C370" s="91">
        <v>18</v>
      </c>
      <c r="D370" s="13">
        <v>64</v>
      </c>
      <c r="E370" s="13">
        <v>1.77</v>
      </c>
      <c r="F370" s="10">
        <f t="shared" si="5"/>
        <v>20.428357113217785</v>
      </c>
      <c r="G370" s="91">
        <v>76</v>
      </c>
      <c r="H370" s="91">
        <v>100</v>
      </c>
      <c r="I370" s="91">
        <v>80</v>
      </c>
      <c r="J370" s="91" t="s">
        <v>981</v>
      </c>
      <c r="K370" s="91">
        <v>4</v>
      </c>
      <c r="L370" s="91">
        <v>27</v>
      </c>
      <c r="M370" s="91">
        <v>4</v>
      </c>
      <c r="N370" s="91">
        <v>2</v>
      </c>
    </row>
    <row r="371" spans="1:14" ht="15" x14ac:dyDescent="0.2">
      <c r="A371" s="98">
        <v>368</v>
      </c>
      <c r="B371" s="8" t="s">
        <v>222</v>
      </c>
      <c r="C371" s="91">
        <v>18</v>
      </c>
      <c r="D371" s="13">
        <v>84</v>
      </c>
      <c r="E371" s="13">
        <v>1.8</v>
      </c>
      <c r="F371" s="10">
        <f t="shared" si="5"/>
        <v>25.925925925925924</v>
      </c>
      <c r="G371" s="91">
        <v>64</v>
      </c>
      <c r="H371" s="91">
        <v>120</v>
      </c>
      <c r="I371" s="91">
        <v>76</v>
      </c>
      <c r="J371" s="91" t="s">
        <v>981</v>
      </c>
      <c r="K371" s="91">
        <v>4</v>
      </c>
      <c r="L371" s="91">
        <v>29</v>
      </c>
      <c r="M371" s="91">
        <v>4</v>
      </c>
      <c r="N371" s="91">
        <v>5</v>
      </c>
    </row>
    <row r="372" spans="1:14" ht="15" x14ac:dyDescent="0.2">
      <c r="A372" s="98">
        <v>369</v>
      </c>
      <c r="B372" s="8" t="s">
        <v>223</v>
      </c>
      <c r="C372" s="91">
        <v>18</v>
      </c>
      <c r="D372" s="13">
        <v>80</v>
      </c>
      <c r="E372" s="13">
        <v>1.68</v>
      </c>
      <c r="F372" s="10">
        <f t="shared" si="5"/>
        <v>28.344671201814062</v>
      </c>
      <c r="G372" s="91">
        <v>124</v>
      </c>
      <c r="H372" s="91">
        <v>160</v>
      </c>
      <c r="I372" s="91">
        <v>128</v>
      </c>
      <c r="J372" s="91" t="s">
        <v>998</v>
      </c>
      <c r="K372" s="91">
        <v>3</v>
      </c>
      <c r="L372" s="91">
        <v>28</v>
      </c>
      <c r="M372" s="91">
        <v>1</v>
      </c>
      <c r="N372" s="91">
        <v>3</v>
      </c>
    </row>
    <row r="373" spans="1:14" ht="15" x14ac:dyDescent="0.2">
      <c r="A373" s="98">
        <v>370</v>
      </c>
      <c r="B373" s="8" t="s">
        <v>223</v>
      </c>
      <c r="C373" s="91">
        <v>17</v>
      </c>
      <c r="D373" s="13">
        <v>60</v>
      </c>
      <c r="E373" s="13">
        <v>1.67</v>
      </c>
      <c r="F373" s="10">
        <f t="shared" si="5"/>
        <v>21.513858510523864</v>
      </c>
      <c r="G373" s="91">
        <v>68</v>
      </c>
      <c r="H373" s="91">
        <v>144</v>
      </c>
      <c r="I373" s="91">
        <v>68</v>
      </c>
      <c r="J373" s="91" t="s">
        <v>999</v>
      </c>
      <c r="K373" s="91">
        <v>3</v>
      </c>
      <c r="L373" s="91">
        <v>28</v>
      </c>
      <c r="M373" s="91">
        <v>1</v>
      </c>
      <c r="N373" s="91">
        <v>3</v>
      </c>
    </row>
    <row r="374" spans="1:14" ht="15" x14ac:dyDescent="0.2">
      <c r="A374" s="98">
        <v>371</v>
      </c>
      <c r="B374" s="8" t="s">
        <v>223</v>
      </c>
      <c r="C374" s="91">
        <v>17</v>
      </c>
      <c r="D374" s="13">
        <v>59</v>
      </c>
      <c r="E374" s="13">
        <v>1.68</v>
      </c>
      <c r="F374" s="10">
        <f t="shared" si="5"/>
        <v>20.904195011337873</v>
      </c>
      <c r="G374" s="91">
        <v>100</v>
      </c>
      <c r="H374" s="91">
        <v>184</v>
      </c>
      <c r="I374" s="91">
        <v>152</v>
      </c>
      <c r="J374" s="91" t="s">
        <v>981</v>
      </c>
      <c r="K374" s="91">
        <v>5</v>
      </c>
      <c r="L374" s="91">
        <v>32</v>
      </c>
      <c r="M374" s="91">
        <v>5</v>
      </c>
      <c r="N374" s="91">
        <v>3</v>
      </c>
    </row>
    <row r="375" spans="1:14" ht="15" x14ac:dyDescent="0.2">
      <c r="A375" s="98">
        <v>372</v>
      </c>
      <c r="B375" s="8" t="s">
        <v>223</v>
      </c>
      <c r="C375" s="91">
        <v>17</v>
      </c>
      <c r="D375" s="13">
        <v>59</v>
      </c>
      <c r="E375" s="13">
        <v>1.69</v>
      </c>
      <c r="F375" s="10">
        <f t="shared" si="5"/>
        <v>20.65754000210077</v>
      </c>
      <c r="G375" s="91">
        <v>80</v>
      </c>
      <c r="H375" s="91">
        <v>168</v>
      </c>
      <c r="I375" s="91">
        <v>132</v>
      </c>
      <c r="J375" s="91" t="s">
        <v>1000</v>
      </c>
      <c r="K375" s="91">
        <v>5</v>
      </c>
      <c r="L375" s="91">
        <v>31</v>
      </c>
      <c r="M375" s="91">
        <v>5</v>
      </c>
      <c r="N375" s="91">
        <v>5</v>
      </c>
    </row>
    <row r="376" spans="1:14" ht="15" x14ac:dyDescent="0.2">
      <c r="A376" s="98">
        <v>373</v>
      </c>
      <c r="B376" s="8" t="s">
        <v>222</v>
      </c>
      <c r="C376" s="91">
        <v>17</v>
      </c>
      <c r="D376" s="13">
        <v>58</v>
      </c>
      <c r="E376" s="13">
        <v>1.78</v>
      </c>
      <c r="F376" s="10">
        <f t="shared" si="5"/>
        <v>18.305769473551319</v>
      </c>
      <c r="G376" s="91">
        <v>96</v>
      </c>
      <c r="H376" s="91">
        <v>152</v>
      </c>
      <c r="I376" s="91">
        <v>72</v>
      </c>
      <c r="J376" s="91" t="s">
        <v>981</v>
      </c>
      <c r="K376" s="91">
        <v>4</v>
      </c>
      <c r="L376" s="91">
        <v>29</v>
      </c>
      <c r="M376" s="91">
        <v>3</v>
      </c>
      <c r="N376" s="91">
        <v>5</v>
      </c>
    </row>
    <row r="377" spans="1:14" ht="15" x14ac:dyDescent="0.2">
      <c r="A377" s="98">
        <v>374</v>
      </c>
      <c r="B377" s="8" t="s">
        <v>222</v>
      </c>
      <c r="C377" s="91">
        <v>17</v>
      </c>
      <c r="D377" s="13">
        <v>49</v>
      </c>
      <c r="E377" s="13">
        <v>1.71</v>
      </c>
      <c r="F377" s="10">
        <f t="shared" si="5"/>
        <v>16.757292842242059</v>
      </c>
      <c r="G377" s="91">
        <v>88</v>
      </c>
      <c r="H377" s="91">
        <v>192</v>
      </c>
      <c r="I377" s="91">
        <v>112</v>
      </c>
      <c r="J377" s="91" t="s">
        <v>981</v>
      </c>
      <c r="K377" s="91">
        <v>4</v>
      </c>
      <c r="L377" s="91">
        <v>32</v>
      </c>
      <c r="M377" s="91">
        <v>4</v>
      </c>
      <c r="N377" s="91">
        <v>5</v>
      </c>
    </row>
    <row r="378" spans="1:14" ht="15" x14ac:dyDescent="0.2">
      <c r="A378" s="98">
        <v>375</v>
      </c>
      <c r="B378" s="8" t="s">
        <v>223</v>
      </c>
      <c r="C378" s="91">
        <v>18</v>
      </c>
      <c r="D378" s="13">
        <v>65</v>
      </c>
      <c r="E378" s="13">
        <v>1.72</v>
      </c>
      <c r="F378" s="10">
        <f t="shared" si="5"/>
        <v>21.971335857220122</v>
      </c>
      <c r="G378" s="91">
        <v>80</v>
      </c>
      <c r="H378" s="91">
        <v>160</v>
      </c>
      <c r="I378" s="91">
        <v>112</v>
      </c>
      <c r="J378" s="91" t="s">
        <v>981</v>
      </c>
      <c r="K378" s="91">
        <v>2</v>
      </c>
      <c r="L378" s="91">
        <v>32</v>
      </c>
      <c r="M378" s="91">
        <v>2</v>
      </c>
      <c r="N378" s="91">
        <v>1</v>
      </c>
    </row>
    <row r="379" spans="1:14" ht="15" x14ac:dyDescent="0.2">
      <c r="A379" s="98">
        <v>376</v>
      </c>
      <c r="B379" s="8" t="s">
        <v>223</v>
      </c>
      <c r="C379" s="91">
        <v>18</v>
      </c>
      <c r="D379" s="91">
        <v>54</v>
      </c>
      <c r="E379" s="91">
        <v>1.52</v>
      </c>
      <c r="F379" s="10">
        <f t="shared" si="5"/>
        <v>23.372576177285318</v>
      </c>
      <c r="G379" s="21">
        <v>88</v>
      </c>
      <c r="H379" s="21">
        <v>112</v>
      </c>
      <c r="I379" s="91">
        <v>108</v>
      </c>
      <c r="J379" s="91" t="s">
        <v>1001</v>
      </c>
      <c r="K379" s="21">
        <v>2</v>
      </c>
      <c r="L379" s="21">
        <v>21</v>
      </c>
      <c r="M379" s="91">
        <v>3</v>
      </c>
      <c r="N379" s="91">
        <v>3</v>
      </c>
    </row>
    <row r="380" spans="1:14" ht="15" x14ac:dyDescent="0.2">
      <c r="A380" s="98">
        <v>377</v>
      </c>
      <c r="B380" s="8" t="s">
        <v>222</v>
      </c>
      <c r="C380" s="91">
        <v>17</v>
      </c>
      <c r="D380" s="13">
        <v>57</v>
      </c>
      <c r="E380" s="13">
        <v>1.81</v>
      </c>
      <c r="F380" s="10">
        <f t="shared" si="5"/>
        <v>17.398736302310674</v>
      </c>
      <c r="G380" s="21">
        <v>48</v>
      </c>
      <c r="H380" s="21">
        <v>88</v>
      </c>
      <c r="I380" s="91">
        <v>88</v>
      </c>
      <c r="J380" s="91" t="s">
        <v>981</v>
      </c>
      <c r="K380" s="91">
        <v>4</v>
      </c>
      <c r="L380" s="91">
        <v>31</v>
      </c>
      <c r="M380" s="91">
        <v>2</v>
      </c>
      <c r="N380" s="91">
        <v>4</v>
      </c>
    </row>
    <row r="381" spans="1:14" ht="15" x14ac:dyDescent="0.2">
      <c r="A381" s="98">
        <v>378</v>
      </c>
      <c r="B381" s="8" t="s">
        <v>223</v>
      </c>
      <c r="C381" s="91">
        <v>18</v>
      </c>
      <c r="D381" s="13">
        <v>60</v>
      </c>
      <c r="E381" s="13">
        <v>1.64</v>
      </c>
      <c r="F381" s="10">
        <f t="shared" si="5"/>
        <v>22.308149910767405</v>
      </c>
      <c r="G381" s="21">
        <v>80</v>
      </c>
      <c r="H381" s="21">
        <v>140</v>
      </c>
      <c r="I381" s="91">
        <v>80</v>
      </c>
      <c r="J381" s="91" t="s">
        <v>981</v>
      </c>
      <c r="K381" s="91">
        <v>5</v>
      </c>
      <c r="L381" s="91">
        <v>25</v>
      </c>
      <c r="M381" s="91">
        <v>3</v>
      </c>
      <c r="N381" s="91">
        <v>3</v>
      </c>
    </row>
    <row r="382" spans="1:14" ht="15" x14ac:dyDescent="0.2">
      <c r="A382" s="98">
        <v>379</v>
      </c>
      <c r="B382" s="8" t="s">
        <v>223</v>
      </c>
      <c r="C382" s="91">
        <v>18</v>
      </c>
      <c r="D382" s="13">
        <v>58</v>
      </c>
      <c r="E382" s="13">
        <v>1.58</v>
      </c>
      <c r="F382" s="10">
        <f t="shared" si="5"/>
        <v>23.233456176894723</v>
      </c>
      <c r="G382" s="21">
        <v>68</v>
      </c>
      <c r="H382" s="21">
        <v>72</v>
      </c>
      <c r="I382" s="91">
        <v>76</v>
      </c>
      <c r="J382" s="91" t="s">
        <v>981</v>
      </c>
      <c r="K382" s="91">
        <v>4</v>
      </c>
      <c r="L382" s="91">
        <v>30</v>
      </c>
      <c r="M382" s="91">
        <v>3</v>
      </c>
      <c r="N382" s="91">
        <v>3</v>
      </c>
    </row>
    <row r="383" spans="1:14" ht="15" x14ac:dyDescent="0.2">
      <c r="A383" s="98">
        <v>380</v>
      </c>
      <c r="B383" s="8" t="s">
        <v>223</v>
      </c>
      <c r="C383" s="91">
        <v>18</v>
      </c>
      <c r="D383" s="91">
        <v>58</v>
      </c>
      <c r="E383" s="91">
        <v>1.64</v>
      </c>
      <c r="F383" s="10">
        <f t="shared" si="5"/>
        <v>21.564544913741823</v>
      </c>
      <c r="G383" s="21">
        <v>72</v>
      </c>
      <c r="H383" s="21">
        <v>120</v>
      </c>
      <c r="I383" s="91">
        <v>112</v>
      </c>
      <c r="J383" s="91" t="s">
        <v>981</v>
      </c>
      <c r="K383" s="91">
        <v>3</v>
      </c>
      <c r="L383" s="91">
        <v>22</v>
      </c>
      <c r="M383" s="91">
        <v>1</v>
      </c>
      <c r="N383" s="91">
        <v>3</v>
      </c>
    </row>
    <row r="384" spans="1:14" ht="15" x14ac:dyDescent="0.2">
      <c r="A384" s="98">
        <v>381</v>
      </c>
      <c r="B384" s="8" t="s">
        <v>222</v>
      </c>
      <c r="C384" s="91">
        <v>17</v>
      </c>
      <c r="D384" s="13">
        <v>56</v>
      </c>
      <c r="E384" s="13">
        <v>1.68</v>
      </c>
      <c r="F384" s="10">
        <f t="shared" si="5"/>
        <v>19.841269841269845</v>
      </c>
      <c r="G384" s="21">
        <v>52</v>
      </c>
      <c r="H384" s="21">
        <v>128</v>
      </c>
      <c r="I384" s="91">
        <v>76</v>
      </c>
      <c r="J384" s="91" t="s">
        <v>999</v>
      </c>
      <c r="K384" s="21">
        <v>4</v>
      </c>
      <c r="L384" s="21">
        <v>27</v>
      </c>
      <c r="M384" s="91">
        <v>5</v>
      </c>
      <c r="N384" s="91">
        <v>4</v>
      </c>
    </row>
    <row r="385" spans="1:14" ht="15" x14ac:dyDescent="0.2">
      <c r="A385" s="98">
        <v>382</v>
      </c>
      <c r="B385" s="8" t="s">
        <v>223</v>
      </c>
      <c r="C385" s="91">
        <v>17</v>
      </c>
      <c r="D385" s="91">
        <v>75</v>
      </c>
      <c r="E385" s="13">
        <v>1.69</v>
      </c>
      <c r="F385" s="10">
        <f t="shared" si="5"/>
        <v>26.259584748433181</v>
      </c>
      <c r="G385" s="21">
        <v>68</v>
      </c>
      <c r="H385" s="21">
        <v>116</v>
      </c>
      <c r="I385" s="91">
        <v>88</v>
      </c>
      <c r="J385" s="91" t="s">
        <v>981</v>
      </c>
      <c r="K385" s="21">
        <v>3</v>
      </c>
      <c r="L385" s="21">
        <v>28</v>
      </c>
      <c r="M385" s="91">
        <v>2</v>
      </c>
      <c r="N385" s="91">
        <v>5</v>
      </c>
    </row>
    <row r="386" spans="1:14" ht="15" x14ac:dyDescent="0.2">
      <c r="A386" s="98">
        <v>383</v>
      </c>
      <c r="B386" s="8" t="s">
        <v>222</v>
      </c>
      <c r="C386" s="91">
        <v>17</v>
      </c>
      <c r="D386" s="13">
        <v>60</v>
      </c>
      <c r="E386" s="13">
        <v>1.67</v>
      </c>
      <c r="F386" s="10">
        <f t="shared" si="5"/>
        <v>21.513858510523864</v>
      </c>
      <c r="G386" s="21">
        <v>80</v>
      </c>
      <c r="H386" s="21">
        <v>140</v>
      </c>
      <c r="I386" s="91">
        <v>80</v>
      </c>
      <c r="J386" s="91" t="s">
        <v>981</v>
      </c>
      <c r="K386" s="91">
        <v>5</v>
      </c>
      <c r="L386" s="91">
        <v>24</v>
      </c>
      <c r="M386" s="91">
        <v>4</v>
      </c>
      <c r="N386" s="91">
        <v>3</v>
      </c>
    </row>
    <row r="387" spans="1:14" ht="15" x14ac:dyDescent="0.2">
      <c r="A387" s="98">
        <v>384</v>
      </c>
      <c r="B387" s="8" t="s">
        <v>223</v>
      </c>
      <c r="C387" s="91">
        <v>17</v>
      </c>
      <c r="D387" s="13">
        <v>59</v>
      </c>
      <c r="E387" s="13">
        <v>1.68</v>
      </c>
      <c r="F387" s="10">
        <f t="shared" si="5"/>
        <v>20.904195011337873</v>
      </c>
      <c r="G387" s="21">
        <v>68</v>
      </c>
      <c r="H387" s="21">
        <v>72</v>
      </c>
      <c r="I387" s="91">
        <v>76</v>
      </c>
      <c r="J387" s="91" t="s">
        <v>981</v>
      </c>
      <c r="K387" s="91">
        <v>4</v>
      </c>
      <c r="L387" s="91">
        <v>22</v>
      </c>
      <c r="M387" s="91">
        <v>2</v>
      </c>
      <c r="N387" s="91">
        <v>3</v>
      </c>
    </row>
    <row r="388" spans="1:14" ht="15" x14ac:dyDescent="0.2">
      <c r="A388" s="98">
        <v>385</v>
      </c>
      <c r="B388" s="8" t="s">
        <v>223</v>
      </c>
      <c r="C388" s="91">
        <v>17</v>
      </c>
      <c r="D388" s="13">
        <v>59</v>
      </c>
      <c r="E388" s="13">
        <v>1.69</v>
      </c>
      <c r="F388" s="10">
        <f t="shared" si="5"/>
        <v>20.65754000210077</v>
      </c>
      <c r="G388" s="21">
        <v>72</v>
      </c>
      <c r="H388" s="21">
        <v>120</v>
      </c>
      <c r="I388" s="91">
        <v>112</v>
      </c>
      <c r="J388" s="91" t="s">
        <v>981</v>
      </c>
      <c r="K388" s="91">
        <v>3</v>
      </c>
      <c r="L388" s="21">
        <v>29</v>
      </c>
      <c r="M388" s="91">
        <v>3</v>
      </c>
      <c r="N388" s="91">
        <v>4</v>
      </c>
    </row>
    <row r="389" spans="1:14" ht="15" x14ac:dyDescent="0.2">
      <c r="A389" s="98">
        <v>386</v>
      </c>
      <c r="B389" s="8" t="s">
        <v>222</v>
      </c>
      <c r="C389" s="91">
        <v>17</v>
      </c>
      <c r="D389" s="13">
        <v>58</v>
      </c>
      <c r="E389" s="13">
        <v>1.78</v>
      </c>
      <c r="F389" s="10">
        <f t="shared" ref="F389:F452" si="6">D389/(E389*E389)</f>
        <v>18.305769473551319</v>
      </c>
      <c r="G389" s="21">
        <v>64</v>
      </c>
      <c r="H389" s="21">
        <v>148</v>
      </c>
      <c r="I389" s="91">
        <v>116</v>
      </c>
      <c r="J389" s="91" t="s">
        <v>981</v>
      </c>
      <c r="K389" s="91">
        <v>4</v>
      </c>
      <c r="L389" s="91">
        <v>18</v>
      </c>
      <c r="M389" s="91">
        <v>2</v>
      </c>
      <c r="N389" s="91">
        <v>5</v>
      </c>
    </row>
    <row r="390" spans="1:14" ht="15" x14ac:dyDescent="0.2">
      <c r="A390" s="98">
        <v>387</v>
      </c>
      <c r="B390" s="8" t="s">
        <v>223</v>
      </c>
      <c r="C390" s="91">
        <v>18</v>
      </c>
      <c r="D390" s="13">
        <v>63</v>
      </c>
      <c r="E390" s="13">
        <v>1.63</v>
      </c>
      <c r="F390" s="10">
        <f t="shared" si="6"/>
        <v>23.711844630960897</v>
      </c>
      <c r="G390" s="21">
        <v>68</v>
      </c>
      <c r="H390" s="21">
        <v>80</v>
      </c>
      <c r="I390" s="91">
        <v>74</v>
      </c>
      <c r="J390" s="91" t="s">
        <v>989</v>
      </c>
      <c r="K390" s="91">
        <v>2</v>
      </c>
      <c r="L390" s="91">
        <v>24</v>
      </c>
      <c r="M390" s="91">
        <v>3</v>
      </c>
      <c r="N390" s="91">
        <v>3</v>
      </c>
    </row>
    <row r="391" spans="1:14" ht="15" x14ac:dyDescent="0.2">
      <c r="A391" s="98">
        <v>388</v>
      </c>
      <c r="B391" s="8" t="s">
        <v>223</v>
      </c>
      <c r="C391" s="91">
        <v>17</v>
      </c>
      <c r="D391" s="13">
        <v>54</v>
      </c>
      <c r="E391" s="13">
        <v>1.6</v>
      </c>
      <c r="F391" s="10">
        <f t="shared" si="6"/>
        <v>21.093749999999996</v>
      </c>
      <c r="G391" s="91">
        <v>84</v>
      </c>
      <c r="H391" s="91">
        <v>140</v>
      </c>
      <c r="I391" s="91">
        <v>112</v>
      </c>
      <c r="J391" s="91" t="s">
        <v>981</v>
      </c>
      <c r="K391" s="91">
        <v>3</v>
      </c>
      <c r="L391" s="91">
        <v>22</v>
      </c>
      <c r="M391" s="91">
        <v>4</v>
      </c>
      <c r="N391" s="91">
        <v>2</v>
      </c>
    </row>
    <row r="392" spans="1:14" ht="15" x14ac:dyDescent="0.2">
      <c r="A392" s="98">
        <v>389</v>
      </c>
      <c r="B392" s="8" t="s">
        <v>222</v>
      </c>
      <c r="C392" s="91">
        <v>17</v>
      </c>
      <c r="D392" s="13">
        <v>52</v>
      </c>
      <c r="E392" s="13">
        <v>1.72</v>
      </c>
      <c r="F392" s="10">
        <f t="shared" si="6"/>
        <v>17.577068685776098</v>
      </c>
      <c r="G392" s="21">
        <v>80</v>
      </c>
      <c r="H392" s="21">
        <v>120</v>
      </c>
      <c r="I392" s="91">
        <v>80</v>
      </c>
      <c r="J392" s="91" t="s">
        <v>1002</v>
      </c>
      <c r="K392" s="21">
        <v>5</v>
      </c>
      <c r="L392" s="21">
        <v>29</v>
      </c>
      <c r="M392" s="91">
        <v>2</v>
      </c>
      <c r="N392" s="91">
        <v>4</v>
      </c>
    </row>
    <row r="393" spans="1:14" ht="15" x14ac:dyDescent="0.2">
      <c r="A393" s="98">
        <v>390</v>
      </c>
      <c r="B393" s="8" t="s">
        <v>223</v>
      </c>
      <c r="C393" s="91">
        <v>17</v>
      </c>
      <c r="D393" s="13">
        <v>68</v>
      </c>
      <c r="E393" s="13">
        <v>1.64</v>
      </c>
      <c r="F393" s="10">
        <f t="shared" si="6"/>
        <v>25.282569898869724</v>
      </c>
      <c r="G393" s="21">
        <v>64</v>
      </c>
      <c r="H393" s="21">
        <v>132</v>
      </c>
      <c r="I393" s="91">
        <v>76</v>
      </c>
      <c r="J393" s="91" t="s">
        <v>981</v>
      </c>
      <c r="K393" s="91">
        <v>5</v>
      </c>
      <c r="L393" s="91">
        <v>18</v>
      </c>
      <c r="M393" s="91">
        <v>3</v>
      </c>
      <c r="N393" s="91">
        <v>4</v>
      </c>
    </row>
    <row r="394" spans="1:14" ht="15" x14ac:dyDescent="0.2">
      <c r="A394" s="98">
        <v>391</v>
      </c>
      <c r="B394" s="8" t="s">
        <v>223</v>
      </c>
      <c r="C394" s="91">
        <v>18</v>
      </c>
      <c r="D394" s="13">
        <v>50</v>
      </c>
      <c r="E394" s="13">
        <v>1.68</v>
      </c>
      <c r="F394" s="10">
        <f t="shared" si="6"/>
        <v>17.715419501133791</v>
      </c>
      <c r="G394" s="21">
        <v>56</v>
      </c>
      <c r="H394" s="21">
        <v>132</v>
      </c>
      <c r="I394" s="91">
        <v>80</v>
      </c>
      <c r="J394" s="91" t="s">
        <v>1003</v>
      </c>
      <c r="K394" s="21">
        <v>4</v>
      </c>
      <c r="L394" s="21">
        <v>34</v>
      </c>
      <c r="M394" s="91">
        <v>3</v>
      </c>
      <c r="N394" s="91">
        <v>5</v>
      </c>
    </row>
    <row r="395" spans="1:14" ht="15" x14ac:dyDescent="0.2">
      <c r="A395" s="98">
        <v>392</v>
      </c>
      <c r="B395" s="8" t="s">
        <v>223</v>
      </c>
      <c r="C395" s="91">
        <v>18</v>
      </c>
      <c r="D395" s="91">
        <v>60</v>
      </c>
      <c r="E395" s="13">
        <v>1.69</v>
      </c>
      <c r="F395" s="10">
        <f t="shared" si="6"/>
        <v>21.007667798746546</v>
      </c>
      <c r="G395" s="21">
        <v>96</v>
      </c>
      <c r="H395" s="21">
        <v>144</v>
      </c>
      <c r="I395" s="91">
        <v>100</v>
      </c>
      <c r="J395" s="91" t="s">
        <v>981</v>
      </c>
      <c r="K395" s="91">
        <v>5</v>
      </c>
      <c r="L395" s="91">
        <v>26</v>
      </c>
      <c r="M395" s="91">
        <v>4</v>
      </c>
      <c r="N395" s="91">
        <v>5</v>
      </c>
    </row>
    <row r="396" spans="1:14" ht="15" x14ac:dyDescent="0.2">
      <c r="A396" s="98">
        <v>393</v>
      </c>
      <c r="B396" s="8" t="s">
        <v>223</v>
      </c>
      <c r="C396" s="91">
        <v>19</v>
      </c>
      <c r="D396" s="13">
        <v>75</v>
      </c>
      <c r="E396" s="13">
        <v>1.64</v>
      </c>
      <c r="F396" s="10">
        <f t="shared" si="6"/>
        <v>27.885187388459254</v>
      </c>
      <c r="G396" s="21">
        <v>48</v>
      </c>
      <c r="H396" s="21">
        <v>80</v>
      </c>
      <c r="I396" s="91">
        <v>68</v>
      </c>
      <c r="J396" s="91" t="s">
        <v>981</v>
      </c>
      <c r="K396" s="21">
        <v>4</v>
      </c>
      <c r="L396" s="21">
        <v>35</v>
      </c>
      <c r="M396" s="91">
        <v>3</v>
      </c>
      <c r="N396" s="91">
        <v>4</v>
      </c>
    </row>
    <row r="397" spans="1:14" ht="15" x14ac:dyDescent="0.2">
      <c r="A397" s="98">
        <v>394</v>
      </c>
      <c r="B397" s="8" t="s">
        <v>223</v>
      </c>
      <c r="C397" s="91">
        <v>18</v>
      </c>
      <c r="D397" s="13">
        <v>70</v>
      </c>
      <c r="E397" s="13">
        <v>1.67</v>
      </c>
      <c r="F397" s="10">
        <f t="shared" si="6"/>
        <v>25.099501595611173</v>
      </c>
      <c r="G397" s="21">
        <v>96</v>
      </c>
      <c r="H397" s="21">
        <v>144</v>
      </c>
      <c r="I397" s="91">
        <v>112</v>
      </c>
      <c r="J397" s="91" t="s">
        <v>981</v>
      </c>
      <c r="K397" s="91">
        <v>2</v>
      </c>
      <c r="L397" s="91">
        <v>29</v>
      </c>
      <c r="M397" s="91">
        <v>3</v>
      </c>
      <c r="N397" s="91">
        <v>5</v>
      </c>
    </row>
    <row r="398" spans="1:14" ht="15" x14ac:dyDescent="0.2">
      <c r="A398" s="98">
        <v>395</v>
      </c>
      <c r="B398" s="8" t="s">
        <v>222</v>
      </c>
      <c r="C398" s="91">
        <v>17</v>
      </c>
      <c r="D398" s="13">
        <v>65</v>
      </c>
      <c r="E398" s="13">
        <v>1.72</v>
      </c>
      <c r="F398" s="10">
        <f t="shared" si="6"/>
        <v>21.971335857220122</v>
      </c>
      <c r="G398" s="21">
        <v>72</v>
      </c>
      <c r="H398" s="21">
        <v>128</v>
      </c>
      <c r="I398" s="91">
        <v>72</v>
      </c>
      <c r="J398" s="91" t="s">
        <v>981</v>
      </c>
      <c r="K398" s="21">
        <v>4</v>
      </c>
      <c r="L398" s="21">
        <v>31</v>
      </c>
      <c r="M398" s="91">
        <v>4</v>
      </c>
      <c r="N398" s="91">
        <v>4</v>
      </c>
    </row>
    <row r="399" spans="1:14" ht="15" x14ac:dyDescent="0.2">
      <c r="A399" s="98">
        <v>396</v>
      </c>
      <c r="B399" s="8" t="s">
        <v>223</v>
      </c>
      <c r="C399" s="91">
        <v>17</v>
      </c>
      <c r="D399" s="13">
        <v>51</v>
      </c>
      <c r="E399" s="13">
        <v>1.61</v>
      </c>
      <c r="F399" s="10">
        <f t="shared" si="6"/>
        <v>19.675166853130666</v>
      </c>
      <c r="G399" s="21">
        <v>92</v>
      </c>
      <c r="H399" s="21">
        <v>160</v>
      </c>
      <c r="I399" s="21">
        <v>104</v>
      </c>
      <c r="J399" s="91" t="s">
        <v>981</v>
      </c>
      <c r="K399" s="91">
        <v>3</v>
      </c>
      <c r="L399" s="91">
        <v>35</v>
      </c>
      <c r="M399" s="91">
        <v>3</v>
      </c>
      <c r="N399" s="91">
        <v>3</v>
      </c>
    </row>
    <row r="400" spans="1:14" ht="15" x14ac:dyDescent="0.2">
      <c r="A400" s="98">
        <v>397</v>
      </c>
      <c r="B400" s="8" t="s">
        <v>223</v>
      </c>
      <c r="C400" s="91">
        <v>17</v>
      </c>
      <c r="D400" s="91">
        <v>58</v>
      </c>
      <c r="E400" s="91">
        <v>1.68</v>
      </c>
      <c r="F400" s="10">
        <f t="shared" si="6"/>
        <v>20.549886621315196</v>
      </c>
      <c r="G400" s="21">
        <v>60</v>
      </c>
      <c r="H400" s="21">
        <v>112</v>
      </c>
      <c r="I400" s="91">
        <v>76</v>
      </c>
      <c r="J400" s="91" t="s">
        <v>994</v>
      </c>
      <c r="K400" s="91">
        <v>3</v>
      </c>
      <c r="L400" s="91">
        <v>32</v>
      </c>
      <c r="M400" s="91">
        <v>3</v>
      </c>
      <c r="N400" s="91">
        <v>3</v>
      </c>
    </row>
    <row r="401" spans="1:14" ht="15" x14ac:dyDescent="0.2">
      <c r="A401" s="98">
        <v>398</v>
      </c>
      <c r="B401" s="8" t="s">
        <v>223</v>
      </c>
      <c r="C401" s="91">
        <v>17</v>
      </c>
      <c r="D401" s="13">
        <v>51</v>
      </c>
      <c r="E401" s="13">
        <v>1.56</v>
      </c>
      <c r="F401" s="10">
        <f t="shared" si="6"/>
        <v>20.956607495069033</v>
      </c>
      <c r="G401" s="21">
        <v>96</v>
      </c>
      <c r="H401" s="21">
        <v>144</v>
      </c>
      <c r="I401" s="91">
        <v>100</v>
      </c>
      <c r="J401" s="91" t="s">
        <v>981</v>
      </c>
      <c r="K401" s="91">
        <v>4</v>
      </c>
      <c r="L401" s="91">
        <v>24</v>
      </c>
      <c r="M401" s="91">
        <v>4</v>
      </c>
      <c r="N401" s="91">
        <v>5</v>
      </c>
    </row>
    <row r="402" spans="1:14" ht="15" x14ac:dyDescent="0.2">
      <c r="A402" s="98">
        <v>399</v>
      </c>
      <c r="B402" s="8" t="s">
        <v>222</v>
      </c>
      <c r="C402" s="91">
        <v>18</v>
      </c>
      <c r="D402" s="91">
        <v>60</v>
      </c>
      <c r="E402" s="13">
        <v>1.69</v>
      </c>
      <c r="F402" s="10">
        <f t="shared" si="6"/>
        <v>21.007667798746546</v>
      </c>
      <c r="G402" s="21">
        <v>48</v>
      </c>
      <c r="H402" s="21">
        <v>80</v>
      </c>
      <c r="I402" s="91">
        <v>68</v>
      </c>
      <c r="J402" s="91" t="s">
        <v>981</v>
      </c>
      <c r="K402" s="91">
        <v>2</v>
      </c>
      <c r="L402" s="91">
        <v>32</v>
      </c>
      <c r="M402" s="91">
        <v>4</v>
      </c>
      <c r="N402" s="91">
        <v>4</v>
      </c>
    </row>
    <row r="403" spans="1:14" ht="15" x14ac:dyDescent="0.2">
      <c r="A403" s="98">
        <v>400</v>
      </c>
      <c r="B403" s="8" t="s">
        <v>223</v>
      </c>
      <c r="C403" s="91">
        <v>17</v>
      </c>
      <c r="D403" s="13">
        <v>57</v>
      </c>
      <c r="E403" s="13">
        <v>1.6</v>
      </c>
      <c r="F403" s="10">
        <f t="shared" si="6"/>
        <v>22.265624999999996</v>
      </c>
      <c r="G403" s="21">
        <v>96</v>
      </c>
      <c r="H403" s="21">
        <v>144</v>
      </c>
      <c r="I403" s="91">
        <v>112</v>
      </c>
      <c r="J403" s="91" t="s">
        <v>981</v>
      </c>
      <c r="K403" s="91">
        <v>3</v>
      </c>
      <c r="L403" s="91">
        <v>30</v>
      </c>
      <c r="M403" s="91">
        <v>3</v>
      </c>
      <c r="N403" s="91">
        <v>4</v>
      </c>
    </row>
    <row r="404" spans="1:14" ht="15" x14ac:dyDescent="0.2">
      <c r="A404" s="98">
        <v>401</v>
      </c>
      <c r="B404" s="8" t="s">
        <v>222</v>
      </c>
      <c r="C404" s="91">
        <v>18</v>
      </c>
      <c r="D404" s="91">
        <v>60</v>
      </c>
      <c r="E404" s="13">
        <v>1.69</v>
      </c>
      <c r="F404" s="10">
        <f t="shared" si="6"/>
        <v>21.007667798746546</v>
      </c>
      <c r="G404" s="21">
        <v>64</v>
      </c>
      <c r="H404" s="21">
        <v>132</v>
      </c>
      <c r="I404" s="91">
        <v>76</v>
      </c>
      <c r="J404" s="91" t="s">
        <v>981</v>
      </c>
      <c r="K404" s="91">
        <v>4</v>
      </c>
      <c r="L404" s="91">
        <v>24</v>
      </c>
      <c r="M404" s="91">
        <v>2</v>
      </c>
      <c r="N404" s="91">
        <v>4</v>
      </c>
    </row>
    <row r="405" spans="1:14" ht="15" x14ac:dyDescent="0.2">
      <c r="A405" s="98">
        <v>402</v>
      </c>
      <c r="B405" s="8" t="s">
        <v>222</v>
      </c>
      <c r="C405" s="91">
        <v>18</v>
      </c>
      <c r="D405" s="91">
        <v>60</v>
      </c>
      <c r="E405" s="13">
        <v>1.69</v>
      </c>
      <c r="F405" s="10">
        <f t="shared" si="6"/>
        <v>21.007667798746546</v>
      </c>
      <c r="G405" s="21">
        <v>56</v>
      </c>
      <c r="H405" s="21">
        <v>132</v>
      </c>
      <c r="I405" s="91">
        <v>80</v>
      </c>
      <c r="J405" s="91" t="s">
        <v>981</v>
      </c>
      <c r="K405" s="91">
        <v>4</v>
      </c>
      <c r="L405" s="91">
        <v>32</v>
      </c>
      <c r="M405" s="91">
        <v>1</v>
      </c>
      <c r="N405" s="91">
        <v>4</v>
      </c>
    </row>
    <row r="406" spans="1:14" ht="15" x14ac:dyDescent="0.2">
      <c r="A406" s="98">
        <v>403</v>
      </c>
      <c r="B406" s="8" t="s">
        <v>223</v>
      </c>
      <c r="C406" s="91">
        <v>17</v>
      </c>
      <c r="D406" s="13">
        <v>56</v>
      </c>
      <c r="E406" s="13">
        <v>1.64</v>
      </c>
      <c r="F406" s="10">
        <f t="shared" si="6"/>
        <v>20.820939916716245</v>
      </c>
      <c r="G406" s="21">
        <v>96</v>
      </c>
      <c r="H406" s="21">
        <v>144</v>
      </c>
      <c r="I406" s="91">
        <v>100</v>
      </c>
      <c r="J406" s="91" t="s">
        <v>981</v>
      </c>
      <c r="K406" s="91">
        <v>3</v>
      </c>
      <c r="L406" s="91">
        <v>29</v>
      </c>
      <c r="M406" s="91">
        <v>3</v>
      </c>
      <c r="N406" s="91">
        <v>4</v>
      </c>
    </row>
    <row r="407" spans="1:14" ht="15" x14ac:dyDescent="0.2">
      <c r="A407" s="98">
        <v>404</v>
      </c>
      <c r="B407" s="8" t="s">
        <v>222</v>
      </c>
      <c r="C407" s="91">
        <v>17</v>
      </c>
      <c r="D407" s="91">
        <v>60</v>
      </c>
      <c r="E407" s="91">
        <v>1.72</v>
      </c>
      <c r="F407" s="10">
        <f t="shared" si="6"/>
        <v>20.281233098972418</v>
      </c>
      <c r="G407" s="91">
        <v>80</v>
      </c>
      <c r="H407" s="91">
        <v>136</v>
      </c>
      <c r="I407" s="91">
        <v>96</v>
      </c>
      <c r="J407" s="91" t="s">
        <v>981</v>
      </c>
      <c r="K407" s="91">
        <v>3</v>
      </c>
      <c r="L407" s="91">
        <v>30</v>
      </c>
      <c r="M407" s="91">
        <v>3</v>
      </c>
      <c r="N407" s="91">
        <v>4</v>
      </c>
    </row>
    <row r="408" spans="1:14" ht="15" x14ac:dyDescent="0.2">
      <c r="A408" s="98">
        <v>405</v>
      </c>
      <c r="B408" s="8" t="s">
        <v>222</v>
      </c>
      <c r="C408" s="91">
        <v>17</v>
      </c>
      <c r="D408" s="13">
        <v>57</v>
      </c>
      <c r="E408" s="13">
        <v>1.78</v>
      </c>
      <c r="F408" s="10">
        <f t="shared" si="6"/>
        <v>17.99015275849009</v>
      </c>
      <c r="G408" s="91">
        <v>80</v>
      </c>
      <c r="H408" s="91">
        <v>156</v>
      </c>
      <c r="I408" s="91">
        <v>120</v>
      </c>
      <c r="J408" s="91" t="s">
        <v>981</v>
      </c>
      <c r="K408" s="91">
        <v>3</v>
      </c>
      <c r="L408" s="91">
        <v>33</v>
      </c>
      <c r="M408" s="91">
        <v>3</v>
      </c>
      <c r="N408" s="91">
        <v>4</v>
      </c>
    </row>
    <row r="409" spans="1:14" ht="15" x14ac:dyDescent="0.2">
      <c r="A409" s="98">
        <v>406</v>
      </c>
      <c r="B409" s="8" t="s">
        <v>223</v>
      </c>
      <c r="C409" s="91">
        <v>17</v>
      </c>
      <c r="D409" s="13">
        <v>51</v>
      </c>
      <c r="E409" s="13">
        <v>1.68</v>
      </c>
      <c r="F409" s="10">
        <f t="shared" si="6"/>
        <v>18.069727891156464</v>
      </c>
      <c r="G409" s="13">
        <v>100</v>
      </c>
      <c r="H409" s="13">
        <v>128</v>
      </c>
      <c r="I409" s="13">
        <v>108</v>
      </c>
      <c r="J409" s="91" t="s">
        <v>1004</v>
      </c>
      <c r="K409" s="91">
        <v>4</v>
      </c>
      <c r="L409" s="91">
        <v>22</v>
      </c>
      <c r="M409" s="91">
        <v>3</v>
      </c>
      <c r="N409" s="91">
        <v>3</v>
      </c>
    </row>
    <row r="410" spans="1:14" ht="15" x14ac:dyDescent="0.2">
      <c r="A410" s="98">
        <v>407</v>
      </c>
      <c r="B410" s="8" t="s">
        <v>223</v>
      </c>
      <c r="C410" s="91">
        <v>17</v>
      </c>
      <c r="D410" s="91">
        <v>58</v>
      </c>
      <c r="E410" s="13">
        <v>1.62</v>
      </c>
      <c r="F410" s="10">
        <f t="shared" si="6"/>
        <v>22.10028959000152</v>
      </c>
      <c r="G410" s="91">
        <v>80</v>
      </c>
      <c r="H410" s="91">
        <v>196</v>
      </c>
      <c r="I410" s="91">
        <v>68</v>
      </c>
      <c r="J410" s="91" t="s">
        <v>981</v>
      </c>
      <c r="K410" s="91">
        <v>3</v>
      </c>
      <c r="L410" s="91">
        <v>26</v>
      </c>
      <c r="M410" s="91">
        <v>3</v>
      </c>
      <c r="N410" s="91">
        <v>4</v>
      </c>
    </row>
    <row r="411" spans="1:14" ht="15" x14ac:dyDescent="0.2">
      <c r="A411" s="98">
        <v>408</v>
      </c>
      <c r="B411" s="8" t="s">
        <v>223</v>
      </c>
      <c r="C411" s="91">
        <v>17</v>
      </c>
      <c r="D411" s="91">
        <v>65</v>
      </c>
      <c r="E411" s="13">
        <v>1.6</v>
      </c>
      <c r="F411" s="10">
        <f t="shared" si="6"/>
        <v>25.390624999999996</v>
      </c>
      <c r="G411" s="91">
        <v>100</v>
      </c>
      <c r="H411" s="91">
        <v>136</v>
      </c>
      <c r="I411" s="91">
        <v>92</v>
      </c>
      <c r="J411" s="91" t="s">
        <v>981</v>
      </c>
      <c r="K411" s="91">
        <v>4</v>
      </c>
      <c r="L411" s="91">
        <v>23</v>
      </c>
      <c r="M411" s="91">
        <v>3</v>
      </c>
      <c r="N411" s="91">
        <v>5</v>
      </c>
    </row>
    <row r="412" spans="1:14" ht="15" x14ac:dyDescent="0.2">
      <c r="A412" s="98">
        <v>409</v>
      </c>
      <c r="B412" s="8" t="s">
        <v>222</v>
      </c>
      <c r="C412" s="91">
        <v>17</v>
      </c>
      <c r="D412" s="13">
        <v>52</v>
      </c>
      <c r="E412" s="13">
        <v>1.76</v>
      </c>
      <c r="F412" s="10">
        <f t="shared" si="6"/>
        <v>16.787190082644628</v>
      </c>
      <c r="G412" s="13">
        <v>76</v>
      </c>
      <c r="H412" s="13">
        <v>144</v>
      </c>
      <c r="I412" s="13">
        <v>92</v>
      </c>
      <c r="J412" s="91" t="s">
        <v>981</v>
      </c>
      <c r="K412" s="91">
        <v>4</v>
      </c>
      <c r="L412" s="91">
        <v>28</v>
      </c>
      <c r="M412" s="91">
        <v>5</v>
      </c>
      <c r="N412" s="91">
        <v>3</v>
      </c>
    </row>
    <row r="413" spans="1:14" ht="15" x14ac:dyDescent="0.2">
      <c r="A413" s="98">
        <v>410</v>
      </c>
      <c r="B413" s="8" t="s">
        <v>222</v>
      </c>
      <c r="C413" s="91">
        <v>17</v>
      </c>
      <c r="D413" s="13">
        <v>56</v>
      </c>
      <c r="E413" s="13">
        <v>1.84</v>
      </c>
      <c r="F413" s="10">
        <f t="shared" si="6"/>
        <v>16.540642722117202</v>
      </c>
      <c r="G413" s="13">
        <v>76</v>
      </c>
      <c r="H413" s="13">
        <v>120</v>
      </c>
      <c r="I413" s="13">
        <v>88</v>
      </c>
      <c r="J413" s="91" t="s">
        <v>981</v>
      </c>
      <c r="K413" s="91">
        <v>4</v>
      </c>
      <c r="L413" s="91">
        <v>41</v>
      </c>
      <c r="M413" s="91">
        <v>3</v>
      </c>
      <c r="N413" s="91">
        <v>3</v>
      </c>
    </row>
    <row r="414" spans="1:14" ht="15" x14ac:dyDescent="0.2">
      <c r="A414" s="98">
        <v>411</v>
      </c>
      <c r="B414" s="8" t="s">
        <v>222</v>
      </c>
      <c r="C414" s="91">
        <v>17</v>
      </c>
      <c r="D414" s="13">
        <v>78</v>
      </c>
      <c r="E414" s="13">
        <v>1.77</v>
      </c>
      <c r="F414" s="10">
        <f t="shared" si="6"/>
        <v>24.897060231734173</v>
      </c>
      <c r="G414" s="13">
        <v>100</v>
      </c>
      <c r="H414" s="13">
        <v>156</v>
      </c>
      <c r="I414" s="13">
        <v>84</v>
      </c>
      <c r="J414" s="91" t="s">
        <v>981</v>
      </c>
      <c r="K414" s="91">
        <v>3</v>
      </c>
      <c r="L414" s="91">
        <v>39</v>
      </c>
      <c r="M414" s="91">
        <v>4</v>
      </c>
      <c r="N414" s="91">
        <v>5</v>
      </c>
    </row>
    <row r="415" spans="1:14" ht="15" x14ac:dyDescent="0.2">
      <c r="A415" s="98">
        <v>412</v>
      </c>
      <c r="B415" s="8" t="s">
        <v>935</v>
      </c>
      <c r="C415" s="91">
        <v>17</v>
      </c>
      <c r="D415" s="13">
        <v>65</v>
      </c>
      <c r="E415" s="13">
        <v>1.86</v>
      </c>
      <c r="F415" s="10">
        <f t="shared" si="6"/>
        <v>18.78829922534397</v>
      </c>
      <c r="G415" s="13">
        <v>76</v>
      </c>
      <c r="H415" s="13">
        <v>180</v>
      </c>
      <c r="I415" s="13">
        <v>92</v>
      </c>
      <c r="J415" s="91" t="s">
        <v>981</v>
      </c>
      <c r="K415" s="91">
        <v>4</v>
      </c>
      <c r="L415" s="91">
        <v>41</v>
      </c>
      <c r="M415" s="91">
        <v>3</v>
      </c>
      <c r="N415" s="91">
        <v>4</v>
      </c>
    </row>
    <row r="416" spans="1:14" ht="15" x14ac:dyDescent="0.2">
      <c r="A416" s="98">
        <v>413</v>
      </c>
      <c r="B416" s="8" t="s">
        <v>223</v>
      </c>
      <c r="C416" s="91">
        <v>17</v>
      </c>
      <c r="D416" s="13">
        <v>51</v>
      </c>
      <c r="E416" s="13">
        <v>1.68</v>
      </c>
      <c r="F416" s="10">
        <f t="shared" si="6"/>
        <v>18.069727891156464</v>
      </c>
      <c r="G416" s="21">
        <v>64</v>
      </c>
      <c r="H416" s="21">
        <v>148</v>
      </c>
      <c r="I416" s="91">
        <v>116</v>
      </c>
      <c r="J416" s="91" t="s">
        <v>981</v>
      </c>
      <c r="K416" s="91">
        <v>4</v>
      </c>
      <c r="L416" s="91">
        <v>30</v>
      </c>
      <c r="M416" s="91">
        <v>4</v>
      </c>
      <c r="N416" s="91">
        <v>4</v>
      </c>
    </row>
    <row r="417" spans="1:14" ht="15" x14ac:dyDescent="0.2">
      <c r="A417" s="98">
        <v>414</v>
      </c>
      <c r="B417" s="8" t="s">
        <v>223</v>
      </c>
      <c r="C417" s="91">
        <v>17</v>
      </c>
      <c r="D417" s="91">
        <v>64</v>
      </c>
      <c r="E417" s="91">
        <v>1.74</v>
      </c>
      <c r="F417" s="10">
        <f t="shared" si="6"/>
        <v>21.138855859426609</v>
      </c>
      <c r="G417" s="91">
        <v>80</v>
      </c>
      <c r="H417" s="91">
        <v>136</v>
      </c>
      <c r="I417" s="91">
        <v>96</v>
      </c>
      <c r="J417" s="91" t="s">
        <v>981</v>
      </c>
      <c r="K417" s="91">
        <v>2</v>
      </c>
      <c r="L417" s="91">
        <v>24</v>
      </c>
      <c r="M417" s="21">
        <v>3</v>
      </c>
      <c r="N417" s="91">
        <v>4</v>
      </c>
    </row>
    <row r="418" spans="1:14" ht="15" x14ac:dyDescent="0.2">
      <c r="A418" s="98">
        <v>415</v>
      </c>
      <c r="B418" s="8" t="s">
        <v>223</v>
      </c>
      <c r="C418" s="91">
        <v>18</v>
      </c>
      <c r="D418" s="13">
        <v>69</v>
      </c>
      <c r="E418" s="13">
        <v>1.7</v>
      </c>
      <c r="F418" s="10">
        <f t="shared" si="6"/>
        <v>23.87543252595156</v>
      </c>
      <c r="G418" s="91">
        <v>80</v>
      </c>
      <c r="H418" s="91">
        <v>156</v>
      </c>
      <c r="I418" s="91">
        <v>120</v>
      </c>
      <c r="J418" s="91" t="s">
        <v>981</v>
      </c>
      <c r="K418" s="91">
        <v>2</v>
      </c>
      <c r="L418" s="91">
        <v>25</v>
      </c>
      <c r="M418" s="21">
        <v>4</v>
      </c>
      <c r="N418" s="91">
        <v>4</v>
      </c>
    </row>
    <row r="419" spans="1:14" ht="15" x14ac:dyDescent="0.2">
      <c r="A419" s="98">
        <v>416</v>
      </c>
      <c r="B419" s="8" t="s">
        <v>223</v>
      </c>
      <c r="C419" s="91">
        <v>17</v>
      </c>
      <c r="D419" s="91">
        <v>70</v>
      </c>
      <c r="E419" s="13">
        <v>1.67</v>
      </c>
      <c r="F419" s="10">
        <f t="shared" si="6"/>
        <v>25.099501595611173</v>
      </c>
      <c r="G419" s="13">
        <v>100</v>
      </c>
      <c r="H419" s="13">
        <v>128</v>
      </c>
      <c r="I419" s="13">
        <v>108</v>
      </c>
      <c r="J419" s="91" t="s">
        <v>981</v>
      </c>
      <c r="K419" s="91">
        <v>2</v>
      </c>
      <c r="L419" s="91">
        <v>25</v>
      </c>
      <c r="M419" s="21">
        <v>4</v>
      </c>
      <c r="N419" s="91">
        <v>4</v>
      </c>
    </row>
    <row r="420" spans="1:14" ht="15" x14ac:dyDescent="0.2">
      <c r="A420" s="98">
        <v>417</v>
      </c>
      <c r="B420" s="8" t="s">
        <v>223</v>
      </c>
      <c r="C420" s="91">
        <v>18</v>
      </c>
      <c r="D420" s="13">
        <v>65</v>
      </c>
      <c r="E420" s="13">
        <v>1.62</v>
      </c>
      <c r="F420" s="10">
        <f t="shared" si="6"/>
        <v>24.767565919829291</v>
      </c>
      <c r="G420" s="91">
        <v>80</v>
      </c>
      <c r="H420" s="91">
        <v>196</v>
      </c>
      <c r="I420" s="91">
        <v>68</v>
      </c>
      <c r="J420" s="91" t="s">
        <v>981</v>
      </c>
      <c r="K420" s="91">
        <v>5</v>
      </c>
      <c r="L420" s="91">
        <v>30</v>
      </c>
      <c r="M420" s="21">
        <v>4</v>
      </c>
      <c r="N420" s="91">
        <v>4</v>
      </c>
    </row>
    <row r="421" spans="1:14" ht="15" x14ac:dyDescent="0.2">
      <c r="A421" s="98">
        <v>418</v>
      </c>
      <c r="B421" s="8" t="s">
        <v>222</v>
      </c>
      <c r="C421" s="91">
        <v>18</v>
      </c>
      <c r="D421" s="13">
        <v>51</v>
      </c>
      <c r="E421" s="13">
        <v>1.71</v>
      </c>
      <c r="F421" s="10">
        <f t="shared" si="6"/>
        <v>17.441263978660103</v>
      </c>
      <c r="G421" s="91">
        <v>100</v>
      </c>
      <c r="H421" s="91">
        <v>136</v>
      </c>
      <c r="I421" s="91">
        <v>92</v>
      </c>
      <c r="J421" s="91" t="s">
        <v>981</v>
      </c>
      <c r="K421" s="91">
        <v>3</v>
      </c>
      <c r="L421" s="91">
        <v>29</v>
      </c>
      <c r="M421" s="21">
        <v>3</v>
      </c>
      <c r="N421" s="91">
        <v>4</v>
      </c>
    </row>
    <row r="422" spans="1:14" ht="15" x14ac:dyDescent="0.2">
      <c r="A422" s="98">
        <v>419</v>
      </c>
      <c r="B422" s="8" t="s">
        <v>222</v>
      </c>
      <c r="C422" s="91">
        <v>20</v>
      </c>
      <c r="D422" s="13">
        <v>70</v>
      </c>
      <c r="E422" s="13">
        <v>1.76</v>
      </c>
      <c r="F422" s="10">
        <f t="shared" si="6"/>
        <v>22.598140495867771</v>
      </c>
      <c r="G422" s="13">
        <v>76</v>
      </c>
      <c r="H422" s="13">
        <v>144</v>
      </c>
      <c r="I422" s="13">
        <v>92</v>
      </c>
      <c r="J422" s="91" t="s">
        <v>981</v>
      </c>
      <c r="K422" s="91">
        <v>4</v>
      </c>
      <c r="L422" s="91">
        <v>27</v>
      </c>
      <c r="M422" s="21">
        <v>4</v>
      </c>
      <c r="N422" s="91">
        <v>3</v>
      </c>
    </row>
    <row r="423" spans="1:14" ht="15" x14ac:dyDescent="0.2">
      <c r="A423" s="98">
        <v>420</v>
      </c>
      <c r="B423" s="8" t="s">
        <v>223</v>
      </c>
      <c r="C423" s="91">
        <v>18</v>
      </c>
      <c r="D423" s="13">
        <v>80</v>
      </c>
      <c r="E423" s="13">
        <v>1.66</v>
      </c>
      <c r="F423" s="10">
        <f t="shared" si="6"/>
        <v>29.031789809841779</v>
      </c>
      <c r="G423" s="21">
        <v>48</v>
      </c>
      <c r="H423" s="21">
        <v>80</v>
      </c>
      <c r="I423" s="91">
        <v>68</v>
      </c>
      <c r="J423" s="91" t="s">
        <v>981</v>
      </c>
      <c r="K423" s="91">
        <v>4</v>
      </c>
      <c r="L423" s="91">
        <v>25</v>
      </c>
      <c r="M423" s="21">
        <v>4</v>
      </c>
      <c r="N423" s="91">
        <v>4</v>
      </c>
    </row>
    <row r="424" spans="1:14" ht="15" x14ac:dyDescent="0.2">
      <c r="A424" s="98">
        <v>421</v>
      </c>
      <c r="B424" s="8" t="s">
        <v>222</v>
      </c>
      <c r="C424" s="91">
        <v>17</v>
      </c>
      <c r="D424" s="13">
        <v>63</v>
      </c>
      <c r="E424" s="13">
        <v>1.76</v>
      </c>
      <c r="F424" s="10">
        <f t="shared" si="6"/>
        <v>20.338326446280991</v>
      </c>
      <c r="G424" s="21">
        <v>96</v>
      </c>
      <c r="H424" s="21">
        <v>144</v>
      </c>
      <c r="I424" s="91">
        <v>112</v>
      </c>
      <c r="J424" s="91" t="s">
        <v>981</v>
      </c>
      <c r="K424" s="91">
        <v>3</v>
      </c>
      <c r="L424" s="91">
        <v>25</v>
      </c>
      <c r="M424" s="21">
        <v>3</v>
      </c>
      <c r="N424" s="91">
        <v>5</v>
      </c>
    </row>
    <row r="425" spans="1:14" ht="15" x14ac:dyDescent="0.2">
      <c r="A425" s="98">
        <v>422</v>
      </c>
      <c r="B425" s="8" t="s">
        <v>222</v>
      </c>
      <c r="C425" s="91">
        <v>17</v>
      </c>
      <c r="D425" s="13">
        <v>68</v>
      </c>
      <c r="E425" s="91">
        <v>1.75</v>
      </c>
      <c r="F425" s="10">
        <f t="shared" si="6"/>
        <v>22.204081632653061</v>
      </c>
      <c r="G425" s="91">
        <v>92</v>
      </c>
      <c r="H425" s="91">
        <v>152</v>
      </c>
      <c r="I425" s="91">
        <v>132</v>
      </c>
      <c r="J425" s="91" t="s">
        <v>981</v>
      </c>
      <c r="K425" s="91">
        <v>5</v>
      </c>
      <c r="L425" s="91">
        <v>35</v>
      </c>
      <c r="M425" s="21">
        <v>4</v>
      </c>
      <c r="N425" s="91">
        <v>4</v>
      </c>
    </row>
    <row r="426" spans="1:14" ht="15" x14ac:dyDescent="0.2">
      <c r="A426" s="98">
        <v>423</v>
      </c>
      <c r="B426" s="8" t="s">
        <v>222</v>
      </c>
      <c r="C426" s="91">
        <v>17</v>
      </c>
      <c r="D426" s="91">
        <v>70</v>
      </c>
      <c r="E426" s="91">
        <v>1.78</v>
      </c>
      <c r="F426" s="10">
        <f t="shared" si="6"/>
        <v>22.093170054286073</v>
      </c>
      <c r="G426" s="91">
        <v>100</v>
      </c>
      <c r="H426" s="91">
        <v>120</v>
      </c>
      <c r="I426" s="91">
        <v>108</v>
      </c>
      <c r="J426" s="91" t="s">
        <v>981</v>
      </c>
      <c r="K426" s="91">
        <v>3</v>
      </c>
      <c r="L426" s="91">
        <v>27</v>
      </c>
      <c r="M426" s="21">
        <v>4</v>
      </c>
      <c r="N426" s="91">
        <v>5</v>
      </c>
    </row>
    <row r="427" spans="1:14" ht="15" x14ac:dyDescent="0.2">
      <c r="A427" s="98">
        <v>424</v>
      </c>
      <c r="B427" s="8" t="s">
        <v>223</v>
      </c>
      <c r="C427" s="91">
        <v>18</v>
      </c>
      <c r="D427" s="13">
        <v>69</v>
      </c>
      <c r="E427" s="13">
        <v>1.7</v>
      </c>
      <c r="F427" s="10">
        <f t="shared" si="6"/>
        <v>23.87543252595156</v>
      </c>
      <c r="G427" s="91">
        <v>84</v>
      </c>
      <c r="H427" s="91">
        <v>164</v>
      </c>
      <c r="I427" s="91">
        <v>84</v>
      </c>
      <c r="J427" s="91" t="s">
        <v>981</v>
      </c>
      <c r="K427" s="91">
        <v>4</v>
      </c>
      <c r="L427" s="91">
        <v>26</v>
      </c>
      <c r="M427" s="91">
        <v>4</v>
      </c>
      <c r="N427" s="91">
        <v>3</v>
      </c>
    </row>
    <row r="428" spans="1:14" ht="15" x14ac:dyDescent="0.2">
      <c r="A428" s="98">
        <v>425</v>
      </c>
      <c r="B428" s="8" t="s">
        <v>223</v>
      </c>
      <c r="C428" s="91">
        <v>17</v>
      </c>
      <c r="D428" s="91">
        <v>58</v>
      </c>
      <c r="E428" s="91">
        <v>1.68</v>
      </c>
      <c r="F428" s="10">
        <f t="shared" si="6"/>
        <v>20.549886621315196</v>
      </c>
      <c r="G428" s="91">
        <v>96</v>
      </c>
      <c r="H428" s="91">
        <v>160</v>
      </c>
      <c r="I428" s="91">
        <v>112</v>
      </c>
      <c r="J428" s="91" t="s">
        <v>981</v>
      </c>
      <c r="K428" s="91">
        <v>4</v>
      </c>
      <c r="L428" s="91">
        <v>28</v>
      </c>
      <c r="M428" s="21">
        <v>3</v>
      </c>
      <c r="N428" s="91">
        <v>3</v>
      </c>
    </row>
    <row r="429" spans="1:14" ht="15" x14ac:dyDescent="0.2">
      <c r="A429" s="98">
        <v>426</v>
      </c>
      <c r="B429" s="8" t="s">
        <v>223</v>
      </c>
      <c r="C429" s="91">
        <v>18</v>
      </c>
      <c r="D429" s="13">
        <v>50</v>
      </c>
      <c r="E429" s="13">
        <v>1.61</v>
      </c>
      <c r="F429" s="10">
        <f t="shared" si="6"/>
        <v>19.289379267775161</v>
      </c>
      <c r="G429" s="91">
        <v>96</v>
      </c>
      <c r="H429" s="91">
        <v>156</v>
      </c>
      <c r="I429" s="91">
        <v>88</v>
      </c>
      <c r="J429" s="91" t="s">
        <v>981</v>
      </c>
      <c r="K429" s="91">
        <v>4</v>
      </c>
      <c r="L429" s="91">
        <v>30</v>
      </c>
      <c r="M429" s="21">
        <v>3</v>
      </c>
      <c r="N429" s="91">
        <v>5</v>
      </c>
    </row>
    <row r="430" spans="1:14" ht="15" x14ac:dyDescent="0.2">
      <c r="A430" s="98">
        <v>427</v>
      </c>
      <c r="B430" s="8" t="s">
        <v>223</v>
      </c>
      <c r="C430" s="91">
        <v>18</v>
      </c>
      <c r="D430" s="13">
        <v>60</v>
      </c>
      <c r="E430" s="13">
        <v>1.76</v>
      </c>
      <c r="F430" s="10">
        <f t="shared" si="6"/>
        <v>19.369834710743802</v>
      </c>
      <c r="G430" s="91">
        <v>84</v>
      </c>
      <c r="H430" s="91">
        <v>112</v>
      </c>
      <c r="I430" s="91">
        <v>96</v>
      </c>
      <c r="J430" s="91" t="s">
        <v>981</v>
      </c>
      <c r="K430" s="91">
        <v>4</v>
      </c>
      <c r="L430" s="91">
        <v>21</v>
      </c>
      <c r="M430" s="21">
        <v>5</v>
      </c>
      <c r="N430" s="91">
        <v>4</v>
      </c>
    </row>
    <row r="431" spans="1:14" ht="15" x14ac:dyDescent="0.2">
      <c r="A431" s="98">
        <v>428</v>
      </c>
      <c r="B431" s="8" t="s">
        <v>222</v>
      </c>
      <c r="C431" s="91">
        <v>17</v>
      </c>
      <c r="D431" s="13">
        <v>73</v>
      </c>
      <c r="E431" s="13">
        <v>1.77</v>
      </c>
      <c r="F431" s="10">
        <f t="shared" si="6"/>
        <v>23.301094832264035</v>
      </c>
      <c r="G431" s="91">
        <v>68</v>
      </c>
      <c r="H431" s="91">
        <v>120</v>
      </c>
      <c r="I431" s="91">
        <v>120</v>
      </c>
      <c r="J431" s="91" t="s">
        <v>981</v>
      </c>
      <c r="K431" s="91">
        <v>2</v>
      </c>
      <c r="L431" s="91">
        <v>27</v>
      </c>
      <c r="M431" s="21">
        <v>5</v>
      </c>
      <c r="N431" s="91">
        <v>4</v>
      </c>
    </row>
    <row r="432" spans="1:14" ht="15" x14ac:dyDescent="0.2">
      <c r="A432" s="98">
        <v>429</v>
      </c>
      <c r="B432" s="8" t="s">
        <v>223</v>
      </c>
      <c r="C432" s="91">
        <v>17</v>
      </c>
      <c r="D432" s="13">
        <v>68</v>
      </c>
      <c r="E432" s="13">
        <v>1.68</v>
      </c>
      <c r="F432" s="10">
        <f t="shared" si="6"/>
        <v>24.092970521541954</v>
      </c>
      <c r="G432" s="91">
        <v>68</v>
      </c>
      <c r="H432" s="91">
        <v>100</v>
      </c>
      <c r="I432" s="91">
        <v>76</v>
      </c>
      <c r="J432" s="91" t="s">
        <v>981</v>
      </c>
      <c r="K432" s="91">
        <v>3</v>
      </c>
      <c r="L432" s="91">
        <v>25</v>
      </c>
      <c r="M432" s="91">
        <v>4</v>
      </c>
      <c r="N432" s="91">
        <v>4</v>
      </c>
    </row>
    <row r="433" spans="1:14" ht="15" x14ac:dyDescent="0.2">
      <c r="A433" s="98">
        <v>430</v>
      </c>
      <c r="B433" s="8" t="s">
        <v>222</v>
      </c>
      <c r="C433" s="91">
        <v>17</v>
      </c>
      <c r="D433" s="13">
        <v>73</v>
      </c>
      <c r="E433" s="13">
        <v>1.82</v>
      </c>
      <c r="F433" s="10">
        <f t="shared" si="6"/>
        <v>22.03840115928028</v>
      </c>
      <c r="G433" s="91">
        <v>104</v>
      </c>
      <c r="H433" s="91">
        <v>164</v>
      </c>
      <c r="I433" s="91">
        <v>120</v>
      </c>
      <c r="J433" s="91" t="s">
        <v>981</v>
      </c>
      <c r="K433" s="91">
        <v>4</v>
      </c>
      <c r="L433" s="91">
        <v>25</v>
      </c>
      <c r="M433" s="91">
        <v>5</v>
      </c>
      <c r="N433" s="91">
        <v>4</v>
      </c>
    </row>
    <row r="434" spans="1:14" ht="15" x14ac:dyDescent="0.2">
      <c r="A434" s="98">
        <v>431</v>
      </c>
      <c r="B434" s="8" t="s">
        <v>223</v>
      </c>
      <c r="C434" s="91">
        <v>17</v>
      </c>
      <c r="D434" s="13">
        <v>65</v>
      </c>
      <c r="E434" s="13">
        <v>1.68</v>
      </c>
      <c r="F434" s="10">
        <f t="shared" si="6"/>
        <v>23.030045351473927</v>
      </c>
      <c r="G434" s="91">
        <v>100</v>
      </c>
      <c r="H434" s="91">
        <v>136</v>
      </c>
      <c r="I434" s="91">
        <v>108</v>
      </c>
      <c r="J434" s="91" t="s">
        <v>981</v>
      </c>
      <c r="K434" s="91">
        <v>3</v>
      </c>
      <c r="L434" s="91">
        <v>35</v>
      </c>
      <c r="M434" s="91">
        <v>4</v>
      </c>
      <c r="N434" s="91">
        <v>4</v>
      </c>
    </row>
    <row r="435" spans="1:14" ht="15" x14ac:dyDescent="0.2">
      <c r="A435" s="98">
        <v>432</v>
      </c>
      <c r="B435" s="8" t="s">
        <v>223</v>
      </c>
      <c r="C435" s="91">
        <v>17</v>
      </c>
      <c r="D435" s="91">
        <v>60</v>
      </c>
      <c r="E435" s="13">
        <v>1.66</v>
      </c>
      <c r="F435" s="10">
        <f t="shared" si="6"/>
        <v>21.773842357381334</v>
      </c>
      <c r="G435" s="91">
        <v>88</v>
      </c>
      <c r="H435" s="91">
        <v>136</v>
      </c>
      <c r="I435" s="91">
        <v>88</v>
      </c>
      <c r="J435" s="91" t="s">
        <v>981</v>
      </c>
      <c r="K435" s="91">
        <v>5</v>
      </c>
      <c r="L435" s="91">
        <v>27</v>
      </c>
      <c r="M435" s="91">
        <v>3</v>
      </c>
      <c r="N435" s="91">
        <v>4</v>
      </c>
    </row>
    <row r="436" spans="1:14" ht="15" x14ac:dyDescent="0.2">
      <c r="A436" s="98">
        <v>433</v>
      </c>
      <c r="B436" s="8" t="s">
        <v>222</v>
      </c>
      <c r="C436" s="91">
        <v>17</v>
      </c>
      <c r="D436" s="13">
        <v>75</v>
      </c>
      <c r="E436" s="13">
        <v>1.79</v>
      </c>
      <c r="F436" s="10">
        <f t="shared" si="6"/>
        <v>23.40750912892856</v>
      </c>
      <c r="G436" s="91">
        <v>76</v>
      </c>
      <c r="H436" s="91">
        <v>100</v>
      </c>
      <c r="I436" s="91">
        <v>80</v>
      </c>
      <c r="J436" s="91" t="s">
        <v>981</v>
      </c>
      <c r="K436" s="91">
        <v>3</v>
      </c>
      <c r="L436" s="91">
        <v>26</v>
      </c>
      <c r="M436" s="91">
        <v>2</v>
      </c>
      <c r="N436" s="91">
        <v>4</v>
      </c>
    </row>
    <row r="437" spans="1:14" ht="15" x14ac:dyDescent="0.2">
      <c r="A437" s="98">
        <v>434</v>
      </c>
      <c r="B437" s="8" t="s">
        <v>223</v>
      </c>
      <c r="C437" s="91">
        <v>17</v>
      </c>
      <c r="D437" s="91">
        <v>54</v>
      </c>
      <c r="E437" s="13">
        <v>1.68</v>
      </c>
      <c r="F437" s="10">
        <f t="shared" si="6"/>
        <v>19.132653061224492</v>
      </c>
      <c r="G437" s="91">
        <v>64</v>
      </c>
      <c r="H437" s="91">
        <v>120</v>
      </c>
      <c r="I437" s="91">
        <v>76</v>
      </c>
      <c r="J437" s="91" t="s">
        <v>981</v>
      </c>
      <c r="K437" s="91">
        <v>4</v>
      </c>
      <c r="L437" s="91">
        <v>28</v>
      </c>
      <c r="M437" s="91">
        <v>4</v>
      </c>
      <c r="N437" s="91">
        <v>3</v>
      </c>
    </row>
    <row r="438" spans="1:14" ht="15" x14ac:dyDescent="0.2">
      <c r="A438" s="98">
        <v>435</v>
      </c>
      <c r="B438" s="8" t="s">
        <v>223</v>
      </c>
      <c r="C438" s="91">
        <v>17</v>
      </c>
      <c r="D438" s="91">
        <v>62</v>
      </c>
      <c r="E438" s="91">
        <v>1.72</v>
      </c>
      <c r="F438" s="10">
        <f t="shared" si="6"/>
        <v>20.957274202271499</v>
      </c>
      <c r="G438" s="91">
        <v>124</v>
      </c>
      <c r="H438" s="91">
        <v>160</v>
      </c>
      <c r="I438" s="91">
        <v>128</v>
      </c>
      <c r="J438" s="91" t="s">
        <v>998</v>
      </c>
      <c r="K438" s="91">
        <v>3</v>
      </c>
      <c r="L438" s="91">
        <v>26</v>
      </c>
      <c r="M438" s="91">
        <v>4</v>
      </c>
      <c r="N438" s="91">
        <v>4</v>
      </c>
    </row>
    <row r="439" spans="1:14" ht="15" x14ac:dyDescent="0.2">
      <c r="A439" s="98">
        <v>436</v>
      </c>
      <c r="B439" s="8" t="s">
        <v>223</v>
      </c>
      <c r="C439" s="91">
        <v>17</v>
      </c>
      <c r="D439" s="91">
        <v>51</v>
      </c>
      <c r="E439" s="91">
        <v>1.56</v>
      </c>
      <c r="F439" s="10">
        <f t="shared" si="6"/>
        <v>20.956607495069033</v>
      </c>
      <c r="G439" s="91">
        <v>68</v>
      </c>
      <c r="H439" s="91">
        <v>144</v>
      </c>
      <c r="I439" s="91">
        <v>68</v>
      </c>
      <c r="J439" s="91" t="s">
        <v>999</v>
      </c>
      <c r="K439" s="91">
        <v>3</v>
      </c>
      <c r="L439" s="91">
        <v>29</v>
      </c>
      <c r="M439" s="91">
        <v>2</v>
      </c>
      <c r="N439" s="91">
        <v>5</v>
      </c>
    </row>
    <row r="440" spans="1:14" ht="15" x14ac:dyDescent="0.2">
      <c r="A440" s="98">
        <v>437</v>
      </c>
      <c r="B440" s="8" t="s">
        <v>223</v>
      </c>
      <c r="C440" s="91">
        <v>17</v>
      </c>
      <c r="D440" s="91">
        <v>62</v>
      </c>
      <c r="E440" s="91">
        <v>1.62</v>
      </c>
      <c r="F440" s="10">
        <f t="shared" si="6"/>
        <v>23.624447492760247</v>
      </c>
      <c r="G440" s="91">
        <v>68</v>
      </c>
      <c r="H440" s="91">
        <v>112</v>
      </c>
      <c r="I440" s="91">
        <v>84</v>
      </c>
      <c r="J440" s="91" t="s">
        <v>996</v>
      </c>
      <c r="K440" s="91">
        <v>2</v>
      </c>
      <c r="L440" s="91">
        <v>25</v>
      </c>
      <c r="M440" s="91">
        <v>3</v>
      </c>
      <c r="N440" s="91">
        <v>4</v>
      </c>
    </row>
    <row r="441" spans="1:14" ht="15" x14ac:dyDescent="0.2">
      <c r="A441" s="98">
        <v>438</v>
      </c>
      <c r="B441" s="8" t="s">
        <v>223</v>
      </c>
      <c r="C441" s="91">
        <v>17</v>
      </c>
      <c r="D441" s="13">
        <v>64</v>
      </c>
      <c r="E441" s="91">
        <v>1.7</v>
      </c>
      <c r="F441" s="10">
        <f t="shared" si="6"/>
        <v>22.145328719723185</v>
      </c>
      <c r="G441" s="91">
        <v>56</v>
      </c>
      <c r="H441" s="91">
        <v>136</v>
      </c>
      <c r="I441" s="91">
        <v>84</v>
      </c>
      <c r="J441" s="91" t="s">
        <v>981</v>
      </c>
      <c r="K441" s="91">
        <v>4</v>
      </c>
      <c r="L441" s="91">
        <v>30</v>
      </c>
      <c r="M441" s="91">
        <v>3</v>
      </c>
      <c r="N441" s="91">
        <v>5</v>
      </c>
    </row>
    <row r="442" spans="1:14" ht="15" x14ac:dyDescent="0.2">
      <c r="A442" s="98">
        <v>439</v>
      </c>
      <c r="B442" s="8" t="s">
        <v>223</v>
      </c>
      <c r="C442" s="91">
        <v>18</v>
      </c>
      <c r="D442" s="13">
        <v>50</v>
      </c>
      <c r="E442" s="13">
        <v>1.57</v>
      </c>
      <c r="F442" s="10">
        <f t="shared" si="6"/>
        <v>20.28479857195018</v>
      </c>
      <c r="G442" s="91">
        <v>68</v>
      </c>
      <c r="H442" s="91">
        <v>100</v>
      </c>
      <c r="I442" s="91">
        <v>76</v>
      </c>
      <c r="J442" s="91" t="s">
        <v>981</v>
      </c>
      <c r="K442" s="91">
        <v>4</v>
      </c>
      <c r="L442" s="91">
        <v>32</v>
      </c>
      <c r="M442" s="91">
        <v>3</v>
      </c>
      <c r="N442" s="91">
        <v>2</v>
      </c>
    </row>
    <row r="443" spans="1:14" ht="15" x14ac:dyDescent="0.2">
      <c r="A443" s="98">
        <v>440</v>
      </c>
      <c r="B443" s="8" t="s">
        <v>223</v>
      </c>
      <c r="C443" s="91">
        <v>17</v>
      </c>
      <c r="D443" s="13">
        <v>50</v>
      </c>
      <c r="E443" s="91">
        <v>1.6</v>
      </c>
      <c r="F443" s="10">
        <f t="shared" si="6"/>
        <v>19.531249999999996</v>
      </c>
      <c r="G443" s="91">
        <v>96</v>
      </c>
      <c r="H443" s="91">
        <v>160</v>
      </c>
      <c r="I443" s="91">
        <v>100</v>
      </c>
      <c r="J443" s="91" t="s">
        <v>981</v>
      </c>
      <c r="K443" s="91">
        <v>4</v>
      </c>
      <c r="L443" s="91">
        <v>27</v>
      </c>
      <c r="M443" s="91">
        <v>1</v>
      </c>
      <c r="N443" s="91">
        <v>5</v>
      </c>
    </row>
    <row r="444" spans="1:14" ht="15" x14ac:dyDescent="0.2">
      <c r="A444" s="98">
        <v>441</v>
      </c>
      <c r="B444" s="8" t="s">
        <v>222</v>
      </c>
      <c r="C444" s="91">
        <v>19</v>
      </c>
      <c r="D444" s="13">
        <v>60</v>
      </c>
      <c r="E444" s="13">
        <v>1.78</v>
      </c>
      <c r="F444" s="10">
        <f t="shared" si="6"/>
        <v>18.937002903673779</v>
      </c>
      <c r="G444" s="91">
        <v>68</v>
      </c>
      <c r="H444" s="91">
        <v>100</v>
      </c>
      <c r="I444" s="91">
        <v>76</v>
      </c>
      <c r="J444" s="91" t="s">
        <v>981</v>
      </c>
      <c r="K444" s="91">
        <v>3</v>
      </c>
      <c r="L444" s="91">
        <v>35</v>
      </c>
      <c r="M444" s="91">
        <v>4</v>
      </c>
      <c r="N444" s="91">
        <v>3</v>
      </c>
    </row>
    <row r="445" spans="1:14" ht="15" x14ac:dyDescent="0.2">
      <c r="A445" s="98">
        <v>442</v>
      </c>
      <c r="B445" s="8" t="s">
        <v>222</v>
      </c>
      <c r="C445" s="91">
        <v>17</v>
      </c>
      <c r="D445" s="13">
        <v>75</v>
      </c>
      <c r="E445" s="91">
        <v>1.85</v>
      </c>
      <c r="F445" s="10">
        <f t="shared" si="6"/>
        <v>21.913805697589478</v>
      </c>
      <c r="G445" s="91">
        <v>68</v>
      </c>
      <c r="H445" s="91">
        <v>100</v>
      </c>
      <c r="I445" s="91">
        <v>76</v>
      </c>
      <c r="J445" s="91" t="s">
        <v>981</v>
      </c>
      <c r="K445" s="91">
        <v>5</v>
      </c>
      <c r="L445" s="91">
        <v>40</v>
      </c>
      <c r="M445" s="91">
        <v>3</v>
      </c>
      <c r="N445" s="91">
        <v>3</v>
      </c>
    </row>
    <row r="446" spans="1:14" ht="15" x14ac:dyDescent="0.2">
      <c r="A446" s="98">
        <v>443</v>
      </c>
      <c r="B446" s="8" t="s">
        <v>223</v>
      </c>
      <c r="C446" s="91">
        <v>17</v>
      </c>
      <c r="D446" s="91">
        <v>72</v>
      </c>
      <c r="E446" s="91">
        <v>1.7</v>
      </c>
      <c r="F446" s="10">
        <f t="shared" si="6"/>
        <v>24.913494809688583</v>
      </c>
      <c r="G446" s="91">
        <v>68</v>
      </c>
      <c r="H446" s="91">
        <v>184</v>
      </c>
      <c r="I446" s="91">
        <v>120</v>
      </c>
      <c r="J446" s="91" t="s">
        <v>981</v>
      </c>
      <c r="K446" s="91">
        <v>4</v>
      </c>
      <c r="L446" s="91">
        <v>32</v>
      </c>
      <c r="M446" s="91">
        <v>3</v>
      </c>
      <c r="N446" s="91">
        <v>3</v>
      </c>
    </row>
    <row r="447" spans="1:14" ht="15" x14ac:dyDescent="0.2">
      <c r="A447" s="98">
        <v>444</v>
      </c>
      <c r="B447" s="8" t="s">
        <v>222</v>
      </c>
      <c r="C447" s="91">
        <v>18</v>
      </c>
      <c r="D447" s="13">
        <v>61</v>
      </c>
      <c r="E447" s="13">
        <v>1.84</v>
      </c>
      <c r="F447" s="10">
        <f t="shared" si="6"/>
        <v>18.017485822306238</v>
      </c>
      <c r="G447" s="91">
        <v>80</v>
      </c>
      <c r="H447" s="91">
        <v>180</v>
      </c>
      <c r="I447" s="91">
        <v>132</v>
      </c>
      <c r="J447" s="91" t="s">
        <v>981</v>
      </c>
      <c r="K447" s="91">
        <v>4</v>
      </c>
      <c r="L447" s="91">
        <v>38</v>
      </c>
      <c r="M447" s="91">
        <v>3</v>
      </c>
      <c r="N447" s="91">
        <v>5</v>
      </c>
    </row>
    <row r="448" spans="1:14" ht="15" x14ac:dyDescent="0.2">
      <c r="A448" s="98">
        <v>445</v>
      </c>
      <c r="B448" s="8" t="s">
        <v>222</v>
      </c>
      <c r="C448" s="91">
        <v>17</v>
      </c>
      <c r="D448" s="14">
        <v>56</v>
      </c>
      <c r="E448" s="13">
        <v>1.75</v>
      </c>
      <c r="F448" s="10">
        <f t="shared" si="6"/>
        <v>18.285714285714285</v>
      </c>
      <c r="G448" s="91">
        <v>92</v>
      </c>
      <c r="H448" s="91">
        <v>136</v>
      </c>
      <c r="I448" s="91">
        <v>132</v>
      </c>
      <c r="J448" s="91" t="s">
        <v>981</v>
      </c>
      <c r="K448" s="91">
        <v>4</v>
      </c>
      <c r="L448" s="91">
        <v>30</v>
      </c>
      <c r="M448" s="91">
        <v>4</v>
      </c>
      <c r="N448" s="91">
        <v>4</v>
      </c>
    </row>
    <row r="449" spans="1:14" ht="15" x14ac:dyDescent="0.2">
      <c r="A449" s="98">
        <v>446</v>
      </c>
      <c r="B449" s="8" t="s">
        <v>223</v>
      </c>
      <c r="C449" s="91">
        <v>17</v>
      </c>
      <c r="D449" s="13">
        <v>59</v>
      </c>
      <c r="E449" s="13">
        <v>1.63</v>
      </c>
      <c r="F449" s="10">
        <f t="shared" si="6"/>
        <v>22.206330686137981</v>
      </c>
      <c r="G449" s="91">
        <v>72</v>
      </c>
      <c r="H449" s="91">
        <v>176</v>
      </c>
      <c r="I449" s="91">
        <v>116</v>
      </c>
      <c r="J449" s="91" t="s">
        <v>981</v>
      </c>
      <c r="K449" s="91">
        <v>4</v>
      </c>
      <c r="L449" s="91">
        <v>30</v>
      </c>
      <c r="M449" s="91">
        <v>3</v>
      </c>
      <c r="N449" s="91">
        <v>4</v>
      </c>
    </row>
    <row r="450" spans="1:14" ht="15" x14ac:dyDescent="0.2">
      <c r="A450" s="98">
        <v>447</v>
      </c>
      <c r="B450" s="8" t="s">
        <v>222</v>
      </c>
      <c r="C450" s="91">
        <v>19</v>
      </c>
      <c r="D450" s="13">
        <v>60</v>
      </c>
      <c r="E450" s="13">
        <v>1.78</v>
      </c>
      <c r="F450" s="10">
        <f t="shared" si="6"/>
        <v>18.937002903673779</v>
      </c>
      <c r="G450" s="91">
        <v>62</v>
      </c>
      <c r="H450" s="91">
        <v>160</v>
      </c>
      <c r="I450" s="91">
        <v>152</v>
      </c>
      <c r="J450" s="91" t="s">
        <v>981</v>
      </c>
      <c r="K450" s="91">
        <v>3</v>
      </c>
      <c r="L450" s="91">
        <v>30</v>
      </c>
      <c r="M450" s="91">
        <v>4</v>
      </c>
      <c r="N450" s="91">
        <v>4</v>
      </c>
    </row>
    <row r="451" spans="1:14" ht="15" x14ac:dyDescent="0.2">
      <c r="A451" s="98">
        <v>448</v>
      </c>
      <c r="B451" s="8" t="s">
        <v>223</v>
      </c>
      <c r="C451" s="91">
        <v>17</v>
      </c>
      <c r="D451" s="91">
        <v>65</v>
      </c>
      <c r="E451" s="91">
        <v>1.76</v>
      </c>
      <c r="F451" s="10">
        <f t="shared" si="6"/>
        <v>20.983987603305785</v>
      </c>
      <c r="G451" s="91">
        <v>84</v>
      </c>
      <c r="H451" s="91">
        <v>132</v>
      </c>
      <c r="I451" s="91">
        <v>100</v>
      </c>
      <c r="J451" s="91" t="s">
        <v>1003</v>
      </c>
      <c r="K451" s="91">
        <v>3</v>
      </c>
      <c r="L451" s="91">
        <v>29</v>
      </c>
      <c r="M451" s="91">
        <v>3</v>
      </c>
      <c r="N451" s="91">
        <v>4</v>
      </c>
    </row>
    <row r="452" spans="1:14" ht="15" x14ac:dyDescent="0.2">
      <c r="A452" s="98">
        <v>449</v>
      </c>
      <c r="B452" s="8" t="s">
        <v>223</v>
      </c>
      <c r="C452" s="91">
        <v>17</v>
      </c>
      <c r="D452" s="91">
        <v>56</v>
      </c>
      <c r="E452" s="91">
        <v>1.63</v>
      </c>
      <c r="F452" s="10">
        <f t="shared" si="6"/>
        <v>21.077195227520797</v>
      </c>
      <c r="G452" s="91">
        <v>68</v>
      </c>
      <c r="H452" s="91">
        <v>128</v>
      </c>
      <c r="I452" s="91">
        <v>100</v>
      </c>
      <c r="J452" s="91" t="s">
        <v>981</v>
      </c>
      <c r="K452" s="91">
        <v>3</v>
      </c>
      <c r="L452" s="91">
        <v>26</v>
      </c>
      <c r="M452" s="91">
        <v>3</v>
      </c>
      <c r="N452" s="91">
        <v>4</v>
      </c>
    </row>
    <row r="453" spans="1:14" ht="15" x14ac:dyDescent="0.2">
      <c r="A453" s="98">
        <v>450</v>
      </c>
      <c r="B453" s="8" t="s">
        <v>223</v>
      </c>
      <c r="C453" s="91">
        <v>18</v>
      </c>
      <c r="D453" s="91">
        <v>51</v>
      </c>
      <c r="E453" s="91">
        <v>1.63</v>
      </c>
      <c r="F453" s="10">
        <f t="shared" ref="F453:F516" si="7">D453/(E453*E453)</f>
        <v>19.195302796492154</v>
      </c>
      <c r="G453" s="91">
        <v>80</v>
      </c>
      <c r="H453" s="91">
        <v>124</v>
      </c>
      <c r="I453" s="91">
        <v>116</v>
      </c>
      <c r="J453" s="91" t="s">
        <v>981</v>
      </c>
      <c r="K453" s="91">
        <v>3</v>
      </c>
      <c r="L453" s="91">
        <v>29</v>
      </c>
      <c r="M453" s="91">
        <v>4</v>
      </c>
      <c r="N453" s="91">
        <v>4</v>
      </c>
    </row>
    <row r="454" spans="1:14" ht="15" x14ac:dyDescent="0.2">
      <c r="A454" s="98">
        <v>451</v>
      </c>
      <c r="B454" s="8" t="s">
        <v>223</v>
      </c>
      <c r="C454" s="91">
        <v>17</v>
      </c>
      <c r="D454" s="91">
        <v>57</v>
      </c>
      <c r="E454" s="91">
        <v>1.64</v>
      </c>
      <c r="F454" s="10">
        <f t="shared" si="7"/>
        <v>21.192742415229034</v>
      </c>
      <c r="G454" s="91">
        <v>92</v>
      </c>
      <c r="H454" s="91">
        <v>164</v>
      </c>
      <c r="I454" s="91">
        <v>116</v>
      </c>
      <c r="J454" s="91" t="s">
        <v>981</v>
      </c>
      <c r="K454" s="91">
        <v>4</v>
      </c>
      <c r="L454" s="91">
        <v>27</v>
      </c>
      <c r="M454" s="91">
        <v>4</v>
      </c>
      <c r="N454" s="91">
        <v>4</v>
      </c>
    </row>
    <row r="455" spans="1:14" ht="15" x14ac:dyDescent="0.2">
      <c r="A455" s="98">
        <v>452</v>
      </c>
      <c r="B455" s="8" t="s">
        <v>222</v>
      </c>
      <c r="C455" s="91">
        <v>18</v>
      </c>
      <c r="D455" s="13">
        <v>79</v>
      </c>
      <c r="E455" s="91">
        <v>1.74</v>
      </c>
      <c r="F455" s="10">
        <f t="shared" si="7"/>
        <v>26.09327520147972</v>
      </c>
      <c r="G455" s="91">
        <v>72</v>
      </c>
      <c r="H455" s="91">
        <v>100</v>
      </c>
      <c r="I455" s="91">
        <v>72</v>
      </c>
      <c r="J455" s="91" t="s">
        <v>981</v>
      </c>
      <c r="K455" s="91">
        <v>4</v>
      </c>
      <c r="L455" s="91">
        <v>30</v>
      </c>
      <c r="M455" s="91">
        <v>3</v>
      </c>
      <c r="N455" s="91">
        <v>3</v>
      </c>
    </row>
    <row r="456" spans="1:14" ht="15" x14ac:dyDescent="0.2">
      <c r="A456" s="98">
        <v>453</v>
      </c>
      <c r="B456" s="8" t="s">
        <v>222</v>
      </c>
      <c r="C456" s="91">
        <v>19</v>
      </c>
      <c r="D456" s="13">
        <v>63</v>
      </c>
      <c r="E456" s="13">
        <v>1.84</v>
      </c>
      <c r="F456" s="10">
        <f t="shared" si="7"/>
        <v>18.608223062381853</v>
      </c>
      <c r="G456" s="23">
        <v>92</v>
      </c>
      <c r="H456" s="91">
        <v>140</v>
      </c>
      <c r="I456" s="91">
        <v>120</v>
      </c>
      <c r="J456" s="91" t="s">
        <v>981</v>
      </c>
      <c r="K456" s="91">
        <v>4</v>
      </c>
      <c r="L456" s="91">
        <v>37</v>
      </c>
      <c r="M456" s="91">
        <v>5</v>
      </c>
      <c r="N456" s="91">
        <v>4</v>
      </c>
    </row>
    <row r="457" spans="1:14" ht="15" x14ac:dyDescent="0.2">
      <c r="A457" s="98">
        <v>454</v>
      </c>
      <c r="B457" s="8" t="s">
        <v>222</v>
      </c>
      <c r="C457" s="91">
        <v>18</v>
      </c>
      <c r="D457" s="13">
        <v>79</v>
      </c>
      <c r="E457" s="91">
        <v>1.74</v>
      </c>
      <c r="F457" s="10">
        <f t="shared" si="7"/>
        <v>26.09327520147972</v>
      </c>
      <c r="G457" s="91">
        <v>92</v>
      </c>
      <c r="H457" s="91">
        <v>152</v>
      </c>
      <c r="I457" s="91">
        <v>132</v>
      </c>
      <c r="J457" s="91" t="s">
        <v>981</v>
      </c>
      <c r="K457" s="91">
        <v>4</v>
      </c>
      <c r="L457" s="91">
        <v>28</v>
      </c>
      <c r="M457" s="91">
        <v>4</v>
      </c>
      <c r="N457" s="91">
        <v>5</v>
      </c>
    </row>
    <row r="458" spans="1:14" ht="15" x14ac:dyDescent="0.2">
      <c r="A458" s="98">
        <v>455</v>
      </c>
      <c r="B458" s="8" t="s">
        <v>223</v>
      </c>
      <c r="C458" s="91">
        <v>17</v>
      </c>
      <c r="D458" s="13">
        <v>65</v>
      </c>
      <c r="E458" s="13">
        <v>1.72</v>
      </c>
      <c r="F458" s="10">
        <f t="shared" si="7"/>
        <v>21.971335857220122</v>
      </c>
      <c r="G458" s="91">
        <v>100</v>
      </c>
      <c r="H458" s="91">
        <v>120</v>
      </c>
      <c r="I458" s="91">
        <v>108</v>
      </c>
      <c r="J458" s="91" t="s">
        <v>981</v>
      </c>
      <c r="K458" s="91">
        <v>4</v>
      </c>
      <c r="L458" s="91">
        <v>45</v>
      </c>
      <c r="M458" s="21">
        <v>3</v>
      </c>
      <c r="N458" s="91">
        <v>4</v>
      </c>
    </row>
    <row r="459" spans="1:14" ht="15" x14ac:dyDescent="0.2">
      <c r="A459" s="98">
        <v>456</v>
      </c>
      <c r="B459" s="8" t="s">
        <v>223</v>
      </c>
      <c r="C459" s="91">
        <v>17</v>
      </c>
      <c r="D459" s="13">
        <v>51</v>
      </c>
      <c r="E459" s="13">
        <v>1.61</v>
      </c>
      <c r="F459" s="10">
        <f t="shared" si="7"/>
        <v>19.675166853130666</v>
      </c>
      <c r="G459" s="91">
        <v>84</v>
      </c>
      <c r="H459" s="91">
        <v>164</v>
      </c>
      <c r="I459" s="91">
        <v>84</v>
      </c>
      <c r="J459" s="91" t="s">
        <v>981</v>
      </c>
      <c r="K459" s="91">
        <v>3</v>
      </c>
      <c r="L459" s="91">
        <v>27</v>
      </c>
      <c r="M459" s="21">
        <v>4</v>
      </c>
      <c r="N459" s="91">
        <v>5</v>
      </c>
    </row>
    <row r="460" spans="1:14" ht="15" x14ac:dyDescent="0.2">
      <c r="A460" s="98">
        <v>457</v>
      </c>
      <c r="B460" s="8" t="s">
        <v>222</v>
      </c>
      <c r="C460" s="91">
        <v>17</v>
      </c>
      <c r="D460" s="91">
        <v>60</v>
      </c>
      <c r="E460" s="91">
        <v>1.7</v>
      </c>
      <c r="F460" s="10">
        <f t="shared" si="7"/>
        <v>20.761245674740486</v>
      </c>
      <c r="G460" s="91">
        <v>96</v>
      </c>
      <c r="H460" s="91">
        <v>160</v>
      </c>
      <c r="I460" s="91">
        <v>112</v>
      </c>
      <c r="J460" s="91" t="s">
        <v>981</v>
      </c>
      <c r="K460" s="91">
        <v>3</v>
      </c>
      <c r="L460" s="91">
        <v>29</v>
      </c>
      <c r="M460" s="21">
        <v>4</v>
      </c>
      <c r="N460" s="91">
        <v>3</v>
      </c>
    </row>
    <row r="461" spans="1:14" ht="15" x14ac:dyDescent="0.2">
      <c r="A461" s="98">
        <v>458</v>
      </c>
      <c r="B461" s="8" t="s">
        <v>222</v>
      </c>
      <c r="C461" s="91">
        <v>17</v>
      </c>
      <c r="D461" s="13">
        <v>51</v>
      </c>
      <c r="E461" s="13">
        <v>1.56</v>
      </c>
      <c r="F461" s="10">
        <f t="shared" si="7"/>
        <v>20.956607495069033</v>
      </c>
      <c r="G461" s="91">
        <v>96</v>
      </c>
      <c r="H461" s="91">
        <v>156</v>
      </c>
      <c r="I461" s="91">
        <v>88</v>
      </c>
      <c r="J461" s="91" t="s">
        <v>981</v>
      </c>
      <c r="K461" s="91">
        <v>3</v>
      </c>
      <c r="L461" s="91">
        <v>24</v>
      </c>
      <c r="M461" s="21">
        <v>4</v>
      </c>
      <c r="N461" s="91">
        <v>3</v>
      </c>
    </row>
    <row r="462" spans="1:14" ht="15" x14ac:dyDescent="0.2">
      <c r="A462" s="98">
        <v>459</v>
      </c>
      <c r="B462" s="8" t="s">
        <v>222</v>
      </c>
      <c r="C462" s="91">
        <v>18</v>
      </c>
      <c r="D462" s="13">
        <v>51</v>
      </c>
      <c r="E462" s="13">
        <v>1.71</v>
      </c>
      <c r="F462" s="10">
        <f t="shared" si="7"/>
        <v>17.441263978660103</v>
      </c>
      <c r="G462" s="91">
        <v>84</v>
      </c>
      <c r="H462" s="91">
        <v>112</v>
      </c>
      <c r="I462" s="91">
        <v>96</v>
      </c>
      <c r="J462" s="91" t="s">
        <v>981</v>
      </c>
      <c r="K462" s="91">
        <v>3</v>
      </c>
      <c r="L462" s="91">
        <v>28</v>
      </c>
      <c r="M462" s="21">
        <v>3</v>
      </c>
      <c r="N462" s="91">
        <v>5</v>
      </c>
    </row>
    <row r="463" spans="1:14" ht="15" x14ac:dyDescent="0.2">
      <c r="A463" s="98">
        <v>460</v>
      </c>
      <c r="B463" s="8" t="s">
        <v>222</v>
      </c>
      <c r="C463" s="91">
        <v>20</v>
      </c>
      <c r="D463" s="13">
        <v>70</v>
      </c>
      <c r="E463" s="13">
        <v>1.76</v>
      </c>
      <c r="F463" s="10">
        <f t="shared" si="7"/>
        <v>22.598140495867771</v>
      </c>
      <c r="G463" s="91">
        <v>68</v>
      </c>
      <c r="H463" s="91">
        <v>120</v>
      </c>
      <c r="I463" s="91">
        <v>120</v>
      </c>
      <c r="J463" s="91" t="s">
        <v>981</v>
      </c>
      <c r="K463" s="91">
        <v>4</v>
      </c>
      <c r="L463" s="91">
        <v>24</v>
      </c>
      <c r="M463" s="21">
        <v>4</v>
      </c>
      <c r="N463" s="91">
        <v>4</v>
      </c>
    </row>
    <row r="464" spans="1:14" ht="15" x14ac:dyDescent="0.2">
      <c r="A464" s="98">
        <v>461</v>
      </c>
      <c r="B464" s="8" t="s">
        <v>223</v>
      </c>
      <c r="C464" s="91">
        <v>18</v>
      </c>
      <c r="D464" s="13">
        <v>80</v>
      </c>
      <c r="E464" s="13">
        <v>1.66</v>
      </c>
      <c r="F464" s="10">
        <f t="shared" si="7"/>
        <v>29.031789809841779</v>
      </c>
      <c r="G464" s="91">
        <v>68</v>
      </c>
      <c r="H464" s="91">
        <v>100</v>
      </c>
      <c r="I464" s="91">
        <v>76</v>
      </c>
      <c r="J464" s="91" t="s">
        <v>981</v>
      </c>
      <c r="K464" s="91">
        <v>4</v>
      </c>
      <c r="L464" s="91">
        <v>28</v>
      </c>
      <c r="M464" s="21">
        <v>4</v>
      </c>
      <c r="N464" s="91">
        <v>4</v>
      </c>
    </row>
    <row r="465" spans="1:14" ht="15" x14ac:dyDescent="0.2">
      <c r="A465" s="98">
        <v>462</v>
      </c>
      <c r="B465" s="8" t="s">
        <v>222</v>
      </c>
      <c r="C465" s="91">
        <v>17</v>
      </c>
      <c r="D465" s="13">
        <v>63</v>
      </c>
      <c r="E465" s="13">
        <v>1.76</v>
      </c>
      <c r="F465" s="10">
        <f t="shared" si="7"/>
        <v>20.338326446280991</v>
      </c>
      <c r="G465" s="91">
        <v>104</v>
      </c>
      <c r="H465" s="91">
        <v>164</v>
      </c>
      <c r="I465" s="91">
        <v>120</v>
      </c>
      <c r="J465" s="91" t="s">
        <v>981</v>
      </c>
      <c r="K465" s="91">
        <v>4</v>
      </c>
      <c r="L465" s="91">
        <v>26</v>
      </c>
      <c r="M465" s="21">
        <v>3</v>
      </c>
      <c r="N465" s="91">
        <v>4</v>
      </c>
    </row>
    <row r="466" spans="1:14" ht="15" x14ac:dyDescent="0.2">
      <c r="A466" s="98">
        <v>463</v>
      </c>
      <c r="B466" s="8" t="s">
        <v>222</v>
      </c>
      <c r="C466" s="91">
        <v>17</v>
      </c>
      <c r="D466" s="13">
        <v>68</v>
      </c>
      <c r="E466" s="91">
        <v>1.75</v>
      </c>
      <c r="F466" s="10">
        <f t="shared" si="7"/>
        <v>22.204081632653061</v>
      </c>
      <c r="G466" s="91">
        <v>100</v>
      </c>
      <c r="H466" s="91">
        <v>136</v>
      </c>
      <c r="I466" s="91">
        <v>108</v>
      </c>
      <c r="J466" s="91" t="s">
        <v>981</v>
      </c>
      <c r="K466" s="91">
        <v>4</v>
      </c>
      <c r="L466" s="91">
        <v>26</v>
      </c>
      <c r="M466" s="21">
        <v>4</v>
      </c>
      <c r="N466" s="91">
        <v>4</v>
      </c>
    </row>
    <row r="467" spans="1:14" ht="15" x14ac:dyDescent="0.2">
      <c r="A467" s="98">
        <v>464</v>
      </c>
      <c r="B467" s="8" t="s">
        <v>222</v>
      </c>
      <c r="C467" s="91">
        <v>17</v>
      </c>
      <c r="D467" s="91">
        <v>70</v>
      </c>
      <c r="E467" s="91">
        <v>1.78</v>
      </c>
      <c r="F467" s="10">
        <f t="shared" si="7"/>
        <v>22.093170054286073</v>
      </c>
      <c r="G467" s="91">
        <v>88</v>
      </c>
      <c r="H467" s="91">
        <v>136</v>
      </c>
      <c r="I467" s="91">
        <v>88</v>
      </c>
      <c r="J467" s="91" t="s">
        <v>981</v>
      </c>
      <c r="K467" s="91">
        <v>4</v>
      </c>
      <c r="L467" s="91">
        <v>32</v>
      </c>
      <c r="M467" s="21">
        <v>4</v>
      </c>
      <c r="N467" s="91">
        <v>4</v>
      </c>
    </row>
    <row r="468" spans="1:14" ht="15" x14ac:dyDescent="0.2">
      <c r="A468" s="98">
        <v>465</v>
      </c>
      <c r="B468" s="8" t="s">
        <v>223</v>
      </c>
      <c r="C468" s="91">
        <v>18</v>
      </c>
      <c r="D468" s="13">
        <v>69</v>
      </c>
      <c r="E468" s="13">
        <v>1.7</v>
      </c>
      <c r="F468" s="10">
        <f t="shared" si="7"/>
        <v>23.87543252595156</v>
      </c>
      <c r="G468" s="91">
        <v>76</v>
      </c>
      <c r="H468" s="91">
        <v>100</v>
      </c>
      <c r="I468" s="91">
        <v>80</v>
      </c>
      <c r="J468" s="91" t="s">
        <v>981</v>
      </c>
      <c r="K468" s="91">
        <v>3</v>
      </c>
      <c r="L468" s="91">
        <v>28</v>
      </c>
      <c r="M468" s="91">
        <v>4</v>
      </c>
      <c r="N468" s="91">
        <v>4</v>
      </c>
    </row>
    <row r="469" spans="1:14" ht="15" x14ac:dyDescent="0.2">
      <c r="A469" s="98">
        <v>466</v>
      </c>
      <c r="B469" s="8" t="s">
        <v>222</v>
      </c>
      <c r="C469" s="91">
        <v>17</v>
      </c>
      <c r="D469" s="91">
        <v>58</v>
      </c>
      <c r="E469" s="91">
        <v>1.68</v>
      </c>
      <c r="F469" s="10">
        <f t="shared" si="7"/>
        <v>20.549886621315196</v>
      </c>
      <c r="G469" s="91">
        <v>64</v>
      </c>
      <c r="H469" s="91">
        <v>120</v>
      </c>
      <c r="I469" s="91">
        <v>76</v>
      </c>
      <c r="J469" s="91" t="s">
        <v>981</v>
      </c>
      <c r="K469" s="91">
        <v>3</v>
      </c>
      <c r="L469" s="91">
        <v>45</v>
      </c>
      <c r="M469" s="21">
        <v>3</v>
      </c>
      <c r="N469" s="91">
        <v>4</v>
      </c>
    </row>
    <row r="470" spans="1:14" ht="15" x14ac:dyDescent="0.2">
      <c r="A470" s="98">
        <v>467</v>
      </c>
      <c r="B470" s="8" t="s">
        <v>223</v>
      </c>
      <c r="C470" s="91">
        <v>18</v>
      </c>
      <c r="D470" s="13">
        <v>50</v>
      </c>
      <c r="E470" s="13">
        <v>1.61</v>
      </c>
      <c r="F470" s="10">
        <f t="shared" si="7"/>
        <v>19.289379267775161</v>
      </c>
      <c r="G470" s="91">
        <v>124</v>
      </c>
      <c r="H470" s="91">
        <v>160</v>
      </c>
      <c r="I470" s="91">
        <v>128</v>
      </c>
      <c r="J470" s="91" t="s">
        <v>998</v>
      </c>
      <c r="K470" s="91">
        <v>3</v>
      </c>
      <c r="L470" s="91">
        <v>27</v>
      </c>
      <c r="M470" s="21">
        <v>3</v>
      </c>
      <c r="N470" s="91">
        <v>3</v>
      </c>
    </row>
    <row r="471" spans="1:14" ht="15" x14ac:dyDescent="0.2">
      <c r="A471" s="98">
        <v>468</v>
      </c>
      <c r="B471" s="8" t="s">
        <v>222</v>
      </c>
      <c r="C471" s="91">
        <v>18</v>
      </c>
      <c r="D471" s="13">
        <v>60</v>
      </c>
      <c r="E471" s="13">
        <v>1.76</v>
      </c>
      <c r="F471" s="10">
        <f t="shared" si="7"/>
        <v>19.369834710743802</v>
      </c>
      <c r="G471" s="91">
        <v>68</v>
      </c>
      <c r="H471" s="91">
        <v>144</v>
      </c>
      <c r="I471" s="91">
        <v>68</v>
      </c>
      <c r="J471" s="91" t="s">
        <v>999</v>
      </c>
      <c r="K471" s="91">
        <v>3</v>
      </c>
      <c r="L471" s="91">
        <v>29</v>
      </c>
      <c r="M471" s="21">
        <v>5</v>
      </c>
      <c r="N471" s="91">
        <v>4</v>
      </c>
    </row>
    <row r="472" spans="1:14" ht="15" x14ac:dyDescent="0.2">
      <c r="A472" s="98">
        <v>469</v>
      </c>
      <c r="B472" s="8" t="s">
        <v>222</v>
      </c>
      <c r="C472" s="91">
        <v>17</v>
      </c>
      <c r="D472" s="13">
        <v>73</v>
      </c>
      <c r="E472" s="13">
        <v>1.77</v>
      </c>
      <c r="F472" s="10">
        <f t="shared" si="7"/>
        <v>23.301094832264035</v>
      </c>
      <c r="G472" s="91">
        <v>80</v>
      </c>
      <c r="H472" s="91">
        <v>136</v>
      </c>
      <c r="I472" s="91">
        <v>96</v>
      </c>
      <c r="J472" s="91" t="s">
        <v>981</v>
      </c>
      <c r="K472" s="91">
        <v>4</v>
      </c>
      <c r="L472" s="91">
        <v>24</v>
      </c>
      <c r="M472" s="21">
        <v>5</v>
      </c>
      <c r="N472" s="91">
        <v>5</v>
      </c>
    </row>
    <row r="473" spans="1:14" ht="15" x14ac:dyDescent="0.2">
      <c r="A473" s="98">
        <v>470</v>
      </c>
      <c r="B473" s="8" t="s">
        <v>223</v>
      </c>
      <c r="C473" s="91">
        <v>17</v>
      </c>
      <c r="D473" s="13">
        <v>68</v>
      </c>
      <c r="E473" s="13">
        <v>1.68</v>
      </c>
      <c r="F473" s="10">
        <f t="shared" si="7"/>
        <v>24.092970521541954</v>
      </c>
      <c r="G473" s="91">
        <v>80</v>
      </c>
      <c r="H473" s="91">
        <v>156</v>
      </c>
      <c r="I473" s="91">
        <v>120</v>
      </c>
      <c r="J473" s="91" t="s">
        <v>981</v>
      </c>
      <c r="K473" s="91">
        <v>4</v>
      </c>
      <c r="L473" s="91">
        <v>28</v>
      </c>
      <c r="M473" s="91">
        <v>4</v>
      </c>
      <c r="N473" s="91">
        <v>4</v>
      </c>
    </row>
    <row r="474" spans="1:14" ht="15" x14ac:dyDescent="0.2">
      <c r="A474" s="98">
        <v>471</v>
      </c>
      <c r="B474" s="8" t="s">
        <v>222</v>
      </c>
      <c r="C474" s="91">
        <v>17</v>
      </c>
      <c r="D474" s="13">
        <v>73</v>
      </c>
      <c r="E474" s="13">
        <v>1.82</v>
      </c>
      <c r="F474" s="10">
        <f t="shared" si="7"/>
        <v>22.03840115928028</v>
      </c>
      <c r="G474" s="13">
        <v>100</v>
      </c>
      <c r="H474" s="13">
        <v>128</v>
      </c>
      <c r="I474" s="13">
        <v>108</v>
      </c>
      <c r="J474" s="91" t="s">
        <v>981</v>
      </c>
      <c r="K474" s="91">
        <v>4</v>
      </c>
      <c r="L474" s="91">
        <v>24</v>
      </c>
      <c r="M474" s="91">
        <v>5</v>
      </c>
      <c r="N474" s="91">
        <v>5</v>
      </c>
    </row>
    <row r="475" spans="1:14" ht="15" x14ac:dyDescent="0.2">
      <c r="A475" s="98">
        <v>472</v>
      </c>
      <c r="B475" s="8" t="s">
        <v>223</v>
      </c>
      <c r="C475" s="91">
        <v>17</v>
      </c>
      <c r="D475" s="13">
        <v>78</v>
      </c>
      <c r="E475" s="13">
        <v>1.77</v>
      </c>
      <c r="F475" s="10">
        <f t="shared" si="7"/>
        <v>24.897060231734173</v>
      </c>
      <c r="G475" s="91">
        <v>80</v>
      </c>
      <c r="H475" s="91">
        <v>196</v>
      </c>
      <c r="I475" s="91">
        <v>68</v>
      </c>
      <c r="J475" s="91" t="s">
        <v>981</v>
      </c>
      <c r="K475" s="91">
        <v>2</v>
      </c>
      <c r="L475" s="91">
        <v>28</v>
      </c>
      <c r="M475" s="91">
        <v>4</v>
      </c>
      <c r="N475" s="91">
        <v>2</v>
      </c>
    </row>
    <row r="476" spans="1:14" ht="15" x14ac:dyDescent="0.2">
      <c r="A476" s="98">
        <v>473</v>
      </c>
      <c r="B476" s="8" t="s">
        <v>223</v>
      </c>
      <c r="C476" s="91">
        <v>17</v>
      </c>
      <c r="D476" s="13">
        <v>65</v>
      </c>
      <c r="E476" s="13">
        <v>1.86</v>
      </c>
      <c r="F476" s="10">
        <f t="shared" si="7"/>
        <v>18.78829922534397</v>
      </c>
      <c r="G476" s="91">
        <v>100</v>
      </c>
      <c r="H476" s="91">
        <v>136</v>
      </c>
      <c r="I476" s="91">
        <v>92</v>
      </c>
      <c r="J476" s="91" t="s">
        <v>981</v>
      </c>
      <c r="K476" s="91">
        <v>2</v>
      </c>
      <c r="L476" s="91">
        <v>26</v>
      </c>
      <c r="M476" s="91">
        <v>3</v>
      </c>
      <c r="N476" s="91">
        <v>5</v>
      </c>
    </row>
    <row r="477" spans="1:14" ht="15" x14ac:dyDescent="0.2">
      <c r="A477" s="98">
        <v>474</v>
      </c>
      <c r="B477" s="8" t="s">
        <v>223</v>
      </c>
      <c r="C477" s="91">
        <v>17</v>
      </c>
      <c r="D477" s="13">
        <v>51</v>
      </c>
      <c r="E477" s="13">
        <v>1.68</v>
      </c>
      <c r="F477" s="10">
        <f t="shared" si="7"/>
        <v>18.069727891156464</v>
      </c>
      <c r="G477" s="13">
        <v>76</v>
      </c>
      <c r="H477" s="13">
        <v>144</v>
      </c>
      <c r="I477" s="13">
        <v>92</v>
      </c>
      <c r="J477" s="91" t="s">
        <v>981</v>
      </c>
      <c r="K477" s="91">
        <v>2</v>
      </c>
      <c r="L477" s="91">
        <v>26</v>
      </c>
      <c r="M477" s="91">
        <v>2</v>
      </c>
      <c r="N477" s="91">
        <v>3</v>
      </c>
    </row>
    <row r="478" spans="1:14" ht="15" x14ac:dyDescent="0.2">
      <c r="A478" s="98">
        <v>475</v>
      </c>
      <c r="B478" s="8" t="s">
        <v>222</v>
      </c>
      <c r="C478" s="91">
        <v>16</v>
      </c>
      <c r="D478" s="91">
        <v>64</v>
      </c>
      <c r="E478" s="91">
        <v>1.7</v>
      </c>
      <c r="F478" s="10">
        <f t="shared" si="7"/>
        <v>22.145328719723185</v>
      </c>
      <c r="G478" s="91">
        <v>96</v>
      </c>
      <c r="H478" s="91">
        <v>132</v>
      </c>
      <c r="I478" s="91">
        <v>112</v>
      </c>
      <c r="J478" s="91" t="s">
        <v>981</v>
      </c>
      <c r="K478" s="91">
        <v>5</v>
      </c>
      <c r="L478" s="91">
        <v>32</v>
      </c>
      <c r="M478" s="91">
        <v>4</v>
      </c>
      <c r="N478" s="91">
        <v>3</v>
      </c>
    </row>
    <row r="479" spans="1:14" ht="15" x14ac:dyDescent="0.2">
      <c r="A479" s="98">
        <v>476</v>
      </c>
      <c r="B479" s="8" t="s">
        <v>222</v>
      </c>
      <c r="C479" s="91">
        <v>18</v>
      </c>
      <c r="D479" s="91">
        <v>65</v>
      </c>
      <c r="E479" s="91">
        <v>1.7</v>
      </c>
      <c r="F479" s="10">
        <f t="shared" si="7"/>
        <v>22.491349480968861</v>
      </c>
      <c r="G479" s="91">
        <v>108</v>
      </c>
      <c r="H479" s="91">
        <v>140</v>
      </c>
      <c r="I479" s="91">
        <v>112</v>
      </c>
      <c r="J479" s="91" t="s">
        <v>981</v>
      </c>
      <c r="K479" s="91">
        <v>3</v>
      </c>
      <c r="L479" s="91">
        <v>24</v>
      </c>
      <c r="M479" s="91">
        <v>4</v>
      </c>
      <c r="N479" s="91">
        <v>3</v>
      </c>
    </row>
    <row r="480" spans="1:14" ht="15" x14ac:dyDescent="0.2">
      <c r="A480" s="98">
        <v>477</v>
      </c>
      <c r="B480" s="8" t="s">
        <v>222</v>
      </c>
      <c r="C480" s="91">
        <v>17</v>
      </c>
      <c r="D480" s="91">
        <v>67</v>
      </c>
      <c r="E480" s="91">
        <v>1.72</v>
      </c>
      <c r="F480" s="10">
        <f t="shared" si="7"/>
        <v>22.647376960519203</v>
      </c>
      <c r="G480" s="91">
        <v>88</v>
      </c>
      <c r="H480" s="91">
        <v>164</v>
      </c>
      <c r="I480" s="91">
        <v>92</v>
      </c>
      <c r="J480" s="91" t="s">
        <v>981</v>
      </c>
      <c r="K480" s="91">
        <v>4</v>
      </c>
      <c r="L480" s="91">
        <v>28</v>
      </c>
      <c r="M480" s="91">
        <v>2</v>
      </c>
      <c r="N480" s="91">
        <v>5</v>
      </c>
    </row>
    <row r="481" spans="1:14" ht="15" x14ac:dyDescent="0.2">
      <c r="A481" s="98">
        <v>478</v>
      </c>
      <c r="B481" s="8" t="s">
        <v>223</v>
      </c>
      <c r="C481" s="91">
        <v>17</v>
      </c>
      <c r="D481" s="13">
        <v>73</v>
      </c>
      <c r="E481" s="13">
        <v>1.77</v>
      </c>
      <c r="F481" s="10">
        <f t="shared" si="7"/>
        <v>23.301094832264035</v>
      </c>
      <c r="G481" s="23">
        <v>92</v>
      </c>
      <c r="H481" s="91">
        <v>140</v>
      </c>
      <c r="I481" s="91">
        <v>120</v>
      </c>
      <c r="J481" s="91" t="s">
        <v>981</v>
      </c>
      <c r="K481" s="91">
        <v>4</v>
      </c>
      <c r="L481" s="91">
        <v>24</v>
      </c>
      <c r="M481" s="91">
        <v>3</v>
      </c>
      <c r="N481" s="91">
        <v>4</v>
      </c>
    </row>
    <row r="482" spans="1:14" ht="15" x14ac:dyDescent="0.2">
      <c r="A482" s="98">
        <v>479</v>
      </c>
      <c r="B482" s="8" t="s">
        <v>223</v>
      </c>
      <c r="C482" s="91">
        <v>18</v>
      </c>
      <c r="D482" s="91">
        <v>66</v>
      </c>
      <c r="E482" s="91">
        <v>1.68</v>
      </c>
      <c r="F482" s="10">
        <f t="shared" si="7"/>
        <v>23.384353741496604</v>
      </c>
      <c r="G482" s="91">
        <v>104</v>
      </c>
      <c r="H482" s="91">
        <v>144</v>
      </c>
      <c r="I482" s="91">
        <v>132</v>
      </c>
      <c r="J482" s="91" t="s">
        <v>981</v>
      </c>
      <c r="K482" s="91">
        <v>3</v>
      </c>
      <c r="L482" s="91">
        <v>28</v>
      </c>
      <c r="M482" s="91">
        <v>3</v>
      </c>
      <c r="N482" s="91">
        <v>4</v>
      </c>
    </row>
    <row r="483" spans="1:14" ht="15" x14ac:dyDescent="0.2">
      <c r="A483" s="98">
        <v>480</v>
      </c>
      <c r="B483" s="8" t="s">
        <v>223</v>
      </c>
      <c r="C483" s="91">
        <v>17</v>
      </c>
      <c r="D483" s="13">
        <v>73</v>
      </c>
      <c r="E483" s="13">
        <v>1.77</v>
      </c>
      <c r="F483" s="10">
        <f t="shared" si="7"/>
        <v>23.301094832264035</v>
      </c>
      <c r="G483" s="91">
        <v>88</v>
      </c>
      <c r="H483" s="91">
        <v>168</v>
      </c>
      <c r="I483" s="91">
        <v>140</v>
      </c>
      <c r="J483" s="91" t="s">
        <v>981</v>
      </c>
      <c r="K483" s="91">
        <v>5</v>
      </c>
      <c r="L483" s="91">
        <v>26</v>
      </c>
      <c r="M483" s="91">
        <v>3</v>
      </c>
      <c r="N483" s="91">
        <v>4</v>
      </c>
    </row>
    <row r="484" spans="1:14" ht="15" x14ac:dyDescent="0.2">
      <c r="A484" s="98">
        <v>481</v>
      </c>
      <c r="B484" s="8" t="s">
        <v>223</v>
      </c>
      <c r="C484" s="91">
        <v>17</v>
      </c>
      <c r="D484" s="91">
        <v>55</v>
      </c>
      <c r="E484" s="91">
        <v>1.61</v>
      </c>
      <c r="F484" s="10">
        <f t="shared" si="7"/>
        <v>21.218317194552675</v>
      </c>
      <c r="G484" s="91">
        <v>96</v>
      </c>
      <c r="H484" s="91">
        <v>140</v>
      </c>
      <c r="I484" s="91">
        <v>80</v>
      </c>
      <c r="J484" s="91" t="s">
        <v>981</v>
      </c>
      <c r="K484" s="91">
        <v>3</v>
      </c>
      <c r="L484" s="91">
        <v>26</v>
      </c>
      <c r="M484" s="91">
        <v>1</v>
      </c>
      <c r="N484" s="91">
        <v>4</v>
      </c>
    </row>
    <row r="485" spans="1:14" ht="15" x14ac:dyDescent="0.2">
      <c r="A485" s="98">
        <v>482</v>
      </c>
      <c r="B485" s="8" t="s">
        <v>222</v>
      </c>
      <c r="C485" s="91">
        <v>17</v>
      </c>
      <c r="D485" s="13">
        <v>73</v>
      </c>
      <c r="E485" s="13">
        <v>1.77</v>
      </c>
      <c r="F485" s="10">
        <f t="shared" si="7"/>
        <v>23.301094832264035</v>
      </c>
      <c r="G485" s="23">
        <v>92</v>
      </c>
      <c r="H485" s="91">
        <v>140</v>
      </c>
      <c r="I485" s="91">
        <v>120</v>
      </c>
      <c r="J485" s="91" t="s">
        <v>981</v>
      </c>
      <c r="K485" s="91">
        <v>2</v>
      </c>
      <c r="L485" s="91">
        <v>32</v>
      </c>
      <c r="M485" s="91">
        <v>4</v>
      </c>
      <c r="N485" s="91">
        <v>4</v>
      </c>
    </row>
    <row r="486" spans="1:14" ht="15" x14ac:dyDescent="0.2">
      <c r="A486" s="98">
        <v>483</v>
      </c>
      <c r="B486" s="8" t="s">
        <v>223</v>
      </c>
      <c r="C486" s="91">
        <v>18</v>
      </c>
      <c r="D486" s="91">
        <v>60</v>
      </c>
      <c r="E486" s="91">
        <v>1.65</v>
      </c>
      <c r="F486" s="10">
        <f t="shared" si="7"/>
        <v>22.03856749311295</v>
      </c>
      <c r="G486" s="91">
        <v>96</v>
      </c>
      <c r="H486" s="91">
        <v>140</v>
      </c>
      <c r="I486" s="91">
        <v>112</v>
      </c>
      <c r="J486" s="91" t="s">
        <v>981</v>
      </c>
      <c r="K486" s="91">
        <v>2</v>
      </c>
      <c r="L486" s="91">
        <v>28</v>
      </c>
      <c r="M486" s="91">
        <v>3</v>
      </c>
      <c r="N486" s="91">
        <v>4</v>
      </c>
    </row>
    <row r="487" spans="1:14" ht="15" x14ac:dyDescent="0.2">
      <c r="A487" s="98">
        <v>484</v>
      </c>
      <c r="B487" s="8" t="s">
        <v>222</v>
      </c>
      <c r="C487" s="91">
        <v>17</v>
      </c>
      <c r="D487" s="91">
        <v>68</v>
      </c>
      <c r="E487" s="91">
        <v>1.84</v>
      </c>
      <c r="F487" s="10">
        <f t="shared" si="7"/>
        <v>20.085066162570886</v>
      </c>
      <c r="G487" s="91">
        <v>108</v>
      </c>
      <c r="H487" s="91">
        <v>180</v>
      </c>
      <c r="I487" s="91">
        <v>132</v>
      </c>
      <c r="J487" s="91" t="s">
        <v>981</v>
      </c>
      <c r="K487" s="91">
        <v>2</v>
      </c>
      <c r="L487" s="91">
        <v>24</v>
      </c>
      <c r="M487" s="91">
        <v>3</v>
      </c>
      <c r="N487" s="91">
        <v>3</v>
      </c>
    </row>
    <row r="488" spans="1:14" ht="15" x14ac:dyDescent="0.2">
      <c r="A488" s="98">
        <v>485</v>
      </c>
      <c r="B488" s="8" t="s">
        <v>222</v>
      </c>
      <c r="C488" s="91">
        <v>17</v>
      </c>
      <c r="D488" s="13">
        <v>73</v>
      </c>
      <c r="E488" s="13">
        <v>1.82</v>
      </c>
      <c r="F488" s="10">
        <f t="shared" si="7"/>
        <v>22.03840115928028</v>
      </c>
      <c r="G488" s="23">
        <v>92</v>
      </c>
      <c r="H488" s="91">
        <v>140</v>
      </c>
      <c r="I488" s="91">
        <v>120</v>
      </c>
      <c r="J488" s="91" t="s">
        <v>981</v>
      </c>
      <c r="K488" s="91">
        <v>5</v>
      </c>
      <c r="L488" s="91">
        <v>28</v>
      </c>
      <c r="M488" s="91">
        <v>3</v>
      </c>
      <c r="N488" s="91">
        <v>3</v>
      </c>
    </row>
    <row r="489" spans="1:14" ht="15" x14ac:dyDescent="0.2">
      <c r="A489" s="98">
        <v>486</v>
      </c>
      <c r="B489" s="8" t="s">
        <v>222</v>
      </c>
      <c r="C489" s="91">
        <v>17</v>
      </c>
      <c r="D489" s="13">
        <v>65</v>
      </c>
      <c r="E489" s="13">
        <v>1.68</v>
      </c>
      <c r="F489" s="10">
        <f t="shared" si="7"/>
        <v>23.030045351473927</v>
      </c>
      <c r="G489" s="91">
        <v>92</v>
      </c>
      <c r="H489" s="91">
        <v>152</v>
      </c>
      <c r="I489" s="91">
        <v>132</v>
      </c>
      <c r="J489" s="91" t="s">
        <v>981</v>
      </c>
      <c r="K489" s="91">
        <v>3</v>
      </c>
      <c r="L489" s="91">
        <v>24</v>
      </c>
      <c r="M489" s="91">
        <v>4</v>
      </c>
      <c r="N489" s="91">
        <v>5</v>
      </c>
    </row>
    <row r="490" spans="1:14" ht="15" x14ac:dyDescent="0.2">
      <c r="A490" s="98">
        <v>487</v>
      </c>
      <c r="B490" s="8" t="s">
        <v>223</v>
      </c>
      <c r="C490" s="91">
        <v>18</v>
      </c>
      <c r="D490" s="91">
        <v>54</v>
      </c>
      <c r="E490" s="91">
        <v>1.64</v>
      </c>
      <c r="F490" s="10">
        <f t="shared" si="7"/>
        <v>20.077334919690664</v>
      </c>
      <c r="G490" s="91">
        <v>76</v>
      </c>
      <c r="H490" s="91">
        <v>136</v>
      </c>
      <c r="I490" s="91">
        <v>128</v>
      </c>
      <c r="J490" s="91" t="s">
        <v>981</v>
      </c>
      <c r="K490" s="91">
        <v>4</v>
      </c>
      <c r="L490" s="91">
        <v>28</v>
      </c>
      <c r="M490" s="91">
        <v>3</v>
      </c>
      <c r="N490" s="91">
        <v>4</v>
      </c>
    </row>
    <row r="491" spans="1:14" ht="15" x14ac:dyDescent="0.2">
      <c r="A491" s="98">
        <v>488</v>
      </c>
      <c r="B491" s="8" t="s">
        <v>222</v>
      </c>
      <c r="C491" s="91">
        <v>17</v>
      </c>
      <c r="D491" s="91">
        <v>100</v>
      </c>
      <c r="E491" s="91">
        <v>1.7</v>
      </c>
      <c r="F491" s="10">
        <f t="shared" si="7"/>
        <v>34.602076124567475</v>
      </c>
      <c r="G491" s="91">
        <v>116</v>
      </c>
      <c r="H491" s="91">
        <v>196</v>
      </c>
      <c r="I491" s="91">
        <v>132</v>
      </c>
      <c r="J491" s="91" t="s">
        <v>981</v>
      </c>
      <c r="K491" s="91">
        <v>4</v>
      </c>
      <c r="L491" s="91">
        <v>26</v>
      </c>
      <c r="M491" s="91">
        <v>4</v>
      </c>
      <c r="N491" s="91">
        <v>4</v>
      </c>
    </row>
    <row r="492" spans="1:14" ht="15" x14ac:dyDescent="0.2">
      <c r="A492" s="98">
        <v>489</v>
      </c>
      <c r="B492" s="8" t="s">
        <v>223</v>
      </c>
      <c r="C492" s="91">
        <v>16</v>
      </c>
      <c r="D492" s="91">
        <v>45</v>
      </c>
      <c r="E492" s="91">
        <v>1.58</v>
      </c>
      <c r="F492" s="10">
        <f t="shared" si="7"/>
        <v>18.025957378625218</v>
      </c>
      <c r="G492" s="91">
        <v>88</v>
      </c>
      <c r="H492" s="91">
        <v>136</v>
      </c>
      <c r="I492" s="91">
        <v>108</v>
      </c>
      <c r="J492" s="91" t="s">
        <v>981</v>
      </c>
      <c r="K492" s="91">
        <v>3</v>
      </c>
      <c r="L492" s="91">
        <v>26</v>
      </c>
      <c r="M492" s="91">
        <v>3</v>
      </c>
      <c r="N492" s="91">
        <v>4</v>
      </c>
    </row>
    <row r="493" spans="1:14" ht="15" x14ac:dyDescent="0.2">
      <c r="A493" s="98">
        <v>490</v>
      </c>
      <c r="B493" s="8" t="s">
        <v>222</v>
      </c>
      <c r="C493" s="91">
        <v>18</v>
      </c>
      <c r="D493" s="91">
        <v>67</v>
      </c>
      <c r="E493" s="91">
        <v>1.72</v>
      </c>
      <c r="F493" s="10">
        <f t="shared" si="7"/>
        <v>22.647376960519203</v>
      </c>
      <c r="G493" s="91">
        <v>88</v>
      </c>
      <c r="H493" s="91">
        <v>156</v>
      </c>
      <c r="I493" s="91">
        <v>108</v>
      </c>
      <c r="J493" s="91" t="s">
        <v>981</v>
      </c>
      <c r="K493" s="91">
        <v>5</v>
      </c>
      <c r="L493" s="91">
        <v>32</v>
      </c>
      <c r="M493" s="91">
        <v>3</v>
      </c>
      <c r="N493" s="91">
        <v>4</v>
      </c>
    </row>
    <row r="494" spans="1:14" ht="15" x14ac:dyDescent="0.2">
      <c r="A494" s="98">
        <v>491</v>
      </c>
      <c r="B494" s="8" t="s">
        <v>222</v>
      </c>
      <c r="C494" s="91">
        <v>17</v>
      </c>
      <c r="D494" s="13">
        <v>73</v>
      </c>
      <c r="E494" s="13">
        <v>1.77</v>
      </c>
      <c r="F494" s="10">
        <f t="shared" si="7"/>
        <v>23.301094832264035</v>
      </c>
      <c r="G494" s="91">
        <v>96</v>
      </c>
      <c r="H494" s="91">
        <v>140</v>
      </c>
      <c r="I494" s="91">
        <v>100</v>
      </c>
      <c r="J494" s="91" t="s">
        <v>981</v>
      </c>
      <c r="K494" s="91">
        <v>2</v>
      </c>
      <c r="L494" s="91">
        <v>28</v>
      </c>
      <c r="M494" s="91">
        <v>4</v>
      </c>
      <c r="N494" s="91">
        <v>4</v>
      </c>
    </row>
    <row r="495" spans="1:14" ht="15" x14ac:dyDescent="0.2">
      <c r="A495" s="98">
        <v>492</v>
      </c>
      <c r="B495" s="8" t="s">
        <v>222</v>
      </c>
      <c r="C495" s="91">
        <v>17</v>
      </c>
      <c r="D495" s="91">
        <v>66</v>
      </c>
      <c r="E495" s="91">
        <v>1.68</v>
      </c>
      <c r="F495" s="10">
        <f t="shared" si="7"/>
        <v>23.384353741496604</v>
      </c>
      <c r="G495" s="91">
        <v>100</v>
      </c>
      <c r="H495" s="91">
        <v>144</v>
      </c>
      <c r="I495" s="91">
        <v>88</v>
      </c>
      <c r="J495" s="91" t="s">
        <v>981</v>
      </c>
      <c r="K495" s="91">
        <v>2</v>
      </c>
      <c r="L495" s="91">
        <v>45</v>
      </c>
      <c r="M495" s="91">
        <v>4</v>
      </c>
      <c r="N495" s="91">
        <v>4</v>
      </c>
    </row>
    <row r="496" spans="1:14" ht="15" x14ac:dyDescent="0.2">
      <c r="A496" s="98">
        <v>493</v>
      </c>
      <c r="B496" s="8" t="s">
        <v>223</v>
      </c>
      <c r="C496" s="91">
        <v>17</v>
      </c>
      <c r="D496" s="13">
        <v>73</v>
      </c>
      <c r="E496" s="13">
        <v>1.77</v>
      </c>
      <c r="F496" s="10">
        <f t="shared" si="7"/>
        <v>23.301094832264035</v>
      </c>
      <c r="G496" s="91"/>
      <c r="H496" s="91">
        <v>184</v>
      </c>
      <c r="I496" s="91">
        <v>72</v>
      </c>
      <c r="J496" s="91" t="s">
        <v>981</v>
      </c>
      <c r="K496" s="91">
        <v>2</v>
      </c>
      <c r="L496" s="91">
        <v>30</v>
      </c>
      <c r="M496" s="21">
        <v>3</v>
      </c>
      <c r="N496" s="91">
        <v>4</v>
      </c>
    </row>
    <row r="497" spans="1:14" ht="15" x14ac:dyDescent="0.2">
      <c r="A497" s="98">
        <v>494</v>
      </c>
      <c r="B497" s="8" t="s">
        <v>223</v>
      </c>
      <c r="C497" s="91">
        <v>17</v>
      </c>
      <c r="D497" s="91">
        <v>67</v>
      </c>
      <c r="E497" s="91">
        <v>1.72</v>
      </c>
      <c r="F497" s="10">
        <f t="shared" si="7"/>
        <v>22.647376960519203</v>
      </c>
      <c r="G497" s="91">
        <v>84</v>
      </c>
      <c r="H497" s="91">
        <v>148</v>
      </c>
      <c r="I497" s="91">
        <v>86</v>
      </c>
      <c r="J497" s="91" t="s">
        <v>981</v>
      </c>
      <c r="K497" s="91">
        <v>5</v>
      </c>
      <c r="L497" s="91">
        <v>32</v>
      </c>
      <c r="M497" s="21">
        <v>4</v>
      </c>
      <c r="N497" s="91">
        <v>3</v>
      </c>
    </row>
    <row r="498" spans="1:14" ht="15" x14ac:dyDescent="0.2">
      <c r="A498" s="98">
        <v>495</v>
      </c>
      <c r="B498" s="8" t="s">
        <v>223</v>
      </c>
      <c r="C498" s="91">
        <v>17</v>
      </c>
      <c r="D498" s="13">
        <v>73</v>
      </c>
      <c r="E498" s="13">
        <v>1.77</v>
      </c>
      <c r="F498" s="10">
        <f t="shared" si="7"/>
        <v>23.301094832264035</v>
      </c>
      <c r="G498" s="91">
        <v>62</v>
      </c>
      <c r="H498" s="91">
        <v>132</v>
      </c>
      <c r="I498" s="91">
        <v>70</v>
      </c>
      <c r="J498" s="91" t="s">
        <v>981</v>
      </c>
      <c r="K498" s="91">
        <v>3</v>
      </c>
      <c r="L498" s="91">
        <v>25</v>
      </c>
      <c r="M498" s="21">
        <v>4</v>
      </c>
      <c r="N498" s="91">
        <v>4</v>
      </c>
    </row>
    <row r="499" spans="1:14" ht="15" x14ac:dyDescent="0.2">
      <c r="A499" s="98">
        <v>496</v>
      </c>
      <c r="B499" s="8" t="s">
        <v>222</v>
      </c>
      <c r="C499" s="91">
        <v>17</v>
      </c>
      <c r="D499" s="91">
        <v>66</v>
      </c>
      <c r="E499" s="91">
        <v>1.68</v>
      </c>
      <c r="F499" s="10">
        <f t="shared" si="7"/>
        <v>23.384353741496604</v>
      </c>
      <c r="G499" s="23">
        <v>92</v>
      </c>
      <c r="H499" s="91">
        <v>140</v>
      </c>
      <c r="I499" s="91">
        <v>120</v>
      </c>
      <c r="J499" s="91" t="s">
        <v>981</v>
      </c>
      <c r="K499" s="91">
        <v>4</v>
      </c>
      <c r="L499" s="91">
        <v>29</v>
      </c>
      <c r="M499" s="21">
        <v>4</v>
      </c>
      <c r="N499" s="91">
        <v>5</v>
      </c>
    </row>
    <row r="500" spans="1:14" ht="15" x14ac:dyDescent="0.2">
      <c r="A500" s="98">
        <v>497</v>
      </c>
      <c r="B500" s="8" t="s">
        <v>223</v>
      </c>
      <c r="C500" s="91">
        <v>17</v>
      </c>
      <c r="D500" s="13">
        <v>73</v>
      </c>
      <c r="E500" s="13">
        <v>1.77</v>
      </c>
      <c r="F500" s="10">
        <f t="shared" si="7"/>
        <v>23.301094832264035</v>
      </c>
      <c r="G500" s="91">
        <v>88</v>
      </c>
      <c r="H500" s="91">
        <v>168</v>
      </c>
      <c r="I500" s="91">
        <v>140</v>
      </c>
      <c r="J500" s="91" t="s">
        <v>981</v>
      </c>
      <c r="K500" s="91">
        <v>4</v>
      </c>
      <c r="L500" s="91">
        <v>30</v>
      </c>
      <c r="M500" s="21">
        <v>3</v>
      </c>
      <c r="N500" s="91">
        <v>4</v>
      </c>
    </row>
    <row r="501" spans="1:14" ht="15" x14ac:dyDescent="0.2">
      <c r="A501" s="98">
        <v>498</v>
      </c>
      <c r="B501" s="8" t="s">
        <v>222</v>
      </c>
      <c r="C501" s="91">
        <v>17</v>
      </c>
      <c r="D501" s="91">
        <v>62</v>
      </c>
      <c r="E501" s="91">
        <v>1.82</v>
      </c>
      <c r="F501" s="10">
        <f t="shared" si="7"/>
        <v>18.717546190073662</v>
      </c>
      <c r="G501" s="91">
        <v>84</v>
      </c>
      <c r="H501" s="91">
        <v>148</v>
      </c>
      <c r="I501" s="91">
        <v>80</v>
      </c>
      <c r="J501" s="91" t="s">
        <v>981</v>
      </c>
      <c r="K501" s="91">
        <v>3</v>
      </c>
      <c r="L501" s="91">
        <v>33</v>
      </c>
      <c r="M501" s="21">
        <v>4</v>
      </c>
      <c r="N501" s="91">
        <v>5</v>
      </c>
    </row>
    <row r="502" spans="1:14" ht="15" x14ac:dyDescent="0.2">
      <c r="A502" s="98">
        <v>499</v>
      </c>
      <c r="B502" s="8" t="s">
        <v>223</v>
      </c>
      <c r="C502" s="91">
        <v>17</v>
      </c>
      <c r="D502" s="91">
        <v>45</v>
      </c>
      <c r="E502" s="91">
        <v>1.59</v>
      </c>
      <c r="F502" s="10">
        <f t="shared" si="7"/>
        <v>17.799928800284796</v>
      </c>
      <c r="G502" s="91">
        <v>68</v>
      </c>
      <c r="H502" s="91">
        <v>112</v>
      </c>
      <c r="I502" s="91">
        <v>100</v>
      </c>
      <c r="J502" s="91" t="s">
        <v>981</v>
      </c>
      <c r="K502" s="91">
        <v>5</v>
      </c>
      <c r="L502" s="91">
        <v>22</v>
      </c>
      <c r="M502" s="21">
        <v>4</v>
      </c>
      <c r="N502" s="91">
        <v>3</v>
      </c>
    </row>
    <row r="503" spans="1:14" ht="15" x14ac:dyDescent="0.2">
      <c r="A503" s="98">
        <v>500</v>
      </c>
      <c r="B503" s="8" t="s">
        <v>223</v>
      </c>
      <c r="C503" s="91">
        <v>17</v>
      </c>
      <c r="D503" s="91">
        <v>62</v>
      </c>
      <c r="E503" s="91">
        <v>1.65</v>
      </c>
      <c r="F503" s="10">
        <f t="shared" si="7"/>
        <v>22.77318640955005</v>
      </c>
      <c r="G503" s="91">
        <v>68</v>
      </c>
      <c r="H503" s="91">
        <v>120</v>
      </c>
      <c r="I503" s="91">
        <v>84</v>
      </c>
      <c r="J503" s="91" t="s">
        <v>981</v>
      </c>
      <c r="K503" s="91">
        <v>3</v>
      </c>
      <c r="L503" s="91">
        <v>26</v>
      </c>
      <c r="M503" s="21">
        <v>3</v>
      </c>
      <c r="N503" s="91">
        <v>3</v>
      </c>
    </row>
    <row r="504" spans="1:14" ht="15" x14ac:dyDescent="0.2">
      <c r="A504" s="98">
        <v>501</v>
      </c>
      <c r="B504" s="8" t="s">
        <v>222</v>
      </c>
      <c r="C504" s="91">
        <v>17</v>
      </c>
      <c r="D504" s="13">
        <v>51</v>
      </c>
      <c r="E504" s="13">
        <v>1.61</v>
      </c>
      <c r="F504" s="10">
        <f t="shared" si="7"/>
        <v>19.675166853130666</v>
      </c>
      <c r="G504" s="91">
        <v>72</v>
      </c>
      <c r="H504" s="91">
        <v>104</v>
      </c>
      <c r="I504" s="91">
        <v>104</v>
      </c>
      <c r="J504" s="91" t="s">
        <v>981</v>
      </c>
      <c r="K504" s="91">
        <v>4</v>
      </c>
      <c r="L504" s="91">
        <v>23</v>
      </c>
      <c r="M504" s="21">
        <v>4</v>
      </c>
      <c r="N504" s="91">
        <v>5</v>
      </c>
    </row>
    <row r="505" spans="1:14" ht="15" x14ac:dyDescent="0.2">
      <c r="A505" s="98">
        <v>502</v>
      </c>
      <c r="B505" s="8" t="s">
        <v>223</v>
      </c>
      <c r="C505" s="91">
        <v>17</v>
      </c>
      <c r="D505" s="91">
        <v>60</v>
      </c>
      <c r="E505" s="91">
        <v>1.7</v>
      </c>
      <c r="F505" s="10">
        <f t="shared" si="7"/>
        <v>20.761245674740486</v>
      </c>
      <c r="G505" s="91">
        <v>72</v>
      </c>
      <c r="H505" s="91">
        <v>136</v>
      </c>
      <c r="I505" s="91">
        <v>88</v>
      </c>
      <c r="J505" s="91" t="s">
        <v>981</v>
      </c>
      <c r="K505" s="91">
        <v>4</v>
      </c>
      <c r="L505" s="91">
        <v>28</v>
      </c>
      <c r="M505" s="21">
        <v>4</v>
      </c>
      <c r="N505" s="91">
        <v>4</v>
      </c>
    </row>
    <row r="506" spans="1:14" ht="15" x14ac:dyDescent="0.2">
      <c r="A506" s="98">
        <v>503</v>
      </c>
      <c r="B506" s="8" t="s">
        <v>223</v>
      </c>
      <c r="C506" s="91">
        <v>16</v>
      </c>
      <c r="D506" s="91">
        <v>57</v>
      </c>
      <c r="E506" s="91">
        <v>1.66</v>
      </c>
      <c r="F506" s="10">
        <f t="shared" si="7"/>
        <v>20.685150239512268</v>
      </c>
      <c r="G506" s="91">
        <v>60</v>
      </c>
      <c r="H506" s="91">
        <v>128</v>
      </c>
      <c r="I506" s="91">
        <v>104</v>
      </c>
      <c r="J506" s="91" t="s">
        <v>981</v>
      </c>
      <c r="K506" s="91">
        <v>4</v>
      </c>
      <c r="L506" s="91">
        <v>41</v>
      </c>
      <c r="M506" s="91">
        <v>4</v>
      </c>
      <c r="N506" s="91">
        <v>4</v>
      </c>
    </row>
    <row r="507" spans="1:14" ht="15" x14ac:dyDescent="0.2">
      <c r="A507" s="98">
        <v>504</v>
      </c>
      <c r="B507" s="8" t="s">
        <v>222</v>
      </c>
      <c r="C507" s="91">
        <v>17</v>
      </c>
      <c r="D507" s="91">
        <v>64</v>
      </c>
      <c r="E507" s="91">
        <v>1.75</v>
      </c>
      <c r="F507" s="10">
        <f t="shared" si="7"/>
        <v>20.897959183673468</v>
      </c>
      <c r="G507" s="91">
        <v>88</v>
      </c>
      <c r="H507" s="91">
        <v>168</v>
      </c>
      <c r="I507" s="91">
        <v>140</v>
      </c>
      <c r="J507" s="91" t="s">
        <v>981</v>
      </c>
      <c r="K507" s="91">
        <v>3</v>
      </c>
      <c r="L507" s="91">
        <v>39</v>
      </c>
      <c r="M507" s="21">
        <v>3</v>
      </c>
      <c r="N507" s="91">
        <v>4</v>
      </c>
    </row>
    <row r="508" spans="1:14" ht="15" x14ac:dyDescent="0.2">
      <c r="A508" s="98">
        <v>505</v>
      </c>
      <c r="B508" s="8" t="s">
        <v>223</v>
      </c>
      <c r="C508" s="91">
        <v>17</v>
      </c>
      <c r="D508" s="91">
        <v>64</v>
      </c>
      <c r="E508" s="91">
        <v>1.75</v>
      </c>
      <c r="F508" s="10">
        <f t="shared" si="7"/>
        <v>20.897959183673468</v>
      </c>
      <c r="G508" s="91">
        <v>108</v>
      </c>
      <c r="H508" s="91">
        <v>140</v>
      </c>
      <c r="I508" s="91">
        <v>120</v>
      </c>
      <c r="J508" s="91" t="s">
        <v>981</v>
      </c>
      <c r="K508" s="91">
        <v>5</v>
      </c>
      <c r="L508" s="91">
        <v>41</v>
      </c>
      <c r="M508" s="21">
        <v>3</v>
      </c>
      <c r="N508" s="91">
        <v>4</v>
      </c>
    </row>
    <row r="509" spans="1:14" ht="15" x14ac:dyDescent="0.2">
      <c r="A509" s="98">
        <v>506</v>
      </c>
      <c r="B509" s="8" t="s">
        <v>223</v>
      </c>
      <c r="C509" s="91">
        <v>17</v>
      </c>
      <c r="D509" s="91">
        <v>64</v>
      </c>
      <c r="E509" s="91">
        <v>1.73</v>
      </c>
      <c r="F509" s="10">
        <f t="shared" si="7"/>
        <v>21.383941996057334</v>
      </c>
      <c r="G509" s="91">
        <v>88</v>
      </c>
      <c r="H509" s="91">
        <v>168</v>
      </c>
      <c r="I509" s="91">
        <v>140</v>
      </c>
      <c r="J509" s="91" t="s">
        <v>981</v>
      </c>
      <c r="K509" s="91">
        <v>3</v>
      </c>
      <c r="L509" s="91">
        <v>30</v>
      </c>
      <c r="M509" s="21">
        <v>5</v>
      </c>
      <c r="N509" s="91">
        <v>4</v>
      </c>
    </row>
    <row r="510" spans="1:14" ht="15" x14ac:dyDescent="0.2">
      <c r="A510" s="98">
        <v>507</v>
      </c>
      <c r="B510" s="8" t="s">
        <v>222</v>
      </c>
      <c r="C510" s="91">
        <v>17</v>
      </c>
      <c r="D510" s="91">
        <v>58</v>
      </c>
      <c r="E510" s="91">
        <v>1.62</v>
      </c>
      <c r="F510" s="10">
        <f t="shared" si="7"/>
        <v>22.10028959000152</v>
      </c>
      <c r="G510" s="91">
        <v>96</v>
      </c>
      <c r="H510" s="91">
        <v>128</v>
      </c>
      <c r="I510" s="91">
        <v>112</v>
      </c>
      <c r="J510" s="91" t="s">
        <v>981</v>
      </c>
      <c r="K510" s="91">
        <v>4</v>
      </c>
      <c r="L510" s="91">
        <v>32</v>
      </c>
      <c r="M510" s="21">
        <v>5</v>
      </c>
      <c r="N510" s="91">
        <v>4</v>
      </c>
    </row>
    <row r="511" spans="1:14" ht="15" x14ac:dyDescent="0.2">
      <c r="A511" s="98">
        <v>508</v>
      </c>
      <c r="B511" s="8" t="s">
        <v>223</v>
      </c>
      <c r="C511" s="91">
        <v>17</v>
      </c>
      <c r="D511" s="91">
        <v>63</v>
      </c>
      <c r="E511" s="91">
        <v>1.66</v>
      </c>
      <c r="F511" s="10">
        <f t="shared" si="7"/>
        <v>22.862534475250399</v>
      </c>
      <c r="G511" s="91">
        <v>88</v>
      </c>
      <c r="H511" s="91">
        <v>120</v>
      </c>
      <c r="I511" s="91">
        <v>72</v>
      </c>
      <c r="J511" s="91" t="s">
        <v>981</v>
      </c>
      <c r="K511" s="91">
        <v>4</v>
      </c>
      <c r="L511" s="91">
        <v>36</v>
      </c>
      <c r="M511" s="91">
        <v>4</v>
      </c>
      <c r="N511" s="91">
        <v>4</v>
      </c>
    </row>
    <row r="512" spans="1:14" ht="15" x14ac:dyDescent="0.2">
      <c r="A512" s="98">
        <v>509</v>
      </c>
      <c r="B512" s="8" t="s">
        <v>222</v>
      </c>
      <c r="C512" s="91">
        <v>17</v>
      </c>
      <c r="D512" s="91">
        <v>80</v>
      </c>
      <c r="E512" s="91">
        <v>1.8</v>
      </c>
      <c r="F512" s="10">
        <f t="shared" si="7"/>
        <v>24.691358024691358</v>
      </c>
      <c r="G512" s="91">
        <v>88</v>
      </c>
      <c r="H512" s="91">
        <v>160</v>
      </c>
      <c r="I512" s="91">
        <v>112</v>
      </c>
      <c r="J512" s="91" t="s">
        <v>981</v>
      </c>
      <c r="K512" s="91">
        <v>3</v>
      </c>
      <c r="L512" s="91">
        <v>42</v>
      </c>
      <c r="M512" s="91">
        <v>5</v>
      </c>
      <c r="N512" s="91">
        <v>3</v>
      </c>
    </row>
    <row r="513" spans="1:14" ht="15" x14ac:dyDescent="0.2">
      <c r="A513" s="98">
        <v>510</v>
      </c>
      <c r="B513" s="8" t="s">
        <v>222</v>
      </c>
      <c r="C513" s="91">
        <v>17</v>
      </c>
      <c r="D513" s="91">
        <v>62</v>
      </c>
      <c r="E513" s="91">
        <v>1.78</v>
      </c>
      <c r="F513" s="10">
        <f t="shared" si="7"/>
        <v>19.568236333796236</v>
      </c>
      <c r="G513" s="91">
        <v>72</v>
      </c>
      <c r="H513" s="91">
        <v>104</v>
      </c>
      <c r="I513" s="91">
        <v>104</v>
      </c>
      <c r="J513" s="91" t="s">
        <v>981</v>
      </c>
      <c r="K513" s="91">
        <v>4</v>
      </c>
      <c r="L513" s="91">
        <v>26</v>
      </c>
      <c r="M513" s="91">
        <v>4</v>
      </c>
      <c r="N513" s="91">
        <v>4</v>
      </c>
    </row>
    <row r="514" spans="1:14" ht="15" x14ac:dyDescent="0.2">
      <c r="A514" s="98">
        <v>511</v>
      </c>
      <c r="B514" s="8" t="s">
        <v>222</v>
      </c>
      <c r="C514" s="91">
        <v>17</v>
      </c>
      <c r="D514" s="91">
        <v>65</v>
      </c>
      <c r="E514" s="91">
        <v>1.63</v>
      </c>
      <c r="F514" s="10">
        <f t="shared" si="7"/>
        <v>24.464601603372351</v>
      </c>
      <c r="G514" s="91">
        <v>72</v>
      </c>
      <c r="H514" s="91">
        <v>136</v>
      </c>
      <c r="I514" s="91">
        <v>88</v>
      </c>
      <c r="J514" s="91" t="s">
        <v>981</v>
      </c>
      <c r="K514" s="91">
        <v>4</v>
      </c>
      <c r="L514" s="91">
        <v>28</v>
      </c>
      <c r="M514" s="91">
        <v>3</v>
      </c>
      <c r="N514" s="91">
        <v>5</v>
      </c>
    </row>
    <row r="515" spans="1:14" ht="15" x14ac:dyDescent="0.2">
      <c r="A515" s="98">
        <v>512</v>
      </c>
      <c r="B515" s="8" t="s">
        <v>222</v>
      </c>
      <c r="C515" s="91">
        <v>16</v>
      </c>
      <c r="D515" s="91">
        <v>67</v>
      </c>
      <c r="E515" s="91">
        <v>1.72</v>
      </c>
      <c r="F515" s="10">
        <f t="shared" si="7"/>
        <v>22.647376960519203</v>
      </c>
      <c r="G515" s="91">
        <v>84</v>
      </c>
      <c r="H515" s="91">
        <v>136</v>
      </c>
      <c r="I515" s="91">
        <v>80</v>
      </c>
      <c r="J515" s="91" t="s">
        <v>981</v>
      </c>
      <c r="K515" s="91">
        <v>3</v>
      </c>
      <c r="L515" s="91">
        <v>45</v>
      </c>
      <c r="M515" s="91">
        <v>2</v>
      </c>
      <c r="N515" s="91">
        <v>4</v>
      </c>
    </row>
    <row r="516" spans="1:14" ht="15" x14ac:dyDescent="0.2">
      <c r="A516" s="98">
        <v>513</v>
      </c>
      <c r="B516" s="8" t="s">
        <v>223</v>
      </c>
      <c r="C516" s="91">
        <v>17</v>
      </c>
      <c r="D516" s="13">
        <v>73</v>
      </c>
      <c r="E516" s="13">
        <v>1.77</v>
      </c>
      <c r="F516" s="10">
        <f t="shared" si="7"/>
        <v>23.301094832264035</v>
      </c>
      <c r="G516" s="91">
        <v>80</v>
      </c>
      <c r="H516" s="91">
        <v>160</v>
      </c>
      <c r="I516" s="91">
        <v>92</v>
      </c>
      <c r="J516" s="91" t="s">
        <v>981</v>
      </c>
      <c r="K516" s="91">
        <v>5</v>
      </c>
      <c r="L516" s="91">
        <v>27</v>
      </c>
      <c r="M516" s="91">
        <v>4</v>
      </c>
      <c r="N516" s="91">
        <v>5</v>
      </c>
    </row>
    <row r="517" spans="1:14" ht="15" x14ac:dyDescent="0.2">
      <c r="A517" s="98">
        <v>514</v>
      </c>
      <c r="B517" s="8" t="s">
        <v>222</v>
      </c>
      <c r="C517" s="91">
        <v>17</v>
      </c>
      <c r="D517" s="91">
        <v>66</v>
      </c>
      <c r="E517" s="91">
        <v>1.68</v>
      </c>
      <c r="F517" s="10">
        <f t="shared" ref="F517:F580" si="8">D517/(E517*E517)</f>
        <v>23.384353741496604</v>
      </c>
      <c r="G517" s="91">
        <v>92</v>
      </c>
      <c r="H517" s="91">
        <v>120</v>
      </c>
      <c r="I517" s="91">
        <v>120</v>
      </c>
      <c r="J517" s="91" t="s">
        <v>981</v>
      </c>
      <c r="K517" s="91">
        <v>3</v>
      </c>
      <c r="L517" s="91">
        <v>29</v>
      </c>
      <c r="M517" s="91">
        <v>4</v>
      </c>
      <c r="N517" s="91">
        <v>3</v>
      </c>
    </row>
    <row r="518" spans="1:14" ht="15" x14ac:dyDescent="0.2">
      <c r="A518" s="98">
        <v>515</v>
      </c>
      <c r="B518" s="8" t="s">
        <v>222</v>
      </c>
      <c r="C518" s="91">
        <v>17</v>
      </c>
      <c r="D518" s="13">
        <v>73</v>
      </c>
      <c r="E518" s="13">
        <v>1.77</v>
      </c>
      <c r="F518" s="10">
        <f t="shared" si="8"/>
        <v>23.301094832264035</v>
      </c>
      <c r="G518" s="91">
        <v>108</v>
      </c>
      <c r="H518" s="91">
        <v>160</v>
      </c>
      <c r="I518" s="91">
        <v>120</v>
      </c>
      <c r="J518" s="91" t="s">
        <v>981</v>
      </c>
      <c r="K518" s="91">
        <v>4</v>
      </c>
      <c r="L518" s="91">
        <v>24</v>
      </c>
      <c r="M518" s="91">
        <v>2</v>
      </c>
      <c r="N518" s="91">
        <v>3</v>
      </c>
    </row>
    <row r="519" spans="1:14" ht="15" x14ac:dyDescent="0.2">
      <c r="A519" s="98">
        <v>516</v>
      </c>
      <c r="B519" s="8" t="s">
        <v>222</v>
      </c>
      <c r="C519" s="91">
        <v>19</v>
      </c>
      <c r="D519" s="13">
        <v>63</v>
      </c>
      <c r="E519" s="13">
        <v>1.84</v>
      </c>
      <c r="F519" s="10">
        <f t="shared" si="8"/>
        <v>18.608223062381853</v>
      </c>
      <c r="G519" s="91">
        <v>96</v>
      </c>
      <c r="H519" s="91">
        <v>136</v>
      </c>
      <c r="I519" s="91">
        <v>96</v>
      </c>
      <c r="J519" s="91" t="s">
        <v>981</v>
      </c>
      <c r="K519" s="91">
        <v>4</v>
      </c>
      <c r="L519" s="91">
        <v>28</v>
      </c>
      <c r="M519" s="91">
        <v>3</v>
      </c>
      <c r="N519" s="91">
        <v>5</v>
      </c>
    </row>
    <row r="520" spans="1:14" ht="15" x14ac:dyDescent="0.2">
      <c r="A520" s="98">
        <v>517</v>
      </c>
      <c r="B520" s="8" t="s">
        <v>223</v>
      </c>
      <c r="C520" s="91">
        <v>18</v>
      </c>
      <c r="D520" s="13">
        <v>79</v>
      </c>
      <c r="E520" s="91">
        <v>1.74</v>
      </c>
      <c r="F520" s="10">
        <f t="shared" si="8"/>
        <v>26.09327520147972</v>
      </c>
      <c r="G520" s="91">
        <v>100</v>
      </c>
      <c r="H520" s="91">
        <v>140</v>
      </c>
      <c r="I520" s="91">
        <v>124</v>
      </c>
      <c r="J520" s="91" t="s">
        <v>981</v>
      </c>
      <c r="K520" s="91">
        <v>5</v>
      </c>
      <c r="L520" s="91">
        <v>24</v>
      </c>
      <c r="M520" s="91">
        <v>3</v>
      </c>
      <c r="N520" s="91">
        <v>4</v>
      </c>
    </row>
    <row r="521" spans="1:14" ht="15" x14ac:dyDescent="0.2">
      <c r="A521" s="98">
        <v>518</v>
      </c>
      <c r="B521" s="8" t="s">
        <v>223</v>
      </c>
      <c r="C521" s="91">
        <v>17</v>
      </c>
      <c r="D521" s="13">
        <v>65</v>
      </c>
      <c r="E521" s="13">
        <v>1.72</v>
      </c>
      <c r="F521" s="10">
        <f t="shared" si="8"/>
        <v>21.971335857220122</v>
      </c>
      <c r="G521" s="91">
        <v>88</v>
      </c>
      <c r="H521" s="91">
        <v>136</v>
      </c>
      <c r="I521" s="91">
        <v>96</v>
      </c>
      <c r="J521" s="91" t="s">
        <v>981</v>
      </c>
      <c r="K521" s="91">
        <v>3</v>
      </c>
      <c r="L521" s="91">
        <v>28</v>
      </c>
      <c r="M521" s="91">
        <v>3</v>
      </c>
      <c r="N521" s="91">
        <v>4</v>
      </c>
    </row>
    <row r="522" spans="1:14" ht="15" x14ac:dyDescent="0.2">
      <c r="A522" s="98">
        <v>519</v>
      </c>
      <c r="B522" s="8" t="s">
        <v>223</v>
      </c>
      <c r="C522" s="91">
        <v>17</v>
      </c>
      <c r="D522" s="13">
        <v>51</v>
      </c>
      <c r="E522" s="13">
        <v>1.61</v>
      </c>
      <c r="F522" s="10">
        <f t="shared" si="8"/>
        <v>19.675166853130666</v>
      </c>
      <c r="G522" s="91">
        <v>88</v>
      </c>
      <c r="H522" s="91">
        <v>148</v>
      </c>
      <c r="I522" s="91">
        <v>88</v>
      </c>
      <c r="J522" s="91" t="s">
        <v>981</v>
      </c>
      <c r="K522" s="91">
        <v>4</v>
      </c>
      <c r="L522" s="91">
        <v>26</v>
      </c>
      <c r="M522" s="91">
        <v>1</v>
      </c>
      <c r="N522" s="91">
        <v>4</v>
      </c>
    </row>
    <row r="523" spans="1:14" ht="15" x14ac:dyDescent="0.2">
      <c r="A523" s="98">
        <v>520</v>
      </c>
      <c r="B523" s="8" t="s">
        <v>223</v>
      </c>
      <c r="C523" s="91">
        <v>17</v>
      </c>
      <c r="D523" s="91">
        <v>60</v>
      </c>
      <c r="E523" s="91">
        <v>1.7</v>
      </c>
      <c r="F523" s="10">
        <f t="shared" si="8"/>
        <v>20.761245674740486</v>
      </c>
      <c r="G523" s="91">
        <v>84</v>
      </c>
      <c r="H523" s="91">
        <v>128</v>
      </c>
      <c r="I523" s="91">
        <v>92</v>
      </c>
      <c r="J523" s="91" t="s">
        <v>981</v>
      </c>
      <c r="K523" s="91">
        <v>4</v>
      </c>
      <c r="L523" s="91">
        <v>26</v>
      </c>
      <c r="M523" s="91">
        <v>4</v>
      </c>
      <c r="N523" s="91">
        <v>4</v>
      </c>
    </row>
    <row r="524" spans="1:14" ht="15" x14ac:dyDescent="0.2">
      <c r="A524" s="98">
        <v>521</v>
      </c>
      <c r="B524" s="8" t="s">
        <v>222</v>
      </c>
      <c r="C524" s="91">
        <v>17</v>
      </c>
      <c r="D524" s="13">
        <v>51</v>
      </c>
      <c r="E524" s="13">
        <v>1.56</v>
      </c>
      <c r="F524" s="10">
        <f t="shared" si="8"/>
        <v>20.956607495069033</v>
      </c>
      <c r="G524" s="91">
        <v>76</v>
      </c>
      <c r="H524" s="91">
        <v>116</v>
      </c>
      <c r="I524" s="91">
        <v>76</v>
      </c>
      <c r="J524" s="91" t="s">
        <v>981</v>
      </c>
      <c r="K524" s="91">
        <v>3</v>
      </c>
      <c r="L524" s="91">
        <v>32</v>
      </c>
      <c r="M524" s="91">
        <v>3</v>
      </c>
      <c r="N524" s="91">
        <v>4</v>
      </c>
    </row>
    <row r="525" spans="1:14" ht="15" x14ac:dyDescent="0.2">
      <c r="A525" s="98">
        <v>522</v>
      </c>
      <c r="B525" s="8" t="s">
        <v>222</v>
      </c>
      <c r="C525" s="91">
        <v>18</v>
      </c>
      <c r="D525" s="13">
        <v>51</v>
      </c>
      <c r="E525" s="13">
        <v>1.71</v>
      </c>
      <c r="F525" s="10">
        <f t="shared" si="8"/>
        <v>17.441263978660103</v>
      </c>
      <c r="G525" s="91">
        <v>92</v>
      </c>
      <c r="H525" s="91">
        <v>164</v>
      </c>
      <c r="I525" s="91">
        <v>104</v>
      </c>
      <c r="J525" s="91" t="s">
        <v>981</v>
      </c>
      <c r="K525" s="91">
        <v>5</v>
      </c>
      <c r="L525" s="91">
        <v>36</v>
      </c>
      <c r="M525" s="91">
        <v>3</v>
      </c>
      <c r="N525" s="91">
        <v>4</v>
      </c>
    </row>
    <row r="526" spans="1:14" ht="15" x14ac:dyDescent="0.2">
      <c r="A526" s="98">
        <v>523</v>
      </c>
      <c r="B526" s="8" t="s">
        <v>222</v>
      </c>
      <c r="C526" s="91">
        <v>20</v>
      </c>
      <c r="D526" s="13">
        <v>70</v>
      </c>
      <c r="E526" s="13">
        <v>1.76</v>
      </c>
      <c r="F526" s="10">
        <f t="shared" si="8"/>
        <v>22.598140495867771</v>
      </c>
      <c r="G526" s="91">
        <v>104</v>
      </c>
      <c r="H526" s="91">
        <v>148</v>
      </c>
      <c r="I526" s="91">
        <v>128</v>
      </c>
      <c r="J526" s="91" t="s">
        <v>981</v>
      </c>
      <c r="K526" s="91">
        <v>3</v>
      </c>
      <c r="L526" s="91">
        <v>42</v>
      </c>
      <c r="M526" s="91">
        <v>3</v>
      </c>
      <c r="N526" s="91">
        <v>4</v>
      </c>
    </row>
    <row r="527" spans="1:14" ht="15" x14ac:dyDescent="0.2">
      <c r="A527" s="98">
        <v>524</v>
      </c>
      <c r="B527" s="8" t="s">
        <v>222</v>
      </c>
      <c r="C527" s="91">
        <v>17</v>
      </c>
      <c r="D527" s="91">
        <v>43</v>
      </c>
      <c r="E527" s="91">
        <v>1.58</v>
      </c>
      <c r="F527" s="10">
        <f t="shared" si="8"/>
        <v>17.224803717352987</v>
      </c>
      <c r="G527" s="91">
        <v>100</v>
      </c>
      <c r="H527" s="91">
        <v>120</v>
      </c>
      <c r="I527" s="91">
        <v>108</v>
      </c>
      <c r="J527" s="91" t="s">
        <v>981</v>
      </c>
      <c r="K527" s="91">
        <v>4</v>
      </c>
      <c r="L527" s="91">
        <v>26</v>
      </c>
      <c r="M527" s="91">
        <v>4</v>
      </c>
      <c r="N527" s="91">
        <v>3</v>
      </c>
    </row>
    <row r="528" spans="1:14" ht="15" x14ac:dyDescent="0.2">
      <c r="A528" s="98">
        <v>525</v>
      </c>
      <c r="B528" s="8" t="s">
        <v>223</v>
      </c>
      <c r="C528" s="91">
        <v>17</v>
      </c>
      <c r="D528" s="91">
        <v>52</v>
      </c>
      <c r="E528" s="91">
        <v>1.66</v>
      </c>
      <c r="F528" s="10">
        <f t="shared" si="8"/>
        <v>18.870663376397157</v>
      </c>
      <c r="G528" s="91">
        <v>104</v>
      </c>
      <c r="H528" s="91">
        <v>120</v>
      </c>
      <c r="I528" s="91">
        <v>104</v>
      </c>
      <c r="J528" s="91" t="s">
        <v>981</v>
      </c>
      <c r="K528" s="91">
        <v>4</v>
      </c>
      <c r="L528" s="91">
        <v>28</v>
      </c>
      <c r="M528" s="91">
        <v>3</v>
      </c>
      <c r="N528" s="91">
        <v>4</v>
      </c>
    </row>
    <row r="529" spans="1:14" ht="15" x14ac:dyDescent="0.2">
      <c r="A529" s="98">
        <v>526</v>
      </c>
      <c r="B529" s="8" t="s">
        <v>222</v>
      </c>
      <c r="C529" s="91">
        <v>17</v>
      </c>
      <c r="D529" s="91">
        <v>57</v>
      </c>
      <c r="E529" s="91">
        <v>1.68</v>
      </c>
      <c r="F529" s="10">
        <f t="shared" si="8"/>
        <v>20.195578231292519</v>
      </c>
      <c r="G529" s="91">
        <v>88</v>
      </c>
      <c r="H529" s="91">
        <v>120</v>
      </c>
      <c r="I529" s="91">
        <v>92</v>
      </c>
      <c r="J529" s="91" t="s">
        <v>981</v>
      </c>
      <c r="K529" s="91">
        <v>4</v>
      </c>
      <c r="L529" s="91">
        <v>45</v>
      </c>
      <c r="M529" s="91">
        <v>4</v>
      </c>
      <c r="N529" s="91">
        <v>5</v>
      </c>
    </row>
    <row r="530" spans="1:14" ht="15" x14ac:dyDescent="0.2">
      <c r="A530" s="98">
        <v>527</v>
      </c>
      <c r="B530" s="8" t="s">
        <v>222</v>
      </c>
      <c r="C530" s="91">
        <v>17</v>
      </c>
      <c r="D530" s="91">
        <v>45</v>
      </c>
      <c r="E530" s="91">
        <v>1.53</v>
      </c>
      <c r="F530" s="10">
        <f t="shared" si="8"/>
        <v>19.223375624759708</v>
      </c>
      <c r="G530" s="91">
        <v>84</v>
      </c>
      <c r="H530" s="91">
        <v>136</v>
      </c>
      <c r="I530" s="91">
        <v>80</v>
      </c>
      <c r="J530" s="91" t="s">
        <v>981</v>
      </c>
      <c r="K530" s="91">
        <v>3</v>
      </c>
      <c r="L530" s="91">
        <v>27</v>
      </c>
      <c r="M530" s="91">
        <v>3</v>
      </c>
      <c r="N530" s="91">
        <v>4</v>
      </c>
    </row>
    <row r="531" spans="1:14" ht="15" x14ac:dyDescent="0.2">
      <c r="A531" s="98">
        <v>528</v>
      </c>
      <c r="B531" s="8" t="s">
        <v>222</v>
      </c>
      <c r="C531" s="91">
        <v>17</v>
      </c>
      <c r="D531" s="91">
        <v>75</v>
      </c>
      <c r="E531" s="91">
        <v>1.82</v>
      </c>
      <c r="F531" s="10">
        <f t="shared" si="8"/>
        <v>22.642192971863299</v>
      </c>
      <c r="G531" s="91">
        <v>80</v>
      </c>
      <c r="H531" s="91">
        <v>160</v>
      </c>
      <c r="I531" s="91">
        <v>92</v>
      </c>
      <c r="J531" s="91" t="s">
        <v>981</v>
      </c>
      <c r="K531" s="91">
        <v>5</v>
      </c>
      <c r="L531" s="91">
        <v>29</v>
      </c>
      <c r="M531" s="91">
        <v>3</v>
      </c>
      <c r="N531" s="91">
        <v>5</v>
      </c>
    </row>
    <row r="532" spans="1:14" ht="15" x14ac:dyDescent="0.2">
      <c r="A532" s="98">
        <v>529</v>
      </c>
      <c r="B532" s="8" t="s">
        <v>222</v>
      </c>
      <c r="C532" s="91">
        <v>17</v>
      </c>
      <c r="D532" s="91">
        <v>56</v>
      </c>
      <c r="E532" s="91">
        <v>1.64</v>
      </c>
      <c r="F532" s="10">
        <f t="shared" si="8"/>
        <v>20.820939916716245</v>
      </c>
      <c r="G532" s="91">
        <v>92</v>
      </c>
      <c r="H532" s="91">
        <v>120</v>
      </c>
      <c r="I532" s="91">
        <v>120</v>
      </c>
      <c r="J532" s="91" t="s">
        <v>981</v>
      </c>
      <c r="K532" s="91">
        <v>3</v>
      </c>
      <c r="L532" s="91">
        <v>24</v>
      </c>
      <c r="M532" s="91">
        <v>4</v>
      </c>
      <c r="N532" s="91">
        <v>2</v>
      </c>
    </row>
    <row r="533" spans="1:14" ht="15" x14ac:dyDescent="0.2">
      <c r="A533" s="98">
        <v>530</v>
      </c>
      <c r="B533" s="8" t="s">
        <v>222</v>
      </c>
      <c r="C533" s="91">
        <v>17</v>
      </c>
      <c r="D533" s="91">
        <v>68</v>
      </c>
      <c r="E533" s="91">
        <v>1.57</v>
      </c>
      <c r="F533" s="10">
        <f t="shared" si="8"/>
        <v>27.587326057852245</v>
      </c>
      <c r="G533" s="91">
        <v>108</v>
      </c>
      <c r="H533" s="91">
        <v>160</v>
      </c>
      <c r="I533" s="91">
        <v>120</v>
      </c>
      <c r="J533" s="91" t="s">
        <v>981</v>
      </c>
      <c r="K533" s="91">
        <v>4</v>
      </c>
      <c r="L533" s="91">
        <v>28</v>
      </c>
      <c r="M533" s="91">
        <v>4</v>
      </c>
      <c r="N533" s="91">
        <v>5</v>
      </c>
    </row>
    <row r="534" spans="1:14" ht="15" x14ac:dyDescent="0.2">
      <c r="A534" s="98">
        <v>531</v>
      </c>
      <c r="B534" s="8" t="s">
        <v>222</v>
      </c>
      <c r="C534" s="91">
        <v>17</v>
      </c>
      <c r="D534" s="91">
        <v>59</v>
      </c>
      <c r="E534" s="91">
        <v>1.57</v>
      </c>
      <c r="F534" s="10">
        <f t="shared" si="8"/>
        <v>23.936062314901211</v>
      </c>
      <c r="G534" s="91">
        <v>96</v>
      </c>
      <c r="H534" s="91">
        <v>136</v>
      </c>
      <c r="I534" s="91">
        <v>96</v>
      </c>
      <c r="J534" s="91" t="s">
        <v>981</v>
      </c>
      <c r="K534" s="91">
        <v>4</v>
      </c>
      <c r="L534" s="91">
        <v>24</v>
      </c>
      <c r="M534" s="21">
        <v>3</v>
      </c>
      <c r="N534" s="91">
        <v>3</v>
      </c>
    </row>
    <row r="535" spans="1:14" ht="15" x14ac:dyDescent="0.2">
      <c r="A535" s="98">
        <v>532</v>
      </c>
      <c r="B535" s="8" t="s">
        <v>222</v>
      </c>
      <c r="C535" s="91">
        <v>17</v>
      </c>
      <c r="D535" s="91">
        <v>61</v>
      </c>
      <c r="E535" s="91">
        <v>1.62</v>
      </c>
      <c r="F535" s="10">
        <f t="shared" si="8"/>
        <v>23.243408017070564</v>
      </c>
      <c r="G535" s="91">
        <v>100</v>
      </c>
      <c r="H535" s="91">
        <v>140</v>
      </c>
      <c r="I535" s="91">
        <v>124</v>
      </c>
      <c r="J535" s="91" t="s">
        <v>981</v>
      </c>
      <c r="K535" s="91">
        <v>4</v>
      </c>
      <c r="L535" s="91">
        <v>28</v>
      </c>
      <c r="M535" s="21">
        <v>4</v>
      </c>
      <c r="N535" s="91">
        <v>3</v>
      </c>
    </row>
    <row r="536" spans="1:14" ht="15" x14ac:dyDescent="0.2">
      <c r="A536" s="98">
        <v>533</v>
      </c>
      <c r="B536" s="8" t="s">
        <v>222</v>
      </c>
      <c r="C536" s="91">
        <v>17</v>
      </c>
      <c r="D536" s="91">
        <v>62</v>
      </c>
      <c r="E536" s="91">
        <v>1.7</v>
      </c>
      <c r="F536" s="10">
        <f t="shared" si="8"/>
        <v>21.453287197231838</v>
      </c>
      <c r="G536" s="91">
        <v>88</v>
      </c>
      <c r="H536" s="91">
        <v>136</v>
      </c>
      <c r="I536" s="91">
        <v>96</v>
      </c>
      <c r="J536" s="91" t="s">
        <v>981</v>
      </c>
      <c r="K536" s="91">
        <v>4</v>
      </c>
      <c r="L536" s="91">
        <v>26</v>
      </c>
      <c r="M536" s="21">
        <v>4</v>
      </c>
      <c r="N536" s="91">
        <v>3</v>
      </c>
    </row>
    <row r="537" spans="1:14" ht="15" x14ac:dyDescent="0.2">
      <c r="A537" s="98">
        <v>534</v>
      </c>
      <c r="B537" s="8" t="s">
        <v>222</v>
      </c>
      <c r="C537" s="91">
        <v>17</v>
      </c>
      <c r="D537" s="91">
        <v>43</v>
      </c>
      <c r="E537" s="91">
        <v>1.58</v>
      </c>
      <c r="F537" s="10">
        <f t="shared" si="8"/>
        <v>17.224803717352987</v>
      </c>
      <c r="G537" s="91">
        <v>88</v>
      </c>
      <c r="H537" s="91">
        <v>148</v>
      </c>
      <c r="I537" s="91">
        <v>88</v>
      </c>
      <c r="J537" s="91" t="s">
        <v>981</v>
      </c>
      <c r="K537" s="91">
        <v>2</v>
      </c>
      <c r="L537" s="91">
        <v>26</v>
      </c>
      <c r="M537" s="21">
        <v>4</v>
      </c>
      <c r="N537" s="91">
        <v>5</v>
      </c>
    </row>
    <row r="538" spans="1:14" ht="15" x14ac:dyDescent="0.2">
      <c r="A538" s="98">
        <v>535</v>
      </c>
      <c r="B538" s="8" t="s">
        <v>222</v>
      </c>
      <c r="C538" s="91">
        <v>18</v>
      </c>
      <c r="D538" s="91">
        <v>56</v>
      </c>
      <c r="E538" s="91">
        <v>1.77</v>
      </c>
      <c r="F538" s="10">
        <f t="shared" si="8"/>
        <v>17.874812474065561</v>
      </c>
      <c r="G538" s="91">
        <v>84</v>
      </c>
      <c r="H538" s="91">
        <v>128</v>
      </c>
      <c r="I538" s="91">
        <v>92</v>
      </c>
      <c r="J538" s="91" t="s">
        <v>981</v>
      </c>
      <c r="K538" s="21">
        <v>2</v>
      </c>
      <c r="L538" s="91">
        <v>32</v>
      </c>
      <c r="M538" s="21">
        <v>3</v>
      </c>
      <c r="N538" s="91">
        <v>4</v>
      </c>
    </row>
    <row r="539" spans="1:14" ht="15" x14ac:dyDescent="0.2">
      <c r="A539" s="98">
        <v>536</v>
      </c>
      <c r="B539" s="8" t="s">
        <v>222</v>
      </c>
      <c r="C539" s="91">
        <v>18</v>
      </c>
      <c r="D539" s="91">
        <v>58</v>
      </c>
      <c r="E539" s="91">
        <v>1.76</v>
      </c>
      <c r="F539" s="10">
        <f t="shared" si="8"/>
        <v>18.724173553719009</v>
      </c>
      <c r="G539" s="91">
        <v>76</v>
      </c>
      <c r="H539" s="91">
        <v>116</v>
      </c>
      <c r="I539" s="91">
        <v>76</v>
      </c>
      <c r="J539" s="91" t="s">
        <v>981</v>
      </c>
      <c r="K539" s="91">
        <v>4</v>
      </c>
      <c r="L539" s="91">
        <v>28</v>
      </c>
      <c r="M539" s="21">
        <v>4</v>
      </c>
      <c r="N539" s="91">
        <v>4</v>
      </c>
    </row>
    <row r="540" spans="1:14" ht="15" x14ac:dyDescent="0.2">
      <c r="A540" s="98">
        <v>537</v>
      </c>
      <c r="B540" s="8" t="s">
        <v>222</v>
      </c>
      <c r="C540" s="91">
        <v>17</v>
      </c>
      <c r="D540" s="91">
        <v>86</v>
      </c>
      <c r="E540" s="91">
        <v>1.92</v>
      </c>
      <c r="F540" s="10">
        <f t="shared" si="8"/>
        <v>23.328993055555557</v>
      </c>
      <c r="G540" s="91">
        <v>92</v>
      </c>
      <c r="H540" s="91">
        <v>164</v>
      </c>
      <c r="I540" s="91">
        <v>104</v>
      </c>
      <c r="J540" s="91" t="s">
        <v>981</v>
      </c>
      <c r="K540" s="91">
        <v>5</v>
      </c>
      <c r="L540" s="91">
        <v>45</v>
      </c>
      <c r="M540" s="21">
        <v>4</v>
      </c>
      <c r="N540" s="91">
        <v>4</v>
      </c>
    </row>
    <row r="541" spans="1:14" ht="15" x14ac:dyDescent="0.2">
      <c r="A541" s="98">
        <v>538</v>
      </c>
      <c r="B541" s="8" t="s">
        <v>222</v>
      </c>
      <c r="C541" s="91">
        <v>17</v>
      </c>
      <c r="D541" s="91">
        <v>74</v>
      </c>
      <c r="E541" s="91">
        <v>1.74</v>
      </c>
      <c r="F541" s="10">
        <f t="shared" si="8"/>
        <v>24.441802087462015</v>
      </c>
      <c r="G541" s="91">
        <v>104</v>
      </c>
      <c r="H541" s="91">
        <v>148</v>
      </c>
      <c r="I541" s="91">
        <v>128</v>
      </c>
      <c r="J541" s="91" t="s">
        <v>981</v>
      </c>
      <c r="K541" s="91">
        <v>4</v>
      </c>
      <c r="L541" s="91">
        <v>27</v>
      </c>
      <c r="M541" s="21">
        <v>3</v>
      </c>
      <c r="N541" s="91">
        <v>4</v>
      </c>
    </row>
    <row r="542" spans="1:14" ht="15" x14ac:dyDescent="0.2">
      <c r="A542" s="98">
        <v>539</v>
      </c>
      <c r="B542" s="8" t="s">
        <v>223</v>
      </c>
      <c r="C542" s="91">
        <v>17</v>
      </c>
      <c r="D542" s="91">
        <v>65</v>
      </c>
      <c r="E542" s="91">
        <v>1.59</v>
      </c>
      <c r="F542" s="10">
        <f t="shared" si="8"/>
        <v>25.711008267078039</v>
      </c>
      <c r="G542" s="91">
        <v>100</v>
      </c>
      <c r="H542" s="91">
        <v>120</v>
      </c>
      <c r="I542" s="91">
        <v>108</v>
      </c>
      <c r="J542" s="91" t="s">
        <v>981</v>
      </c>
      <c r="K542" s="91">
        <v>3</v>
      </c>
      <c r="L542" s="91">
        <v>32</v>
      </c>
      <c r="M542" s="21">
        <v>4</v>
      </c>
      <c r="N542" s="91">
        <v>4</v>
      </c>
    </row>
    <row r="543" spans="1:14" ht="15" x14ac:dyDescent="0.2">
      <c r="A543" s="98">
        <v>540</v>
      </c>
      <c r="B543" s="8" t="s">
        <v>222</v>
      </c>
      <c r="C543" s="91">
        <v>17</v>
      </c>
      <c r="D543" s="91">
        <v>71.599999999999994</v>
      </c>
      <c r="E543" s="91">
        <v>1.68</v>
      </c>
      <c r="F543" s="10">
        <f t="shared" si="8"/>
        <v>25.368480725623584</v>
      </c>
      <c r="G543" s="91">
        <v>104</v>
      </c>
      <c r="H543" s="91">
        <v>120</v>
      </c>
      <c r="I543" s="91">
        <v>104</v>
      </c>
      <c r="J543" s="91" t="s">
        <v>981</v>
      </c>
      <c r="K543" s="21">
        <v>4</v>
      </c>
      <c r="L543" s="91">
        <v>36</v>
      </c>
      <c r="M543" s="21">
        <v>4</v>
      </c>
      <c r="N543" s="91">
        <v>4</v>
      </c>
    </row>
    <row r="544" spans="1:14" ht="15" x14ac:dyDescent="0.2">
      <c r="A544" s="98">
        <v>541</v>
      </c>
      <c r="B544" s="8" t="s">
        <v>222</v>
      </c>
      <c r="C544" s="91">
        <v>19</v>
      </c>
      <c r="D544" s="91">
        <v>66</v>
      </c>
      <c r="E544" s="91">
        <v>1.65</v>
      </c>
      <c r="F544" s="10">
        <f t="shared" si="8"/>
        <v>24.242424242424246</v>
      </c>
      <c r="G544" s="91">
        <v>88</v>
      </c>
      <c r="H544" s="91">
        <v>120</v>
      </c>
      <c r="I544" s="91">
        <v>92</v>
      </c>
      <c r="J544" s="91" t="s">
        <v>981</v>
      </c>
      <c r="K544" s="21">
        <v>3</v>
      </c>
      <c r="L544" s="91">
        <v>42</v>
      </c>
      <c r="M544" s="91">
        <v>4</v>
      </c>
      <c r="N544" s="91">
        <v>4</v>
      </c>
    </row>
    <row r="545" spans="1:14" ht="15" x14ac:dyDescent="0.2">
      <c r="A545" s="98">
        <v>542</v>
      </c>
      <c r="B545" s="8" t="s">
        <v>222</v>
      </c>
      <c r="C545" s="91">
        <v>19</v>
      </c>
      <c r="D545" s="91">
        <v>71</v>
      </c>
      <c r="E545" s="91">
        <v>1.71</v>
      </c>
      <c r="F545" s="10">
        <f t="shared" si="8"/>
        <v>24.280975342840534</v>
      </c>
      <c r="G545" s="91">
        <v>68</v>
      </c>
      <c r="H545" s="91">
        <v>80</v>
      </c>
      <c r="I545" s="91">
        <v>84</v>
      </c>
      <c r="J545" s="91" t="s">
        <v>981</v>
      </c>
      <c r="K545" s="91">
        <v>5</v>
      </c>
      <c r="L545" s="91">
        <v>26</v>
      </c>
      <c r="M545" s="21">
        <v>3</v>
      </c>
      <c r="N545" s="91">
        <v>3</v>
      </c>
    </row>
    <row r="546" spans="1:14" ht="15" x14ac:dyDescent="0.2">
      <c r="A546" s="98">
        <v>543</v>
      </c>
      <c r="B546" s="8" t="s">
        <v>222</v>
      </c>
      <c r="C546" s="91">
        <v>17</v>
      </c>
      <c r="D546" s="91">
        <v>63</v>
      </c>
      <c r="E546" s="91">
        <v>1.66</v>
      </c>
      <c r="F546" s="10">
        <f t="shared" si="8"/>
        <v>22.862534475250399</v>
      </c>
      <c r="G546" s="91">
        <v>88</v>
      </c>
      <c r="H546" s="91">
        <v>120</v>
      </c>
      <c r="I546" s="91">
        <v>92</v>
      </c>
      <c r="J546" s="91" t="s">
        <v>981</v>
      </c>
      <c r="K546" s="91">
        <v>4</v>
      </c>
      <c r="L546" s="91">
        <v>28</v>
      </c>
      <c r="M546" s="21">
        <v>3</v>
      </c>
      <c r="N546" s="91">
        <v>4</v>
      </c>
    </row>
    <row r="547" spans="1:14" ht="15" x14ac:dyDescent="0.2">
      <c r="A547" s="98">
        <v>544</v>
      </c>
      <c r="B547" s="8" t="s">
        <v>222</v>
      </c>
      <c r="C547" s="91">
        <v>19</v>
      </c>
      <c r="D547" s="91">
        <v>60</v>
      </c>
      <c r="E547" s="91">
        <v>1.82</v>
      </c>
      <c r="F547" s="10">
        <f t="shared" si="8"/>
        <v>18.11375437749064</v>
      </c>
      <c r="G547" s="91">
        <v>88</v>
      </c>
      <c r="H547" s="91">
        <v>136</v>
      </c>
      <c r="I547" s="91">
        <v>112</v>
      </c>
      <c r="J547" s="91" t="s">
        <v>981</v>
      </c>
      <c r="K547" s="91">
        <v>3</v>
      </c>
      <c r="L547" s="91">
        <v>45</v>
      </c>
      <c r="M547" s="21">
        <v>5</v>
      </c>
      <c r="N547" s="91">
        <v>5</v>
      </c>
    </row>
    <row r="548" spans="1:14" ht="15" x14ac:dyDescent="0.2">
      <c r="A548" s="98">
        <v>545</v>
      </c>
      <c r="B548" s="8" t="s">
        <v>222</v>
      </c>
      <c r="C548" s="91">
        <v>17</v>
      </c>
      <c r="D548" s="13">
        <v>69</v>
      </c>
      <c r="E548" s="13">
        <v>1.92</v>
      </c>
      <c r="F548" s="10">
        <f t="shared" si="8"/>
        <v>18.717447916666668</v>
      </c>
      <c r="G548" s="91">
        <v>100</v>
      </c>
      <c r="H548" s="91">
        <v>136</v>
      </c>
      <c r="I548" s="91">
        <v>112</v>
      </c>
      <c r="J548" s="91" t="s">
        <v>981</v>
      </c>
      <c r="K548" s="91">
        <v>4</v>
      </c>
      <c r="L548" s="91">
        <v>27</v>
      </c>
      <c r="M548" s="21">
        <v>5</v>
      </c>
      <c r="N548" s="91">
        <v>4</v>
      </c>
    </row>
    <row r="549" spans="1:14" ht="15" x14ac:dyDescent="0.2">
      <c r="A549" s="98">
        <v>546</v>
      </c>
      <c r="B549" s="8" t="s">
        <v>222</v>
      </c>
      <c r="C549" s="91">
        <v>17</v>
      </c>
      <c r="D549" s="13">
        <v>50</v>
      </c>
      <c r="E549" s="13">
        <v>1.64</v>
      </c>
      <c r="F549" s="10">
        <f t="shared" si="8"/>
        <v>18.590124925639504</v>
      </c>
      <c r="G549" s="91">
        <v>104</v>
      </c>
      <c r="H549" s="91">
        <v>168</v>
      </c>
      <c r="I549" s="91">
        <v>128</v>
      </c>
      <c r="J549" s="91" t="s">
        <v>981</v>
      </c>
      <c r="K549" s="91">
        <v>2</v>
      </c>
      <c r="L549" s="91">
        <v>29</v>
      </c>
      <c r="M549" s="91">
        <v>4</v>
      </c>
      <c r="N549" s="91">
        <v>5</v>
      </c>
    </row>
    <row r="550" spans="1:14" ht="15" x14ac:dyDescent="0.2">
      <c r="A550" s="98">
        <v>547</v>
      </c>
      <c r="B550" s="8" t="s">
        <v>223</v>
      </c>
      <c r="C550" s="91">
        <v>17</v>
      </c>
      <c r="D550" s="13">
        <v>59</v>
      </c>
      <c r="E550" s="13">
        <v>1.67</v>
      </c>
      <c r="F550" s="10">
        <f t="shared" si="8"/>
        <v>21.155294202015131</v>
      </c>
      <c r="G550" s="91">
        <v>68</v>
      </c>
      <c r="H550" s="91">
        <v>80</v>
      </c>
      <c r="I550" s="91">
        <v>84</v>
      </c>
      <c r="J550" s="91" t="s">
        <v>981</v>
      </c>
      <c r="K550" s="91">
        <v>3</v>
      </c>
      <c r="L550" s="91">
        <v>24</v>
      </c>
      <c r="M550" s="91">
        <v>5</v>
      </c>
      <c r="N550" s="91">
        <v>3</v>
      </c>
    </row>
    <row r="551" spans="1:14" ht="15" x14ac:dyDescent="0.2">
      <c r="A551" s="98">
        <v>548</v>
      </c>
      <c r="B551" s="8" t="s">
        <v>222</v>
      </c>
      <c r="C551" s="91">
        <v>17</v>
      </c>
      <c r="D551" s="91">
        <v>68</v>
      </c>
      <c r="E551" s="13">
        <v>1.83</v>
      </c>
      <c r="F551" s="10">
        <f t="shared" si="8"/>
        <v>20.305174833527424</v>
      </c>
      <c r="G551" s="91">
        <v>88</v>
      </c>
      <c r="H551" s="91">
        <v>120</v>
      </c>
      <c r="I551" s="91">
        <v>92</v>
      </c>
      <c r="J551" s="91" t="s">
        <v>981</v>
      </c>
      <c r="K551" s="21">
        <v>5</v>
      </c>
      <c r="L551" s="91">
        <v>28</v>
      </c>
      <c r="M551" s="91">
        <v>4</v>
      </c>
      <c r="N551" s="91">
        <v>3</v>
      </c>
    </row>
    <row r="552" spans="1:14" ht="15" x14ac:dyDescent="0.2">
      <c r="A552" s="98">
        <v>549</v>
      </c>
      <c r="B552" s="8" t="s">
        <v>223</v>
      </c>
      <c r="C552" s="91">
        <v>19</v>
      </c>
      <c r="D552" s="13">
        <v>78</v>
      </c>
      <c r="E552" s="13">
        <v>1.91</v>
      </c>
      <c r="F552" s="10">
        <f t="shared" si="8"/>
        <v>21.380992845590857</v>
      </c>
      <c r="G552" s="91">
        <v>80</v>
      </c>
      <c r="H552" s="91">
        <v>188</v>
      </c>
      <c r="I552" s="91">
        <v>84</v>
      </c>
      <c r="J552" s="91" t="s">
        <v>981</v>
      </c>
      <c r="K552" s="91">
        <v>4</v>
      </c>
      <c r="L552" s="91">
        <v>32</v>
      </c>
      <c r="M552" s="91">
        <v>3</v>
      </c>
      <c r="N552" s="91">
        <v>5</v>
      </c>
    </row>
    <row r="553" spans="1:14" ht="15" x14ac:dyDescent="0.2">
      <c r="A553" s="98">
        <v>550</v>
      </c>
      <c r="B553" s="8" t="s">
        <v>223</v>
      </c>
      <c r="C553" s="91">
        <v>17</v>
      </c>
      <c r="D553" s="13">
        <v>49</v>
      </c>
      <c r="E553" s="13">
        <v>1.66</v>
      </c>
      <c r="F553" s="10">
        <f t="shared" si="8"/>
        <v>17.781971258528088</v>
      </c>
      <c r="G553" s="91">
        <v>104</v>
      </c>
      <c r="H553" s="91">
        <v>124</v>
      </c>
      <c r="I553" s="91">
        <v>112</v>
      </c>
      <c r="J553" s="91" t="s">
        <v>981</v>
      </c>
      <c r="K553" s="91">
        <v>4</v>
      </c>
      <c r="L553" s="91">
        <v>36</v>
      </c>
      <c r="M553" s="91">
        <v>2</v>
      </c>
      <c r="N553" s="91">
        <v>4</v>
      </c>
    </row>
    <row r="554" spans="1:14" ht="15" x14ac:dyDescent="0.2">
      <c r="A554" s="98">
        <v>551</v>
      </c>
      <c r="B554" s="8" t="s">
        <v>222</v>
      </c>
      <c r="C554" s="91">
        <v>17</v>
      </c>
      <c r="D554" s="91">
        <v>58</v>
      </c>
      <c r="E554" s="91">
        <v>1.67</v>
      </c>
      <c r="F554" s="10">
        <f t="shared" si="8"/>
        <v>20.796729893506402</v>
      </c>
      <c r="G554" s="91">
        <v>80</v>
      </c>
      <c r="H554" s="91">
        <v>148</v>
      </c>
      <c r="I554" s="91">
        <v>112</v>
      </c>
      <c r="J554" s="91" t="s">
        <v>981</v>
      </c>
      <c r="K554" s="91">
        <v>2</v>
      </c>
      <c r="L554" s="91">
        <v>42</v>
      </c>
      <c r="M554" s="91">
        <v>4</v>
      </c>
      <c r="N554" s="91">
        <v>4</v>
      </c>
    </row>
    <row r="555" spans="1:14" ht="15" x14ac:dyDescent="0.2">
      <c r="A555" s="98">
        <v>552</v>
      </c>
      <c r="B555" s="8" t="s">
        <v>222</v>
      </c>
      <c r="C555" s="91">
        <v>19</v>
      </c>
      <c r="D555" s="91">
        <v>60</v>
      </c>
      <c r="E555" s="91">
        <v>1.68</v>
      </c>
      <c r="F555" s="10">
        <f t="shared" si="8"/>
        <v>21.258503401360546</v>
      </c>
      <c r="G555" s="91">
        <v>88</v>
      </c>
      <c r="H555" s="91">
        <v>120</v>
      </c>
      <c r="I555" s="91">
        <v>100</v>
      </c>
      <c r="J555" s="91" t="s">
        <v>981</v>
      </c>
      <c r="K555" s="21">
        <v>2</v>
      </c>
      <c r="L555" s="91">
        <v>26</v>
      </c>
      <c r="M555" s="91">
        <v>4</v>
      </c>
      <c r="N555" s="91">
        <v>4</v>
      </c>
    </row>
    <row r="556" spans="1:14" ht="15" x14ac:dyDescent="0.2">
      <c r="A556" s="98">
        <v>553</v>
      </c>
      <c r="B556" s="8" t="s">
        <v>223</v>
      </c>
      <c r="C556" s="91">
        <v>18</v>
      </c>
      <c r="D556" s="13">
        <v>80</v>
      </c>
      <c r="E556" s="13">
        <v>1.66</v>
      </c>
      <c r="F556" s="10">
        <f t="shared" si="8"/>
        <v>29.031789809841779</v>
      </c>
      <c r="G556" s="91">
        <v>96</v>
      </c>
      <c r="H556" s="91">
        <v>140</v>
      </c>
      <c r="I556" s="91">
        <v>108</v>
      </c>
      <c r="J556" s="91" t="s">
        <v>981</v>
      </c>
      <c r="K556" s="91">
        <v>4</v>
      </c>
      <c r="L556" s="91">
        <v>28</v>
      </c>
      <c r="M556" s="91">
        <v>2</v>
      </c>
      <c r="N556" s="91">
        <v>4</v>
      </c>
    </row>
    <row r="557" spans="1:14" ht="15" x14ac:dyDescent="0.2">
      <c r="A557" s="98">
        <v>554</v>
      </c>
      <c r="B557" s="8" t="s">
        <v>223</v>
      </c>
      <c r="C557" s="91">
        <v>17</v>
      </c>
      <c r="D557" s="13">
        <v>63</v>
      </c>
      <c r="E557" s="13">
        <v>1.76</v>
      </c>
      <c r="F557" s="10">
        <f t="shared" si="8"/>
        <v>20.338326446280991</v>
      </c>
      <c r="G557" s="91">
        <v>92</v>
      </c>
      <c r="H557" s="91">
        <v>160</v>
      </c>
      <c r="I557" s="91">
        <v>104</v>
      </c>
      <c r="J557" s="91" t="s">
        <v>981</v>
      </c>
      <c r="K557" s="91">
        <v>5</v>
      </c>
      <c r="L557" s="91">
        <v>45</v>
      </c>
      <c r="M557" s="91">
        <v>3</v>
      </c>
      <c r="N557" s="91">
        <v>4</v>
      </c>
    </row>
    <row r="558" spans="1:14" ht="15" x14ac:dyDescent="0.2">
      <c r="A558" s="98">
        <v>555</v>
      </c>
      <c r="B558" s="8" t="s">
        <v>223</v>
      </c>
      <c r="C558" s="91">
        <v>17</v>
      </c>
      <c r="D558" s="13">
        <v>68</v>
      </c>
      <c r="E558" s="91">
        <v>1.75</v>
      </c>
      <c r="F558" s="10">
        <f t="shared" si="8"/>
        <v>22.204081632653061</v>
      </c>
      <c r="G558" s="91">
        <v>92</v>
      </c>
      <c r="H558" s="91">
        <v>124</v>
      </c>
      <c r="I558" s="91">
        <v>92</v>
      </c>
      <c r="J558" s="91" t="s">
        <v>981</v>
      </c>
      <c r="K558" s="91">
        <v>4</v>
      </c>
      <c r="L558" s="91">
        <v>27</v>
      </c>
      <c r="M558" s="91">
        <v>3</v>
      </c>
      <c r="N558" s="91">
        <v>4</v>
      </c>
    </row>
    <row r="559" spans="1:14" ht="15" x14ac:dyDescent="0.2">
      <c r="A559" s="98">
        <v>556</v>
      </c>
      <c r="B559" s="8" t="s">
        <v>222</v>
      </c>
      <c r="C559" s="91">
        <v>17</v>
      </c>
      <c r="D559" s="91">
        <v>70</v>
      </c>
      <c r="E559" s="91">
        <v>1.78</v>
      </c>
      <c r="F559" s="10">
        <f t="shared" si="8"/>
        <v>22.093170054286073</v>
      </c>
      <c r="G559" s="91">
        <v>100</v>
      </c>
      <c r="H559" s="91">
        <v>136</v>
      </c>
      <c r="I559" s="91">
        <v>72</v>
      </c>
      <c r="J559" s="91" t="s">
        <v>981</v>
      </c>
      <c r="K559" s="91">
        <v>3</v>
      </c>
      <c r="L559" s="91">
        <v>29</v>
      </c>
      <c r="M559" s="91">
        <v>3</v>
      </c>
      <c r="N559" s="91">
        <v>3</v>
      </c>
    </row>
    <row r="560" spans="1:14" ht="15" x14ac:dyDescent="0.2">
      <c r="A560" s="98">
        <v>557</v>
      </c>
      <c r="B560" s="8" t="s">
        <v>222</v>
      </c>
      <c r="C560" s="91">
        <v>18</v>
      </c>
      <c r="D560" s="13">
        <v>69</v>
      </c>
      <c r="E560" s="13">
        <v>1.7</v>
      </c>
      <c r="F560" s="10">
        <f t="shared" si="8"/>
        <v>23.87543252595156</v>
      </c>
      <c r="G560" s="91">
        <v>100</v>
      </c>
      <c r="H560" s="91">
        <v>136</v>
      </c>
      <c r="I560" s="91">
        <v>112</v>
      </c>
      <c r="J560" s="91" t="s">
        <v>981</v>
      </c>
      <c r="K560" s="21">
        <v>4</v>
      </c>
      <c r="L560" s="91">
        <v>24</v>
      </c>
      <c r="M560" s="91">
        <v>1</v>
      </c>
      <c r="N560" s="91">
        <v>3</v>
      </c>
    </row>
    <row r="561" spans="1:14" ht="15" x14ac:dyDescent="0.2">
      <c r="A561" s="98">
        <v>558</v>
      </c>
      <c r="B561" s="8" t="s">
        <v>222</v>
      </c>
      <c r="C561" s="91">
        <v>17</v>
      </c>
      <c r="D561" s="91">
        <v>58</v>
      </c>
      <c r="E561" s="91">
        <v>1.68</v>
      </c>
      <c r="F561" s="10">
        <f t="shared" si="8"/>
        <v>20.549886621315196</v>
      </c>
      <c r="G561" s="91">
        <v>104</v>
      </c>
      <c r="H561" s="91">
        <v>168</v>
      </c>
      <c r="I561" s="91">
        <v>128</v>
      </c>
      <c r="J561" s="91" t="s">
        <v>981</v>
      </c>
      <c r="K561" s="21">
        <v>3</v>
      </c>
      <c r="L561" s="91">
        <v>28</v>
      </c>
      <c r="M561" s="91">
        <v>4</v>
      </c>
      <c r="N561" s="91">
        <v>5</v>
      </c>
    </row>
    <row r="562" spans="1:14" ht="15" x14ac:dyDescent="0.2">
      <c r="A562" s="98">
        <v>559</v>
      </c>
      <c r="B562" s="8" t="s">
        <v>222</v>
      </c>
      <c r="C562" s="91">
        <v>18</v>
      </c>
      <c r="D562" s="13">
        <v>50</v>
      </c>
      <c r="E562" s="13">
        <v>1.61</v>
      </c>
      <c r="F562" s="10">
        <f t="shared" si="8"/>
        <v>19.289379267775161</v>
      </c>
      <c r="G562" s="91">
        <v>68</v>
      </c>
      <c r="H562" s="91">
        <v>80</v>
      </c>
      <c r="I562" s="91">
        <v>84</v>
      </c>
      <c r="J562" s="91" t="s">
        <v>981</v>
      </c>
      <c r="K562" s="91">
        <v>5</v>
      </c>
      <c r="L562" s="91">
        <v>24</v>
      </c>
      <c r="M562" s="91">
        <v>3</v>
      </c>
      <c r="N562" s="91">
        <v>4</v>
      </c>
    </row>
    <row r="563" spans="1:14" ht="15" x14ac:dyDescent="0.2">
      <c r="A563" s="98">
        <v>560</v>
      </c>
      <c r="B563" s="8" t="s">
        <v>223</v>
      </c>
      <c r="C563" s="91">
        <v>19</v>
      </c>
      <c r="D563" s="91">
        <v>66</v>
      </c>
      <c r="E563" s="91">
        <v>1.65</v>
      </c>
      <c r="F563" s="10">
        <f t="shared" si="8"/>
        <v>24.242424242424246</v>
      </c>
      <c r="G563" s="91">
        <v>52</v>
      </c>
      <c r="H563" s="91">
        <v>144</v>
      </c>
      <c r="I563" s="91">
        <v>68</v>
      </c>
      <c r="J563" s="91" t="s">
        <v>981</v>
      </c>
      <c r="K563" s="91">
        <v>4</v>
      </c>
      <c r="L563" s="91">
        <v>28</v>
      </c>
      <c r="M563" s="91">
        <v>3</v>
      </c>
      <c r="N563" s="91">
        <v>4</v>
      </c>
    </row>
    <row r="564" spans="1:14" ht="15" x14ac:dyDescent="0.2">
      <c r="A564" s="98">
        <v>561</v>
      </c>
      <c r="B564" s="8" t="s">
        <v>223</v>
      </c>
      <c r="C564" s="91">
        <v>19</v>
      </c>
      <c r="D564" s="91">
        <v>71</v>
      </c>
      <c r="E564" s="91">
        <v>1.71</v>
      </c>
      <c r="F564" s="10">
        <f t="shared" si="8"/>
        <v>24.280975342840534</v>
      </c>
      <c r="G564" s="91">
        <v>100</v>
      </c>
      <c r="H564" s="91">
        <v>172</v>
      </c>
      <c r="I564" s="91">
        <v>140</v>
      </c>
      <c r="J564" s="91" t="s">
        <v>981</v>
      </c>
      <c r="K564" s="91">
        <v>3</v>
      </c>
      <c r="L564" s="91">
        <v>26</v>
      </c>
      <c r="M564" s="91">
        <v>3</v>
      </c>
      <c r="N564" s="91">
        <v>4</v>
      </c>
    </row>
    <row r="565" spans="1:14" ht="15" x14ac:dyDescent="0.2">
      <c r="A565" s="98">
        <v>562</v>
      </c>
      <c r="B565" s="8" t="s">
        <v>222</v>
      </c>
      <c r="C565" s="91">
        <v>18</v>
      </c>
      <c r="D565" s="13">
        <v>51</v>
      </c>
      <c r="E565" s="13">
        <v>1.71</v>
      </c>
      <c r="F565" s="10">
        <f t="shared" si="8"/>
        <v>17.441263978660103</v>
      </c>
      <c r="G565" s="91">
        <v>68</v>
      </c>
      <c r="H565" s="91">
        <v>80</v>
      </c>
      <c r="I565" s="91">
        <v>84</v>
      </c>
      <c r="J565" s="91" t="s">
        <v>981</v>
      </c>
      <c r="K565" s="91">
        <v>4</v>
      </c>
      <c r="L565" s="91">
        <v>26</v>
      </c>
      <c r="M565" s="91">
        <v>4</v>
      </c>
      <c r="N565" s="91">
        <v>4</v>
      </c>
    </row>
    <row r="566" spans="1:14" ht="15" x14ac:dyDescent="0.2">
      <c r="A566" s="98">
        <v>563</v>
      </c>
      <c r="B566" s="8" t="s">
        <v>222</v>
      </c>
      <c r="C566" s="91">
        <v>19</v>
      </c>
      <c r="D566" s="91">
        <v>60</v>
      </c>
      <c r="E566" s="91">
        <v>1.82</v>
      </c>
      <c r="F566" s="10">
        <f t="shared" si="8"/>
        <v>18.11375437749064</v>
      </c>
      <c r="G566" s="91">
        <v>80</v>
      </c>
      <c r="H566" s="91">
        <v>174</v>
      </c>
      <c r="I566" s="91">
        <v>132</v>
      </c>
      <c r="J566" s="91" t="s">
        <v>981</v>
      </c>
      <c r="K566" s="91">
        <v>2</v>
      </c>
      <c r="L566" s="91">
        <v>32</v>
      </c>
      <c r="M566" s="91">
        <v>3</v>
      </c>
      <c r="N566" s="91">
        <v>4</v>
      </c>
    </row>
    <row r="567" spans="1:14" ht="15" x14ac:dyDescent="0.2">
      <c r="A567" s="98">
        <v>564</v>
      </c>
      <c r="B567" s="8" t="s">
        <v>223</v>
      </c>
      <c r="C567" s="14">
        <v>16</v>
      </c>
      <c r="D567" s="13">
        <v>59</v>
      </c>
      <c r="E567" s="13">
        <v>1.7</v>
      </c>
      <c r="F567" s="10">
        <f t="shared" si="8"/>
        <v>20.415224913494811</v>
      </c>
      <c r="G567" s="91">
        <v>80</v>
      </c>
      <c r="H567" s="91">
        <v>136</v>
      </c>
      <c r="I567" s="91">
        <v>96</v>
      </c>
      <c r="J567" s="91" t="s">
        <v>981</v>
      </c>
      <c r="K567" s="91">
        <v>3</v>
      </c>
      <c r="L567" s="91">
        <v>32</v>
      </c>
      <c r="M567" s="91">
        <v>4</v>
      </c>
      <c r="N567" s="91">
        <v>4</v>
      </c>
    </row>
    <row r="568" spans="1:14" ht="15" x14ac:dyDescent="0.2">
      <c r="A568" s="98">
        <v>565</v>
      </c>
      <c r="B568" s="8" t="s">
        <v>222</v>
      </c>
      <c r="C568" s="14">
        <v>15</v>
      </c>
      <c r="D568" s="13">
        <v>63</v>
      </c>
      <c r="E568" s="13">
        <v>1.6</v>
      </c>
      <c r="F568" s="10">
        <f t="shared" si="8"/>
        <v>24.609374999999996</v>
      </c>
      <c r="G568" s="91">
        <v>80</v>
      </c>
      <c r="H568" s="91">
        <v>156</v>
      </c>
      <c r="I568" s="91">
        <v>120</v>
      </c>
      <c r="J568" s="91" t="s">
        <v>981</v>
      </c>
      <c r="K568" s="21">
        <v>5</v>
      </c>
      <c r="L568" s="91">
        <v>36</v>
      </c>
      <c r="M568" s="21">
        <v>3</v>
      </c>
      <c r="N568" s="91">
        <v>4</v>
      </c>
    </row>
    <row r="569" spans="1:14" ht="15" x14ac:dyDescent="0.2">
      <c r="A569" s="98">
        <v>566</v>
      </c>
      <c r="B569" s="8" t="s">
        <v>222</v>
      </c>
      <c r="C569" s="14">
        <v>16</v>
      </c>
      <c r="D569" s="13">
        <v>67</v>
      </c>
      <c r="E569" s="13">
        <v>1.63</v>
      </c>
      <c r="F569" s="10">
        <f t="shared" si="8"/>
        <v>25.217358575783809</v>
      </c>
      <c r="G569" s="13">
        <v>100</v>
      </c>
      <c r="H569" s="13">
        <v>128</v>
      </c>
      <c r="I569" s="13">
        <v>108</v>
      </c>
      <c r="J569" s="91" t="s">
        <v>981</v>
      </c>
      <c r="K569" s="91">
        <v>5</v>
      </c>
      <c r="L569" s="91">
        <v>42</v>
      </c>
      <c r="M569" s="21">
        <v>4</v>
      </c>
      <c r="N569" s="91">
        <v>3</v>
      </c>
    </row>
    <row r="570" spans="1:14" ht="15" x14ac:dyDescent="0.2">
      <c r="A570" s="98">
        <v>567</v>
      </c>
      <c r="B570" s="8" t="s">
        <v>222</v>
      </c>
      <c r="C570" s="14">
        <v>16</v>
      </c>
      <c r="D570" s="13">
        <v>47</v>
      </c>
      <c r="E570" s="13">
        <v>1.69</v>
      </c>
      <c r="F570" s="10">
        <f t="shared" si="8"/>
        <v>16.456006442351459</v>
      </c>
      <c r="G570" s="91">
        <v>80</v>
      </c>
      <c r="H570" s="91">
        <v>196</v>
      </c>
      <c r="I570" s="91">
        <v>68</v>
      </c>
      <c r="J570" s="91" t="s">
        <v>981</v>
      </c>
      <c r="K570" s="91">
        <v>4</v>
      </c>
      <c r="L570" s="91">
        <v>26</v>
      </c>
      <c r="M570" s="21">
        <v>4</v>
      </c>
      <c r="N570" s="91">
        <v>4</v>
      </c>
    </row>
    <row r="571" spans="1:14" ht="15" x14ac:dyDescent="0.2">
      <c r="A571" s="98">
        <v>568</v>
      </c>
      <c r="B571" s="8" t="s">
        <v>222</v>
      </c>
      <c r="C571" s="14">
        <v>17</v>
      </c>
      <c r="D571" s="13">
        <v>64</v>
      </c>
      <c r="E571" s="13">
        <v>1.8</v>
      </c>
      <c r="F571" s="10">
        <f t="shared" si="8"/>
        <v>19.753086419753085</v>
      </c>
      <c r="G571" s="91">
        <v>100</v>
      </c>
      <c r="H571" s="91">
        <v>136</v>
      </c>
      <c r="I571" s="91">
        <v>92</v>
      </c>
      <c r="J571" s="91" t="s">
        <v>981</v>
      </c>
      <c r="K571" s="91">
        <v>3</v>
      </c>
      <c r="L571" s="91">
        <v>28</v>
      </c>
      <c r="M571" s="21">
        <v>4</v>
      </c>
      <c r="N571" s="91">
        <v>3</v>
      </c>
    </row>
    <row r="572" spans="1:14" ht="15" x14ac:dyDescent="0.2">
      <c r="A572" s="98">
        <v>569</v>
      </c>
      <c r="B572" s="8" t="s">
        <v>222</v>
      </c>
      <c r="C572" s="14">
        <v>17</v>
      </c>
      <c r="D572" s="13">
        <v>76</v>
      </c>
      <c r="E572" s="13">
        <v>1.85</v>
      </c>
      <c r="F572" s="10">
        <f t="shared" si="8"/>
        <v>22.205989773557338</v>
      </c>
      <c r="G572" s="13">
        <v>76</v>
      </c>
      <c r="H572" s="13">
        <v>144</v>
      </c>
      <c r="I572" s="13">
        <v>92</v>
      </c>
      <c r="J572" s="91" t="s">
        <v>981</v>
      </c>
      <c r="K572" s="21">
        <v>4</v>
      </c>
      <c r="L572" s="91">
        <v>45</v>
      </c>
      <c r="M572" s="21">
        <v>3</v>
      </c>
      <c r="N572" s="91">
        <v>3</v>
      </c>
    </row>
    <row r="573" spans="1:14" ht="15" x14ac:dyDescent="0.2">
      <c r="A573" s="98">
        <v>570</v>
      </c>
      <c r="B573" s="8" t="s">
        <v>223</v>
      </c>
      <c r="C573" s="91">
        <v>17</v>
      </c>
      <c r="D573" s="91">
        <v>58</v>
      </c>
      <c r="E573" s="91">
        <v>1.67</v>
      </c>
      <c r="F573" s="10">
        <f t="shared" si="8"/>
        <v>20.796729893506402</v>
      </c>
      <c r="G573" s="91">
        <v>44</v>
      </c>
      <c r="H573" s="91">
        <v>144</v>
      </c>
      <c r="I573" s="91">
        <v>88</v>
      </c>
      <c r="J573" s="91" t="s">
        <v>981</v>
      </c>
      <c r="K573" s="21">
        <v>3</v>
      </c>
      <c r="L573" s="91">
        <v>27</v>
      </c>
      <c r="M573" s="21">
        <v>4</v>
      </c>
      <c r="N573" s="91">
        <v>5</v>
      </c>
    </row>
    <row r="574" spans="1:14" ht="15" x14ac:dyDescent="0.2">
      <c r="A574" s="98">
        <v>571</v>
      </c>
      <c r="B574" s="8" t="s">
        <v>222</v>
      </c>
      <c r="C574" s="91">
        <v>19</v>
      </c>
      <c r="D574" s="91"/>
      <c r="E574" s="91"/>
      <c r="F574" s="10" t="e">
        <f t="shared" si="8"/>
        <v>#DIV/0!</v>
      </c>
      <c r="G574" s="91">
        <v>76</v>
      </c>
      <c r="H574" s="91">
        <v>120</v>
      </c>
      <c r="I574" s="91">
        <v>84</v>
      </c>
      <c r="J574" s="91" t="s">
        <v>981</v>
      </c>
      <c r="K574" s="91">
        <v>5</v>
      </c>
      <c r="L574" s="91">
        <v>29</v>
      </c>
      <c r="M574" s="21">
        <v>4</v>
      </c>
      <c r="N574" s="91">
        <v>4</v>
      </c>
    </row>
    <row r="575" spans="1:14" ht="15" x14ac:dyDescent="0.2">
      <c r="A575" s="98">
        <v>572</v>
      </c>
      <c r="B575" s="8" t="s">
        <v>222</v>
      </c>
      <c r="C575" s="14">
        <v>16</v>
      </c>
      <c r="D575" s="13">
        <v>59</v>
      </c>
      <c r="E575" s="13">
        <v>1.7</v>
      </c>
      <c r="F575" s="10">
        <f t="shared" si="8"/>
        <v>20.415224913494811</v>
      </c>
      <c r="G575" s="91">
        <v>80</v>
      </c>
      <c r="H575" s="91">
        <v>136</v>
      </c>
      <c r="I575" s="91">
        <v>96</v>
      </c>
      <c r="J575" s="91" t="s">
        <v>981</v>
      </c>
      <c r="K575" s="91">
        <v>4</v>
      </c>
      <c r="L575" s="91">
        <v>24</v>
      </c>
      <c r="M575" s="21">
        <v>3</v>
      </c>
      <c r="N575" s="91">
        <v>4</v>
      </c>
    </row>
    <row r="576" spans="1:14" ht="15" x14ac:dyDescent="0.2">
      <c r="A576" s="98">
        <v>573</v>
      </c>
      <c r="B576" s="8" t="s">
        <v>222</v>
      </c>
      <c r="C576" s="14">
        <v>15</v>
      </c>
      <c r="D576" s="13">
        <v>63</v>
      </c>
      <c r="E576" s="13">
        <v>1.6</v>
      </c>
      <c r="F576" s="10">
        <f t="shared" si="8"/>
        <v>24.609374999999996</v>
      </c>
      <c r="G576" s="91">
        <v>80</v>
      </c>
      <c r="H576" s="91">
        <v>156</v>
      </c>
      <c r="I576" s="91">
        <v>120</v>
      </c>
      <c r="J576" s="91" t="s">
        <v>981</v>
      </c>
      <c r="K576" s="91">
        <v>3</v>
      </c>
      <c r="L576" s="91">
        <v>28</v>
      </c>
      <c r="M576" s="21">
        <v>4</v>
      </c>
      <c r="N576" s="91">
        <v>4</v>
      </c>
    </row>
    <row r="577" spans="1:14" ht="15" x14ac:dyDescent="0.2">
      <c r="A577" s="98">
        <v>574</v>
      </c>
      <c r="B577" s="8" t="s">
        <v>223</v>
      </c>
      <c r="C577" s="14">
        <v>16</v>
      </c>
      <c r="D577" s="13">
        <v>67</v>
      </c>
      <c r="E577" s="13">
        <v>1.63</v>
      </c>
      <c r="F577" s="10">
        <f t="shared" si="8"/>
        <v>25.217358575783809</v>
      </c>
      <c r="G577" s="13">
        <v>100</v>
      </c>
      <c r="H577" s="13">
        <v>128</v>
      </c>
      <c r="I577" s="13">
        <v>108</v>
      </c>
      <c r="J577" s="91" t="s">
        <v>981</v>
      </c>
      <c r="K577" s="91">
        <v>4</v>
      </c>
      <c r="L577" s="91">
        <v>32</v>
      </c>
      <c r="M577" s="21">
        <v>4</v>
      </c>
      <c r="N577" s="91">
        <v>4</v>
      </c>
    </row>
    <row r="578" spans="1:14" ht="15" x14ac:dyDescent="0.2">
      <c r="A578" s="98">
        <v>575</v>
      </c>
      <c r="B578" s="8" t="s">
        <v>222</v>
      </c>
      <c r="C578" s="14">
        <v>16</v>
      </c>
      <c r="D578" s="13">
        <v>47</v>
      </c>
      <c r="E578" s="13">
        <v>1.69</v>
      </c>
      <c r="F578" s="10">
        <f t="shared" si="8"/>
        <v>16.456006442351459</v>
      </c>
      <c r="G578" s="91">
        <v>80</v>
      </c>
      <c r="H578" s="91">
        <v>196</v>
      </c>
      <c r="I578" s="91">
        <v>68</v>
      </c>
      <c r="J578" s="91" t="s">
        <v>981</v>
      </c>
      <c r="K578" s="91">
        <v>2</v>
      </c>
      <c r="L578" s="91">
        <v>36</v>
      </c>
      <c r="M578" s="91">
        <v>4</v>
      </c>
      <c r="N578" s="91">
        <v>4</v>
      </c>
    </row>
    <row r="579" spans="1:14" ht="15" x14ac:dyDescent="0.2">
      <c r="A579" s="98">
        <v>576</v>
      </c>
      <c r="B579" s="8" t="s">
        <v>222</v>
      </c>
      <c r="C579" s="14">
        <v>17</v>
      </c>
      <c r="D579" s="13">
        <v>64</v>
      </c>
      <c r="E579" s="13">
        <v>1.8</v>
      </c>
      <c r="F579" s="10">
        <f t="shared" si="8"/>
        <v>19.753086419753085</v>
      </c>
      <c r="G579" s="91">
        <v>100</v>
      </c>
      <c r="H579" s="91">
        <v>136</v>
      </c>
      <c r="I579" s="91">
        <v>92</v>
      </c>
      <c r="J579" s="91" t="s">
        <v>981</v>
      </c>
      <c r="K579" s="91">
        <v>3</v>
      </c>
      <c r="L579" s="91">
        <v>42</v>
      </c>
      <c r="M579" s="21">
        <v>3</v>
      </c>
      <c r="N579" s="91">
        <v>4</v>
      </c>
    </row>
    <row r="580" spans="1:14" ht="15" x14ac:dyDescent="0.2">
      <c r="A580" s="98">
        <v>577</v>
      </c>
      <c r="B580" s="8" t="s">
        <v>222</v>
      </c>
      <c r="C580" s="14">
        <v>17</v>
      </c>
      <c r="D580" s="13">
        <v>76</v>
      </c>
      <c r="E580" s="13">
        <v>1.85</v>
      </c>
      <c r="F580" s="10">
        <f t="shared" si="8"/>
        <v>22.205989773557338</v>
      </c>
      <c r="G580" s="13">
        <v>76</v>
      </c>
      <c r="H580" s="13">
        <v>144</v>
      </c>
      <c r="I580" s="13">
        <v>92</v>
      </c>
      <c r="J580" s="91" t="s">
        <v>981</v>
      </c>
      <c r="K580" s="21">
        <v>4</v>
      </c>
      <c r="L580" s="91">
        <v>26</v>
      </c>
      <c r="M580" s="21">
        <v>3</v>
      </c>
      <c r="N580" s="91">
        <v>4</v>
      </c>
    </row>
    <row r="581" spans="1:14" ht="15" x14ac:dyDescent="0.2">
      <c r="A581" s="98">
        <v>578</v>
      </c>
      <c r="B581" s="8" t="s">
        <v>222</v>
      </c>
      <c r="C581" s="13">
        <v>18</v>
      </c>
      <c r="D581" s="21">
        <v>58</v>
      </c>
      <c r="E581" s="21">
        <v>1.64</v>
      </c>
      <c r="F581" s="10">
        <f t="shared" ref="F581:F610" si="9">D581/(E581*E581)</f>
        <v>21.564544913741823</v>
      </c>
      <c r="G581" s="91">
        <v>92</v>
      </c>
      <c r="H581" s="91">
        <v>124</v>
      </c>
      <c r="I581" s="91">
        <v>92</v>
      </c>
      <c r="J581" s="91" t="s">
        <v>988</v>
      </c>
      <c r="K581" s="21">
        <v>3</v>
      </c>
      <c r="L581" s="91">
        <v>28</v>
      </c>
      <c r="M581" s="21">
        <v>5</v>
      </c>
      <c r="N581" s="91">
        <v>3</v>
      </c>
    </row>
    <row r="582" spans="1:14" ht="15" x14ac:dyDescent="0.2">
      <c r="A582" s="98">
        <v>579</v>
      </c>
      <c r="B582" s="8" t="s">
        <v>223</v>
      </c>
      <c r="C582" s="13">
        <v>17</v>
      </c>
      <c r="D582" s="13">
        <v>58</v>
      </c>
      <c r="E582" s="13">
        <v>1.51</v>
      </c>
      <c r="F582" s="10">
        <f t="shared" si="9"/>
        <v>25.437480812245077</v>
      </c>
      <c r="G582" s="91">
        <v>76</v>
      </c>
      <c r="H582" s="91">
        <v>92</v>
      </c>
      <c r="I582" s="91">
        <v>88</v>
      </c>
      <c r="J582" s="91" t="s">
        <v>981</v>
      </c>
      <c r="K582" s="91">
        <v>5</v>
      </c>
      <c r="L582" s="91">
        <v>45</v>
      </c>
      <c r="M582" s="21">
        <v>5</v>
      </c>
      <c r="N582" s="91">
        <v>4</v>
      </c>
    </row>
    <row r="583" spans="1:14" ht="15" x14ac:dyDescent="0.2">
      <c r="A583" s="98">
        <v>580</v>
      </c>
      <c r="B583" s="8" t="s">
        <v>222</v>
      </c>
      <c r="C583" s="14">
        <v>16</v>
      </c>
      <c r="D583" s="13">
        <v>51</v>
      </c>
      <c r="E583" s="13">
        <v>1.68</v>
      </c>
      <c r="F583" s="10">
        <f t="shared" si="9"/>
        <v>18.069727891156464</v>
      </c>
      <c r="G583" s="91">
        <v>60</v>
      </c>
      <c r="H583" s="91">
        <v>100</v>
      </c>
      <c r="I583" s="91">
        <v>84</v>
      </c>
      <c r="J583" s="91" t="s">
        <v>981</v>
      </c>
      <c r="K583" s="91">
        <v>4</v>
      </c>
      <c r="L583" s="91">
        <v>27</v>
      </c>
      <c r="M583" s="91">
        <v>4</v>
      </c>
      <c r="N583" s="91">
        <v>3</v>
      </c>
    </row>
    <row r="584" spans="1:14" ht="15" x14ac:dyDescent="0.2">
      <c r="A584" s="98">
        <v>581</v>
      </c>
      <c r="B584" s="8" t="s">
        <v>222</v>
      </c>
      <c r="C584" s="14">
        <v>16</v>
      </c>
      <c r="D584" s="13">
        <v>50</v>
      </c>
      <c r="E584" s="13">
        <v>1.69</v>
      </c>
      <c r="F584" s="10">
        <f t="shared" si="9"/>
        <v>17.506389832288786</v>
      </c>
      <c r="G584" s="91">
        <v>80</v>
      </c>
      <c r="H584" s="91">
        <v>148</v>
      </c>
      <c r="I584" s="91">
        <v>112</v>
      </c>
      <c r="J584" s="91" t="s">
        <v>1005</v>
      </c>
      <c r="K584" s="91">
        <v>3</v>
      </c>
      <c r="L584" s="91">
        <v>29</v>
      </c>
      <c r="M584" s="91">
        <v>5</v>
      </c>
      <c r="N584" s="91">
        <v>3</v>
      </c>
    </row>
    <row r="585" spans="1:14" ht="15" x14ac:dyDescent="0.2">
      <c r="A585" s="98">
        <v>582</v>
      </c>
      <c r="B585" s="8" t="s">
        <v>222</v>
      </c>
      <c r="C585" s="14">
        <v>16</v>
      </c>
      <c r="D585" s="13">
        <v>54</v>
      </c>
      <c r="E585" s="13">
        <v>1.65</v>
      </c>
      <c r="F585" s="10">
        <f t="shared" si="9"/>
        <v>19.834710743801654</v>
      </c>
      <c r="G585" s="91">
        <v>72</v>
      </c>
      <c r="H585" s="91">
        <v>80</v>
      </c>
      <c r="I585" s="91">
        <v>76</v>
      </c>
      <c r="J585" s="91" t="s">
        <v>981</v>
      </c>
      <c r="K585" s="91">
        <v>4</v>
      </c>
      <c r="L585" s="91">
        <v>24</v>
      </c>
      <c r="M585" s="91">
        <v>4</v>
      </c>
      <c r="N585" s="91">
        <v>5</v>
      </c>
    </row>
    <row r="586" spans="1:14" ht="15" x14ac:dyDescent="0.2">
      <c r="A586" s="98">
        <v>583</v>
      </c>
      <c r="B586" s="8" t="s">
        <v>222</v>
      </c>
      <c r="C586" s="14">
        <v>16</v>
      </c>
      <c r="D586" s="91">
        <v>54</v>
      </c>
      <c r="E586" s="13">
        <v>1.7</v>
      </c>
      <c r="F586" s="10">
        <f t="shared" si="9"/>
        <v>18.68512110726644</v>
      </c>
      <c r="G586" s="91">
        <v>92</v>
      </c>
      <c r="H586" s="91">
        <v>124</v>
      </c>
      <c r="I586" s="91">
        <v>92</v>
      </c>
      <c r="J586" s="91" t="s">
        <v>981</v>
      </c>
      <c r="K586" s="91">
        <v>2</v>
      </c>
      <c r="L586" s="91">
        <v>28</v>
      </c>
      <c r="M586" s="91">
        <v>3</v>
      </c>
      <c r="N586" s="91">
        <v>4</v>
      </c>
    </row>
    <row r="587" spans="1:14" ht="15" x14ac:dyDescent="0.2">
      <c r="A587" s="98">
        <v>584</v>
      </c>
      <c r="B587" s="8" t="s">
        <v>222</v>
      </c>
      <c r="C587" s="14">
        <v>16</v>
      </c>
      <c r="D587" s="13">
        <v>51</v>
      </c>
      <c r="E587" s="13">
        <v>1.65</v>
      </c>
      <c r="F587" s="10">
        <f t="shared" si="9"/>
        <v>18.732782369146008</v>
      </c>
      <c r="G587" s="91">
        <v>104</v>
      </c>
      <c r="H587" s="91">
        <v>120</v>
      </c>
      <c r="I587" s="91">
        <v>112</v>
      </c>
      <c r="J587" s="91" t="s">
        <v>981</v>
      </c>
      <c r="K587" s="91">
        <v>3</v>
      </c>
      <c r="L587" s="91">
        <v>24</v>
      </c>
      <c r="M587" s="91">
        <v>2</v>
      </c>
      <c r="N587" s="91">
        <v>4</v>
      </c>
    </row>
    <row r="588" spans="1:14" ht="15" x14ac:dyDescent="0.2">
      <c r="A588" s="98">
        <v>585</v>
      </c>
      <c r="B588" s="8" t="s">
        <v>222</v>
      </c>
      <c r="C588" s="14">
        <v>16</v>
      </c>
      <c r="D588" s="13">
        <v>52</v>
      </c>
      <c r="E588" s="13">
        <v>1.79</v>
      </c>
      <c r="F588" s="10">
        <f t="shared" si="9"/>
        <v>16.229206329390468</v>
      </c>
      <c r="G588" s="91">
        <v>80</v>
      </c>
      <c r="H588" s="91">
        <v>112</v>
      </c>
      <c r="I588" s="91">
        <v>92</v>
      </c>
      <c r="J588" s="91" t="s">
        <v>981</v>
      </c>
      <c r="K588" s="21">
        <v>5</v>
      </c>
      <c r="L588" s="91">
        <v>28</v>
      </c>
      <c r="M588" s="91">
        <v>4</v>
      </c>
      <c r="N588" s="91">
        <v>4</v>
      </c>
    </row>
    <row r="589" spans="1:14" ht="15" x14ac:dyDescent="0.2">
      <c r="A589" s="98">
        <v>586</v>
      </c>
      <c r="B589" s="8" t="s">
        <v>222</v>
      </c>
      <c r="C589" s="14">
        <v>16</v>
      </c>
      <c r="D589" s="13">
        <v>63</v>
      </c>
      <c r="E589" s="13">
        <v>1.83</v>
      </c>
      <c r="F589" s="10">
        <f t="shared" si="9"/>
        <v>18.812147272238644</v>
      </c>
      <c r="G589" s="91">
        <v>84</v>
      </c>
      <c r="H589" s="91">
        <v>112</v>
      </c>
      <c r="I589" s="91">
        <v>108</v>
      </c>
      <c r="J589" s="91" t="s">
        <v>1006</v>
      </c>
      <c r="K589" s="91">
        <v>4</v>
      </c>
      <c r="L589" s="91">
        <v>26</v>
      </c>
      <c r="M589" s="91">
        <v>4</v>
      </c>
      <c r="N589" s="91">
        <v>4</v>
      </c>
    </row>
    <row r="590" spans="1:14" ht="15" x14ac:dyDescent="0.2">
      <c r="A590" s="98">
        <v>587</v>
      </c>
      <c r="B590" s="8" t="s">
        <v>222</v>
      </c>
      <c r="C590" s="14">
        <v>16</v>
      </c>
      <c r="D590" s="13">
        <v>60</v>
      </c>
      <c r="E590" s="13">
        <v>1.65</v>
      </c>
      <c r="F590" s="10">
        <f t="shared" si="9"/>
        <v>22.03856749311295</v>
      </c>
      <c r="G590" s="91">
        <v>80</v>
      </c>
      <c r="H590" s="91">
        <v>112</v>
      </c>
      <c r="I590" s="91">
        <v>84</v>
      </c>
      <c r="J590" s="91" t="s">
        <v>981</v>
      </c>
      <c r="K590" s="91">
        <v>4</v>
      </c>
      <c r="L590" s="91">
        <v>26</v>
      </c>
      <c r="M590" s="91">
        <v>2</v>
      </c>
      <c r="N590" s="91">
        <v>4</v>
      </c>
    </row>
    <row r="591" spans="1:14" ht="15" x14ac:dyDescent="0.2">
      <c r="A591" s="98">
        <v>588</v>
      </c>
      <c r="B591" s="8" t="s">
        <v>223</v>
      </c>
      <c r="C591" s="14">
        <v>16</v>
      </c>
      <c r="D591" s="13">
        <v>54</v>
      </c>
      <c r="E591" s="13">
        <v>1.7</v>
      </c>
      <c r="F591" s="10">
        <f t="shared" si="9"/>
        <v>18.68512110726644</v>
      </c>
      <c r="G591" s="91">
        <v>84</v>
      </c>
      <c r="H591" s="91">
        <v>112</v>
      </c>
      <c r="I591" s="91">
        <v>108</v>
      </c>
      <c r="J591" s="91" t="s">
        <v>981</v>
      </c>
      <c r="K591" s="91">
        <v>2</v>
      </c>
      <c r="L591" s="91">
        <v>32</v>
      </c>
      <c r="M591" s="91">
        <v>3</v>
      </c>
      <c r="N591" s="91">
        <v>4</v>
      </c>
    </row>
    <row r="592" spans="1:14" ht="15" x14ac:dyDescent="0.2">
      <c r="A592" s="98">
        <v>589</v>
      </c>
      <c r="B592" s="8" t="s">
        <v>222</v>
      </c>
      <c r="C592" s="14">
        <v>16</v>
      </c>
      <c r="D592" s="13">
        <v>64</v>
      </c>
      <c r="E592" s="13">
        <v>1.72</v>
      </c>
      <c r="F592" s="10">
        <f t="shared" si="9"/>
        <v>21.63331530557058</v>
      </c>
      <c r="G592" s="91">
        <v>80</v>
      </c>
      <c r="H592" s="91">
        <v>112</v>
      </c>
      <c r="I592" s="91">
        <v>84</v>
      </c>
      <c r="J592" s="91" t="s">
        <v>981</v>
      </c>
      <c r="K592" s="21">
        <v>2</v>
      </c>
      <c r="L592" s="91">
        <v>28</v>
      </c>
      <c r="M592" s="91">
        <v>3</v>
      </c>
      <c r="N592" s="91">
        <v>4</v>
      </c>
    </row>
    <row r="593" spans="1:14" ht="15" x14ac:dyDescent="0.2">
      <c r="A593" s="98">
        <v>590</v>
      </c>
      <c r="B593" s="8" t="s">
        <v>223</v>
      </c>
      <c r="C593" s="14">
        <v>16</v>
      </c>
      <c r="D593" s="13">
        <v>55</v>
      </c>
      <c r="E593" s="13">
        <v>1.56</v>
      </c>
      <c r="F593" s="10">
        <f t="shared" si="9"/>
        <v>22.600262984878366</v>
      </c>
      <c r="G593" s="91">
        <v>92</v>
      </c>
      <c r="H593" s="91">
        <v>124</v>
      </c>
      <c r="I593" s="91">
        <v>92</v>
      </c>
      <c r="J593" s="91" t="s">
        <v>981</v>
      </c>
      <c r="K593" s="91">
        <v>4</v>
      </c>
      <c r="L593" s="91">
        <v>45</v>
      </c>
      <c r="M593" s="91">
        <v>3</v>
      </c>
      <c r="N593" s="91">
        <v>3</v>
      </c>
    </row>
    <row r="594" spans="1:14" ht="15" x14ac:dyDescent="0.2">
      <c r="A594" s="98">
        <v>591</v>
      </c>
      <c r="B594" s="8" t="s">
        <v>223</v>
      </c>
      <c r="C594" s="91">
        <v>17</v>
      </c>
      <c r="D594" s="91">
        <v>43</v>
      </c>
      <c r="E594" s="91">
        <v>1.58</v>
      </c>
      <c r="F594" s="10">
        <f t="shared" si="9"/>
        <v>17.224803717352987</v>
      </c>
      <c r="G594" s="91"/>
      <c r="H594" s="91">
        <v>148</v>
      </c>
      <c r="I594" s="91">
        <v>112</v>
      </c>
      <c r="J594" s="91" t="s">
        <v>981</v>
      </c>
      <c r="K594" s="91">
        <v>4</v>
      </c>
      <c r="L594" s="91">
        <v>30</v>
      </c>
      <c r="M594" s="91">
        <v>3</v>
      </c>
      <c r="N594" s="91"/>
    </row>
    <row r="595" spans="1:14" ht="15" x14ac:dyDescent="0.2">
      <c r="A595" s="98">
        <v>592</v>
      </c>
      <c r="B595" s="8" t="s">
        <v>223</v>
      </c>
      <c r="C595" s="91">
        <v>17</v>
      </c>
      <c r="D595" s="91">
        <v>52</v>
      </c>
      <c r="E595" s="91">
        <v>1.66</v>
      </c>
      <c r="F595" s="10">
        <f t="shared" si="9"/>
        <v>18.870663376397157</v>
      </c>
      <c r="G595" s="91"/>
      <c r="H595" s="91">
        <v>152</v>
      </c>
      <c r="I595" s="91">
        <v>112</v>
      </c>
      <c r="J595" s="91" t="s">
        <v>981</v>
      </c>
      <c r="K595" s="91">
        <v>2</v>
      </c>
      <c r="L595" s="91">
        <v>24</v>
      </c>
      <c r="M595" s="91">
        <v>1</v>
      </c>
      <c r="N595" s="91"/>
    </row>
    <row r="596" spans="1:14" ht="15" x14ac:dyDescent="0.2">
      <c r="A596" s="98">
        <v>593</v>
      </c>
      <c r="B596" s="8" t="s">
        <v>223</v>
      </c>
      <c r="C596" s="91">
        <v>17</v>
      </c>
      <c r="D596" s="91">
        <v>57</v>
      </c>
      <c r="E596" s="91">
        <v>1.68</v>
      </c>
      <c r="F596" s="10">
        <f t="shared" si="9"/>
        <v>20.195578231292519</v>
      </c>
      <c r="G596" s="91"/>
      <c r="H596" s="91">
        <v>164</v>
      </c>
      <c r="I596" s="91">
        <v>136</v>
      </c>
      <c r="J596" s="91" t="s">
        <v>981</v>
      </c>
      <c r="K596" s="91">
        <v>2</v>
      </c>
      <c r="L596" s="91">
        <v>25</v>
      </c>
      <c r="M596" s="91">
        <v>3</v>
      </c>
      <c r="N596" s="91"/>
    </row>
    <row r="597" spans="1:14" ht="15" x14ac:dyDescent="0.2">
      <c r="A597" s="98">
        <v>594</v>
      </c>
      <c r="B597" s="8" t="s">
        <v>223</v>
      </c>
      <c r="C597" s="91">
        <v>17</v>
      </c>
      <c r="D597" s="91">
        <v>45</v>
      </c>
      <c r="E597" s="91">
        <v>1.53</v>
      </c>
      <c r="F597" s="10">
        <f t="shared" si="9"/>
        <v>19.223375624759708</v>
      </c>
      <c r="G597" s="91"/>
      <c r="H597" s="91">
        <v>128</v>
      </c>
      <c r="I597" s="91">
        <v>108</v>
      </c>
      <c r="J597" s="91" t="s">
        <v>981</v>
      </c>
      <c r="K597" s="91">
        <v>2</v>
      </c>
      <c r="L597" s="91">
        <v>25</v>
      </c>
      <c r="M597" s="91">
        <v>1</v>
      </c>
      <c r="N597" s="91"/>
    </row>
    <row r="598" spans="1:14" ht="15" x14ac:dyDescent="0.2">
      <c r="A598" s="98">
        <v>595</v>
      </c>
      <c r="B598" s="8" t="s">
        <v>222</v>
      </c>
      <c r="C598" s="91">
        <v>17</v>
      </c>
      <c r="D598" s="91">
        <v>75</v>
      </c>
      <c r="E598" s="91">
        <v>1.82</v>
      </c>
      <c r="F598" s="10">
        <f t="shared" si="9"/>
        <v>22.642192971863299</v>
      </c>
      <c r="G598" s="91"/>
      <c r="H598" s="91">
        <v>180</v>
      </c>
      <c r="I598" s="91">
        <v>104</v>
      </c>
      <c r="J598" s="91" t="s">
        <v>981</v>
      </c>
      <c r="K598" s="91">
        <v>5</v>
      </c>
      <c r="L598" s="91">
        <v>30</v>
      </c>
      <c r="M598" s="91">
        <v>4</v>
      </c>
      <c r="N598" s="91"/>
    </row>
    <row r="599" spans="1:14" ht="15" x14ac:dyDescent="0.2">
      <c r="A599" s="98">
        <v>596</v>
      </c>
      <c r="B599" s="8" t="s">
        <v>223</v>
      </c>
      <c r="C599" s="91">
        <v>17</v>
      </c>
      <c r="D599" s="91">
        <v>56</v>
      </c>
      <c r="E599" s="91">
        <v>1.64</v>
      </c>
      <c r="F599" s="10">
        <f t="shared" si="9"/>
        <v>20.820939916716245</v>
      </c>
      <c r="G599" s="91"/>
      <c r="H599" s="91">
        <v>136</v>
      </c>
      <c r="I599" s="91">
        <v>100</v>
      </c>
      <c r="J599" s="91"/>
      <c r="K599" s="91"/>
      <c r="L599" s="91"/>
      <c r="M599" s="91"/>
      <c r="N599" s="91"/>
    </row>
    <row r="600" spans="1:14" ht="15" x14ac:dyDescent="0.2">
      <c r="A600" s="98">
        <v>597</v>
      </c>
      <c r="B600" s="8" t="s">
        <v>223</v>
      </c>
      <c r="C600" s="91">
        <v>17</v>
      </c>
      <c r="D600" s="91">
        <v>68</v>
      </c>
      <c r="E600" s="91">
        <v>1.57</v>
      </c>
      <c r="F600" s="10">
        <f t="shared" si="9"/>
        <v>27.587326057852245</v>
      </c>
      <c r="G600" s="91"/>
      <c r="H600" s="91">
        <v>172</v>
      </c>
      <c r="I600" s="91">
        <v>160</v>
      </c>
      <c r="J600" s="91" t="s">
        <v>981</v>
      </c>
      <c r="K600" s="91">
        <v>4</v>
      </c>
      <c r="L600" s="91">
        <v>27</v>
      </c>
      <c r="M600" s="91">
        <v>3</v>
      </c>
      <c r="N600" s="91"/>
    </row>
    <row r="601" spans="1:14" ht="15" x14ac:dyDescent="0.2">
      <c r="A601" s="98">
        <v>598</v>
      </c>
      <c r="B601" s="8" t="s">
        <v>223</v>
      </c>
      <c r="C601" s="91">
        <v>17</v>
      </c>
      <c r="D601" s="91">
        <v>59</v>
      </c>
      <c r="E601" s="91">
        <v>1.57</v>
      </c>
      <c r="F601" s="10">
        <f t="shared" si="9"/>
        <v>23.936062314901211</v>
      </c>
      <c r="G601" s="91"/>
      <c r="H601" s="91">
        <v>168</v>
      </c>
      <c r="I601" s="91">
        <v>152</v>
      </c>
      <c r="J601" s="91" t="s">
        <v>981</v>
      </c>
      <c r="K601" s="91">
        <v>4</v>
      </c>
      <c r="L601" s="91">
        <v>25</v>
      </c>
      <c r="M601" s="91">
        <v>3</v>
      </c>
      <c r="N601" s="91"/>
    </row>
    <row r="602" spans="1:14" ht="15" x14ac:dyDescent="0.2">
      <c r="A602" s="98">
        <v>599</v>
      </c>
      <c r="B602" s="8" t="s">
        <v>223</v>
      </c>
      <c r="C602" s="91">
        <v>17</v>
      </c>
      <c r="D602" s="91">
        <v>61</v>
      </c>
      <c r="E602" s="91">
        <v>1.62</v>
      </c>
      <c r="F602" s="10">
        <f t="shared" si="9"/>
        <v>23.243408017070564</v>
      </c>
      <c r="G602" s="91"/>
      <c r="H602" s="91">
        <v>144</v>
      </c>
      <c r="I602" s="91">
        <v>120</v>
      </c>
      <c r="J602" s="91" t="s">
        <v>981</v>
      </c>
      <c r="K602" s="91">
        <v>3</v>
      </c>
      <c r="L602" s="91">
        <v>25</v>
      </c>
      <c r="M602" s="91">
        <v>3</v>
      </c>
      <c r="N602" s="91"/>
    </row>
    <row r="603" spans="1:14" ht="15" x14ac:dyDescent="0.2">
      <c r="A603" s="98">
        <v>600</v>
      </c>
      <c r="B603" s="8" t="s">
        <v>222</v>
      </c>
      <c r="C603" s="91">
        <v>17</v>
      </c>
      <c r="D603" s="91">
        <v>62</v>
      </c>
      <c r="E603" s="91">
        <v>1.7</v>
      </c>
      <c r="F603" s="10">
        <f t="shared" si="9"/>
        <v>21.453287197231838</v>
      </c>
      <c r="G603" s="91"/>
      <c r="H603" s="91">
        <v>164</v>
      </c>
      <c r="I603" s="91">
        <v>108</v>
      </c>
      <c r="J603" s="91" t="s">
        <v>981</v>
      </c>
      <c r="K603" s="91">
        <v>5</v>
      </c>
      <c r="L603" s="91">
        <v>35</v>
      </c>
      <c r="M603" s="91">
        <v>3</v>
      </c>
      <c r="N603" s="91"/>
    </row>
    <row r="604" spans="1:14" ht="15" x14ac:dyDescent="0.2">
      <c r="A604" s="98">
        <v>601</v>
      </c>
      <c r="B604" s="8" t="s">
        <v>223</v>
      </c>
      <c r="C604" s="91">
        <v>17</v>
      </c>
      <c r="D604" s="91">
        <v>43</v>
      </c>
      <c r="E604" s="91">
        <v>1.58</v>
      </c>
      <c r="F604" s="10">
        <f t="shared" si="9"/>
        <v>17.224803717352987</v>
      </c>
      <c r="G604" s="91"/>
      <c r="H604" s="91">
        <v>164</v>
      </c>
      <c r="I604" s="91">
        <v>136</v>
      </c>
      <c r="J604" s="91" t="s">
        <v>981</v>
      </c>
      <c r="K604" s="91">
        <v>3</v>
      </c>
      <c r="L604" s="91">
        <v>27</v>
      </c>
      <c r="M604" s="91">
        <v>3</v>
      </c>
      <c r="N604" s="91"/>
    </row>
    <row r="605" spans="1:14" ht="15" x14ac:dyDescent="0.2">
      <c r="A605" s="98">
        <v>602</v>
      </c>
      <c r="B605" s="8" t="s">
        <v>222</v>
      </c>
      <c r="C605" s="91">
        <v>18</v>
      </c>
      <c r="D605" s="91">
        <v>56</v>
      </c>
      <c r="E605" s="91">
        <v>1.77</v>
      </c>
      <c r="F605" s="10">
        <f t="shared" si="9"/>
        <v>17.874812474065561</v>
      </c>
      <c r="G605" s="91"/>
      <c r="H605" s="91">
        <v>160</v>
      </c>
      <c r="I605" s="91">
        <v>112</v>
      </c>
      <c r="J605" s="91" t="s">
        <v>981</v>
      </c>
      <c r="K605" s="91">
        <v>4</v>
      </c>
      <c r="L605" s="91">
        <v>26</v>
      </c>
      <c r="M605" s="91">
        <v>4</v>
      </c>
      <c r="N605" s="91"/>
    </row>
    <row r="606" spans="1:14" ht="15" x14ac:dyDescent="0.2">
      <c r="A606" s="98">
        <v>603</v>
      </c>
      <c r="B606" s="8" t="s">
        <v>222</v>
      </c>
      <c r="C606" s="91">
        <v>18</v>
      </c>
      <c r="D606" s="91">
        <v>58</v>
      </c>
      <c r="E606" s="91">
        <v>1.76</v>
      </c>
      <c r="F606" s="10">
        <f t="shared" si="9"/>
        <v>18.724173553719009</v>
      </c>
      <c r="G606" s="91"/>
      <c r="H606" s="91"/>
      <c r="I606" s="91"/>
      <c r="J606" s="91" t="s">
        <v>981</v>
      </c>
      <c r="K606" s="91">
        <v>4</v>
      </c>
      <c r="L606" s="91">
        <v>28</v>
      </c>
      <c r="M606" s="91">
        <v>4</v>
      </c>
      <c r="N606" s="91"/>
    </row>
    <row r="607" spans="1:14" ht="15" x14ac:dyDescent="0.2">
      <c r="A607" s="98">
        <v>604</v>
      </c>
      <c r="B607" s="8" t="s">
        <v>222</v>
      </c>
      <c r="C607" s="91">
        <v>17</v>
      </c>
      <c r="D607" s="91">
        <v>86</v>
      </c>
      <c r="E607" s="91">
        <v>1.92</v>
      </c>
      <c r="F607" s="10">
        <f t="shared" si="9"/>
        <v>23.328993055555557</v>
      </c>
      <c r="G607" s="91"/>
      <c r="H607" s="91">
        <v>128</v>
      </c>
      <c r="I607" s="91">
        <v>96</v>
      </c>
      <c r="J607" s="91"/>
      <c r="K607" s="91"/>
      <c r="L607" s="91"/>
      <c r="M607" s="91"/>
      <c r="N607" s="91"/>
    </row>
    <row r="608" spans="1:14" ht="15" x14ac:dyDescent="0.2">
      <c r="A608" s="98">
        <v>605</v>
      </c>
      <c r="B608" s="8" t="s">
        <v>223</v>
      </c>
      <c r="C608" s="91">
        <v>17</v>
      </c>
      <c r="D608" s="91">
        <v>74</v>
      </c>
      <c r="E608" s="91">
        <v>1.74</v>
      </c>
      <c r="F608" s="10">
        <f t="shared" si="9"/>
        <v>24.441802087462015</v>
      </c>
      <c r="G608" s="91"/>
      <c r="H608" s="91"/>
      <c r="I608" s="91"/>
      <c r="J608" s="91" t="s">
        <v>981</v>
      </c>
      <c r="K608" s="91">
        <v>4</v>
      </c>
      <c r="L608" s="91">
        <v>21</v>
      </c>
      <c r="M608" s="91">
        <v>2</v>
      </c>
      <c r="N608" s="91"/>
    </row>
    <row r="609" spans="1:14" ht="15" x14ac:dyDescent="0.2">
      <c r="A609" s="98">
        <v>606</v>
      </c>
      <c r="B609" s="8" t="s">
        <v>223</v>
      </c>
      <c r="C609" s="91">
        <v>17</v>
      </c>
      <c r="D609" s="91">
        <v>65</v>
      </c>
      <c r="E609" s="91">
        <v>1.59</v>
      </c>
      <c r="F609" s="10">
        <f t="shared" si="9"/>
        <v>25.711008267078039</v>
      </c>
      <c r="G609" s="91"/>
      <c r="H609" s="91">
        <v>148</v>
      </c>
      <c r="I609" s="91">
        <v>112</v>
      </c>
      <c r="J609" s="91"/>
      <c r="K609" s="91"/>
      <c r="L609" s="91"/>
      <c r="M609" s="91"/>
      <c r="N609" s="91"/>
    </row>
    <row r="610" spans="1:14" ht="15" x14ac:dyDescent="0.2">
      <c r="A610" s="98">
        <v>607</v>
      </c>
      <c r="B610" s="8" t="s">
        <v>223</v>
      </c>
      <c r="C610" s="91">
        <v>17</v>
      </c>
      <c r="D610" s="91">
        <v>71.599999999999994</v>
      </c>
      <c r="E610" s="91">
        <v>1.68</v>
      </c>
      <c r="F610" s="10">
        <f t="shared" si="9"/>
        <v>25.368480725623584</v>
      </c>
      <c r="G610" s="91"/>
      <c r="H610" s="91">
        <v>164</v>
      </c>
      <c r="I610" s="91">
        <v>116</v>
      </c>
      <c r="J610" s="91" t="s">
        <v>981</v>
      </c>
      <c r="K610" s="91">
        <v>3</v>
      </c>
      <c r="L610" s="91">
        <v>25</v>
      </c>
      <c r="M610" s="91">
        <v>2</v>
      </c>
      <c r="N610" s="91"/>
    </row>
    <row r="611" spans="1:14" x14ac:dyDescent="0.15">
      <c r="A611" s="98"/>
    </row>
    <row r="612" spans="1:14" x14ac:dyDescent="0.15">
      <c r="A612" s="98"/>
    </row>
    <row r="613" spans="1:14" x14ac:dyDescent="0.15">
      <c r="A613" s="98"/>
    </row>
    <row r="614" spans="1:14" x14ac:dyDescent="0.15">
      <c r="A614" s="98"/>
    </row>
    <row r="615" spans="1:14" x14ac:dyDescent="0.15">
      <c r="A615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EVAL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aryazir</dc:creator>
  <cp:lastModifiedBy>mohamed rebbouj</cp:lastModifiedBy>
  <dcterms:created xsi:type="dcterms:W3CDTF">2022-04-11T02:08:22Z</dcterms:created>
  <dcterms:modified xsi:type="dcterms:W3CDTF">2022-04-21T21:43:21Z</dcterms:modified>
</cp:coreProperties>
</file>