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u0-my.sharepoint.com/personal/igreen1_lion_lmu_edu/Documents/Capstone/"/>
    </mc:Choice>
  </mc:AlternateContent>
  <xr:revisionPtr revIDLastSave="710" documentId="11_E60897F41BE170836B02CE998F75CCDC64E183C8" xr6:coauthVersionLast="47" xr6:coauthVersionMax="47" xr10:uidLastSave="{E9688385-F035-41AB-BF7E-DA208FEFD8E9}"/>
  <bookViews>
    <workbookView xWindow="240" yWindow="460" windowWidth="14800" windowHeight="8020" firstSheet="9" activeTab="7" xr2:uid="{00000000-000D-0000-FFFF-FFFF00000000}"/>
  </bookViews>
  <sheets>
    <sheet name="aiming" sheetId="1" r:id="rId1"/>
    <sheet name="light wavelength" sheetId="2" r:id="rId2"/>
    <sheet name="data connection" sheetId="3" r:id="rId3"/>
    <sheet name="transceiver" sheetId="5" r:id="rId4"/>
    <sheet name="SFP Purchase" sheetId="6" r:id="rId5"/>
    <sheet name="Ethernet to USB-C Converter" sheetId="12" r:id="rId6"/>
    <sheet name="Cable" sheetId="10" r:id="rId7"/>
    <sheet name="Aiming Laser" sheetId="8" r:id="rId8"/>
    <sheet name="Aiming Camera" sheetId="14" r:id="rId9"/>
    <sheet name="Media Converter" sheetId="9" r:id="rId10"/>
    <sheet name="Scanner motors" sheetId="11" r:id="rId11"/>
    <sheet name="Scanner mirrors" sheetId="13" r:id="rId12"/>
    <sheet name="Lens" sheetId="7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  <c r="D10" i="6"/>
  <c r="F3" i="6"/>
  <c r="F4" i="6"/>
  <c r="G4" i="6" s="1"/>
  <c r="B3" i="6"/>
  <c r="B2" i="6"/>
  <c r="G2" i="6" s="1"/>
  <c r="E3" i="5"/>
  <c r="E4" i="5"/>
  <c r="E2" i="5"/>
  <c r="F4" i="2"/>
  <c r="F2" i="2"/>
  <c r="F3" i="2"/>
  <c r="F3" i="3"/>
  <c r="F4" i="3"/>
  <c r="F2" i="3"/>
  <c r="G3" i="1"/>
  <c r="G2" i="1"/>
  <c r="B4" i="3"/>
  <c r="B3" i="3"/>
  <c r="B2" i="3"/>
  <c r="G3" i="6" l="1"/>
</calcChain>
</file>

<file path=xl/sharedStrings.xml><?xml version="1.0" encoding="utf-8"?>
<sst xmlns="http://schemas.openxmlformats.org/spreadsheetml/2006/main" count="138" uniqueCount="73">
  <si>
    <t>Solutions \ Criterion</t>
  </si>
  <si>
    <t>speed</t>
  </si>
  <si>
    <t>accuracy</t>
  </si>
  <si>
    <t>weight</t>
  </si>
  <si>
    <t>implementation</t>
  </si>
  <si>
    <t>cost</t>
  </si>
  <si>
    <t>total</t>
  </si>
  <si>
    <t>scanner</t>
  </si>
  <si>
    <t>motor</t>
  </si>
  <si>
    <t>0 to 1 scale (1 HIGH, 0 LOW)</t>
  </si>
  <si>
    <t>Solution \ Criterion</t>
  </si>
  <si>
    <t>safety</t>
  </si>
  <si>
    <t>weather resilience</t>
  </si>
  <si>
    <t>sfp availability</t>
  </si>
  <si>
    <t xml:space="preserve">visible </t>
  </si>
  <si>
    <t>near ir</t>
  </si>
  <si>
    <t>far ir</t>
  </si>
  <si>
    <t>Solutions\Criterion</t>
  </si>
  <si>
    <t>pc connection</t>
  </si>
  <si>
    <t>power provided</t>
  </si>
  <si>
    <t>sata</t>
  </si>
  <si>
    <t>rj45</t>
  </si>
  <si>
    <t>thunderbolt 3</t>
  </si>
  <si>
    <t>distance</t>
  </si>
  <si>
    <t>Multimode SFP</t>
  </si>
  <si>
    <t>Singlemode SFP</t>
  </si>
  <si>
    <t>Waveshare Receiver/Transmitter</t>
  </si>
  <si>
    <t xml:space="preserve">Speed </t>
  </si>
  <si>
    <t>Precision</t>
  </si>
  <si>
    <t>Complexity</t>
  </si>
  <si>
    <t>Eye Safe</t>
  </si>
  <si>
    <t>Cost</t>
  </si>
  <si>
    <t>SFP</t>
  </si>
  <si>
    <t>SFP+</t>
  </si>
  <si>
    <t>FSO Laser - Edmonds</t>
  </si>
  <si>
    <t>Weight</t>
  </si>
  <si>
    <t>Mode</t>
  </si>
  <si>
    <t>Compatibility</t>
  </si>
  <si>
    <t>Speed of Delivery</t>
  </si>
  <si>
    <t>1000Base-SX SFP</t>
  </si>
  <si>
    <t>1G</t>
  </si>
  <si>
    <t>Class 1</t>
  </si>
  <si>
    <t>MMF</t>
  </si>
  <si>
    <t>Ubiquiti/Meraki/Mikrotik/Netgear</t>
  </si>
  <si>
    <t>~2 day</t>
  </si>
  <si>
    <t>Amazon</t>
  </si>
  <si>
    <t>Cisco</t>
  </si>
  <si>
    <t>2 weeks</t>
  </si>
  <si>
    <t>FS</t>
  </si>
  <si>
    <t>Link</t>
  </si>
  <si>
    <t>10GBps</t>
  </si>
  <si>
    <t>40GBps</t>
  </si>
  <si>
    <t>Rating</t>
  </si>
  <si>
    <t>LInk</t>
  </si>
  <si>
    <t>IIIA</t>
  </si>
  <si>
    <t>Resolution</t>
  </si>
  <si>
    <t>1080p</t>
  </si>
  <si>
    <t>Speed</t>
  </si>
  <si>
    <t>SFP Ports</t>
  </si>
  <si>
    <t>link</t>
  </si>
  <si>
    <t>20 kpps</t>
  </si>
  <si>
    <t>eBay</t>
  </si>
  <si>
    <t>30 kpps</t>
  </si>
  <si>
    <t>AliExpress</t>
  </si>
  <si>
    <t>reflected wavelength</t>
  </si>
  <si>
    <t>660-1070nm</t>
  </si>
  <si>
    <t>https://www.ebay.com/itm/324250782137?_trkparms=amclksrc%3DITM%26aid%3D111001%26algo%3DREC.SEED%26ao%3D1%26asc%3D20180816085401%26meid%3D0d0324dc974d43dbbc94c1d08ceb2e68%26pid%3D100970%26rk%3D1%26rkt%3D4%26sd%3D324250782137%26itm%3D324250782137%26pmt%3D0%26noa%3D1%26pg%3D2380057%26brand%3DARO&amp;_trksid=p2380057.c100970.m5481&amp;_trkparms=pageci%3A4a90f9f4-2945-11ec-a1f0-a2130cc87e42%7Cparentrq%3A66e453bb17c0aaf50d75e810fffacd58%7Ciid%3A1</t>
  </si>
  <si>
    <t>850nm</t>
  </si>
  <si>
    <t>https://www.ebay.com/itm/393441172773?hash=item5b9aebdd25:g:QUEAAOSwz39g7g3t</t>
  </si>
  <si>
    <t>Size</t>
  </si>
  <si>
    <t>50 mm Diameter, 100 mm FL</t>
  </si>
  <si>
    <t>51 mm Diameter, 100 mm FL</t>
  </si>
  <si>
    <t>Lab Pro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</si>
</sst>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6" fontId="0" fillId="0" borderId="1" xfId="0" applyNumberFormat="1" applyBorder="1"/>
    <xf numFmtId="0" fontId="1" fillId="0" borderId="1" xfId="1" applyBorder="1"/>
    <xf numFmtId="8" fontId="0" fillId="0" borderId="1" xfId="0" applyNumberFormat="1" applyBorder="1"/>
    <xf numFmtId="0" fontId="2" fillId="0" borderId="1" xfId="0" applyFont="1" applyBorder="1"/>
    <xf numFmtId="8" fontId="0" fillId="0" borderId="2" xfId="0" applyNumberFormat="1" applyBorder="1"/>
    <xf numFmtId="0" fontId="0" fillId="0" borderId="3" xfId="0" applyBorder="1"/>
    <xf numFmtId="0" fontId="1" fillId="0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Gigabit-Ethernet-Converter-1000Base-T-1000Mbps/dp/B06XKNNB48/ref=dp_fod_1?pd_rd_i=B06XKNNB48&amp;psc=1" TargetMode="External"/><Relationship Id="rId1" Type="http://schemas.openxmlformats.org/officeDocument/2006/relationships/hyperlink" Target="https://www.amazon.com/gp/product/B003CFATL0/ref=as_li_tl?ie=UTF8&amp;tag=tpusbuynow-20&amp;camp=1789&amp;creative=9325&amp;linkCode=as2&amp;creativeASIN=B003CFATL0&amp;linkId=a2f1d173f3104a0c97b610ed5efa65e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TargetMode="External"/><Relationship Id="rId2" Type="http://schemas.openxmlformats.org/officeDocument/2006/relationships/hyperlink" Target="https://www.amazon.com/380nm-700nm-Digital-Galvanometer-Optical-Scanner/dp/B085P1619X/ref=sr_1_2?dchild=1&amp;keywords=Galvanometer+scanner&amp;qid=1634060887&amp;sr=8-2" TargetMode="External"/><Relationship Id="rId1" Type="http://schemas.openxmlformats.org/officeDocument/2006/relationships/hyperlink" Target="https://www.aliexpress.com/item/32848473475.html?src=google&amp;aff_fcid=7f009a856c01417089772c5dcf838263-1633818099674-06575-UneMJZVf&amp;aff_fsk=UneMJZVf&amp;aff_platform=aaf&amp;sk=UneMJZVf&amp;aff_trace_key=7f009a856c01417089772c5dcf838263-1633818099674-06575-UneMJZVf&amp;terminal_id=4ca9c0c2f2e541c4a05486634af64b1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393441172773?hash=item5b9aebdd25:g:QUEAAOSwz39g7g3t" TargetMode="External"/><Relationship Id="rId1" Type="http://schemas.openxmlformats.org/officeDocument/2006/relationships/hyperlink" Target="https://www.ebay.com/itm/324250782137?_trkparms=amclksrc%3DITM%26aid%3D111001%26algo%3DREC.SEED%26ao%3D1%26asc%3D20180816085401%26meid%3D0d0324dc974d43dbbc94c1d08ceb2e68%26pid%3D100970%26rk%3D1%26rkt%3D4%26sd%3D324250782137%26itm%3D324250782137%26pmt%3D0%26noa%3D1%26pg%3D2380057%26brand%3DARO&amp;_trksid=p2380057.c100970.m5481&amp;_trkparms=pageci%3A4a90f9f4-2945-11ec-a1f0-a2130cc87e42%7Cparentrq%3A66e453bb17c0aaf50d75e810fffacd58%7Ciid%3A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Plano-convex-lens-Dia-Eisco/dp/B071NZLNGS" TargetMode="External"/><Relationship Id="rId1" Type="http://schemas.openxmlformats.org/officeDocument/2006/relationships/hyperlink" Target="https://labproinc.com/products/plano-convex-lens-50mm-dia-100mm-fl-lpv504?variant=3711032403575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s.com/products/11774.html" TargetMode="External"/><Relationship Id="rId1" Type="http://schemas.openxmlformats.org/officeDocument/2006/relationships/hyperlink" Target="https://www.amazon.com/10Gtek-GLC-SX-MMD-GLC-SX-MM-Transceiver-1000Base-SX/dp/B00U77VPX2/ref=sr_1_3?dchild=1&amp;keywords=sfp+1000base-sx&amp;qid=1633822790&amp;sr=8-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Anker-Ethernet-PowerExpand-Aluminum-Portable/dp/B08CK9X9Z8/ref=sr_1_2_sspa?dchild=1&amp;keywords=ethernet+to+usb+c&amp;qid=1633817883&amp;sr=8-2-spons&amp;psc=1&amp;spLa=ZW5jcnlwdGVkUXVhbGlmaWVyPUEyVkZISUpTSllQNDIzJmVuY3J5cHRlZElkPUEwNjM0NTA5MUpXUjJOQ1U3RklIVyZlbmNyeXB0ZWRBZElkPUEwMTI1ODMxMzRaMlpGUDJLUjhBViZ3aWRnZXROYW1lPXNwX2F0ZiZhY3Rpb249Y2xpY2tSZWRpcmVjdCZkb05vdExvZ0NsaWNrPXRydWU=" TargetMode="External"/><Relationship Id="rId1" Type="http://schemas.openxmlformats.org/officeDocument/2006/relationships/hyperlink" Target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thernet-Outdoor-Connector-Weatherproof-Resistant/dp/B07QLXC6QR/ref=sr_1_3?crid=1RO7ON5IJT26B&amp;dchild=1&amp;keywords=1g+ethernet+cable&amp;qid=1633818123&amp;sprefix=1G+ethe%2Caps%2C243&amp;sr=8-3" TargetMode="External"/><Relationship Id="rId2" Type="http://schemas.openxmlformats.org/officeDocument/2006/relationships/hyperlink" Target="https://www.amazon.com/Ethernet-Network-Outdoor-Shielded-Connector/dp/B08F7DH1DG/ref=sr_1_2_sspa?crid=1RO7ON5IJT26B&amp;dchild=1&amp;keywords=1g+ethernet+cable&amp;qid=1633818123&amp;sprefix=1G+ethe%2Caps%2C243&amp;sr=8-2-spons&amp;psc=1&amp;spLa=ZW5jcnlwdGVkUXVhbGlmaWVyPUEzRVAwS0FaNkNJTkVaJmVuY3J5cHRlZElkPUEwOTg4MDE5MlZNSzY0NTU0RzVETCZlbmNyeXB0ZWRBZElkPUEwMTc4NzAzMTdHUFExTTk3NENCVCZ3aWRnZXROYW1lPXNwX2F0ZiZhY3Rpb249Y2xpY2tSZWRpcmVjdCZkb05vdExvZ0NsaWNrPXRydWU=" TargetMode="External"/><Relationship Id="rId1" Type="http://schemas.openxmlformats.org/officeDocument/2006/relationships/hyperlink" Target="https://www.amazon.com/Ethernet-DanYee-Braided-Professional-Plated/dp/B073RZRBR1/ref=sr_1_1_sspa?crid=1RO7ON5IJT26B&amp;dchild=1&amp;keywords=1g+ethernet+cable&amp;qid=1633818123&amp;sprefix=1G+ethe%2Caps%2C243&amp;sr=8-1-spons&amp;psc=1&amp;spLa=ZW5jcnlwdGVkUXVhbGlmaWVyPUEzRVAwS0FaNkNJTkVaJmVuY3J5cHRlZElkPUEwOTg4MDE5MlZNSzY0NTU0RzVETCZlbmNyeXB0ZWRBZElkPUEwMzUxNTE5MzY0UFhQTTRWV0ZGOSZ3aWRnZXROYW1lPXNwX2F0ZiZhY3Rpb249Y2xpY2tSZWRpcmVjdCZkb05vdExvZ0NsaWNrPXRydWU=" TargetMode="External"/><Relationship Id="rId4" Type="http://schemas.openxmlformats.org/officeDocument/2006/relationships/hyperlink" Target="https://www.amazon.com/Ethernet-2000Mhz-Internet-Connector-Netword/dp/B098TLR9LH/ref=sr_1_3?dchild=1&amp;keywords=ethernet+cat8&amp;qid=1633818580&amp;sr=8-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Tactical-Flashligh-Charging-Adjustable-Astronomy/dp/B09DPVN5P3/ref=sr_1_3?dchild=1&amp;keywords=usb+laser&amp;qid=1633824639&amp;sr=8-3" TargetMode="External"/><Relationship Id="rId1" Type="http://schemas.openxmlformats.org/officeDocument/2006/relationships/hyperlink" Target="https://www.amazon.com/Pointer-Rechargeable-Adjustable-Suitable-Projector/dp/B09D9KM3V3/ref=sr_1_5?dchild=1&amp;keywords=laser+pointer&amp;qid=1633824727&amp;sr=8-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Arducam-Camera-Raspberry-Infrared-Sensitive/dp/B07SPRQMCW/ref=dp_fod_1?pd_rd_i=B07SPRQMCW&amp;psc=1" TargetMode="External"/><Relationship Id="rId1" Type="http://schemas.openxmlformats.org/officeDocument/2006/relationships/hyperlink" Target="https://www.amazon.com/Raspberry-Pi-NoIR-Camera-Module/dp/B01ER2SMH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L11" sqref="L11"/>
    </sheetView>
  </sheetViews>
  <sheetFormatPr defaultColWidth="8.85546875" defaultRowHeight="15"/>
  <cols>
    <col min="1" max="1" width="18.140625" customWidth="1"/>
    <col min="5" max="5" width="14.710937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>
        <v>1</v>
      </c>
      <c r="C2" s="5">
        <v>1</v>
      </c>
      <c r="D2" s="5">
        <v>0.8</v>
      </c>
      <c r="E2" s="5">
        <v>0.2</v>
      </c>
      <c r="F2" s="5">
        <v>0.2</v>
      </c>
      <c r="G2" s="5">
        <f>B2*B4+C2*C4+D2*D4+E2*E4+F2*F4</f>
        <v>2.7600000000000002</v>
      </c>
    </row>
    <row r="3" spans="1:7">
      <c r="A3" s="4" t="s">
        <v>8</v>
      </c>
      <c r="B3" s="4">
        <v>0.2</v>
      </c>
      <c r="C3" s="4">
        <v>0.5</v>
      </c>
      <c r="D3" s="4">
        <v>0.3</v>
      </c>
      <c r="E3" s="4">
        <v>1</v>
      </c>
      <c r="F3" s="4">
        <v>0.4</v>
      </c>
      <c r="G3" s="4">
        <f>B3*B4+C3*C4+D3*D4+E3*E4+F3*F4</f>
        <v>2.0499999999999998</v>
      </c>
    </row>
    <row r="4" spans="1:7">
      <c r="A4" s="4" t="s">
        <v>3</v>
      </c>
      <c r="B4" s="4">
        <v>1</v>
      </c>
      <c r="C4" s="4">
        <v>1</v>
      </c>
      <c r="D4" s="4">
        <v>0.5</v>
      </c>
      <c r="E4" s="4">
        <v>0.8</v>
      </c>
      <c r="F4" s="4">
        <v>1</v>
      </c>
      <c r="G4" s="4"/>
    </row>
    <row r="8" spans="1:7">
      <c r="A8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0BE3-9B42-4D81-954D-8092389127C9}">
  <dimension ref="A1:D3"/>
  <sheetViews>
    <sheetView workbookViewId="0">
      <selection activeCell="D2" sqref="D2"/>
    </sheetView>
  </sheetViews>
  <sheetFormatPr defaultColWidth="8.85546875" defaultRowHeight="15"/>
  <sheetData>
    <row r="1" spans="1:4">
      <c r="A1" s="4" t="s">
        <v>57</v>
      </c>
      <c r="B1" s="4" t="s">
        <v>31</v>
      </c>
      <c r="C1" s="4" t="s">
        <v>58</v>
      </c>
      <c r="D1" s="4" t="s">
        <v>49</v>
      </c>
    </row>
    <row r="2" spans="1:4">
      <c r="A2" s="4" t="s">
        <v>40</v>
      </c>
      <c r="B2" s="8">
        <v>19.88</v>
      </c>
      <c r="C2" s="4">
        <v>1</v>
      </c>
      <c r="D2" s="7" t="s">
        <v>45</v>
      </c>
    </row>
    <row r="3" spans="1:4">
      <c r="A3" s="4" t="s">
        <v>40</v>
      </c>
      <c r="B3" s="4">
        <v>20.350000000000001</v>
      </c>
      <c r="C3" s="4">
        <v>1</v>
      </c>
      <c r="D3" s="7" t="s">
     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inkId=a2f1d173f3104a0c97b610ed5efa65ec" xr:uid="{0A51E2EA-0460-4228-BFD3-896791E425B8}"/>
    <hyperlink ref="D2" r:id="rId2" display="https://www.amazon.com/Gigabit-Ethernet-Converter-1000Base-T-1000Mbps/dp/B06XKNNB48/ref=dp_fod_1?pd_rd_i=B06XKNNB48&amp;psc=1" xr:uid="{8B55DF3F-7811-42E4-B25B-239DAC0483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6FCE-AF46-47CF-9764-682D966AB6B5}">
  <dimension ref="A1:C10"/>
  <sheetViews>
    <sheetView workbookViewId="0">
      <selection sqref="A1:C4"/>
    </sheetView>
  </sheetViews>
  <sheetFormatPr defaultColWidth="8.85546875" defaultRowHeight="15"/>
  <cols>
    <col min="2" max="2" width="11.42578125" customWidth="1"/>
    <col min="3" max="3" width="9.7109375" customWidth="1"/>
  </cols>
  <sheetData>
    <row r="1" spans="1:3">
      <c r="A1" s="4" t="s">
        <v>1</v>
      </c>
      <c r="B1" s="4" t="s">
        <v>5</v>
      </c>
      <c r="C1" s="11" t="s">
        <v>59</v>
      </c>
    </row>
    <row r="2" spans="1:3">
      <c r="A2" s="4" t="s">
        <v>60</v>
      </c>
      <c r="B2" s="10">
        <v>186.22</v>
      </c>
      <c r="C2" s="7" t="s">
        <v>61</v>
      </c>
    </row>
    <row r="3" spans="1:3">
      <c r="A3" s="4" t="s">
        <v>62</v>
      </c>
      <c r="B3" s="10">
        <v>221.61</v>
      </c>
      <c r="C3" s="7" t="s">
        <v>63</v>
      </c>
    </row>
    <row r="4" spans="1:3">
      <c r="A4" s="4" t="s">
        <v>60</v>
      </c>
      <c r="B4" s="10">
        <v>175.06</v>
      </c>
      <c r="C4" s="7" t="s">
        <v>45</v>
      </c>
    </row>
    <row r="9" spans="1:3">
      <c r="B9" s="2"/>
      <c r="C9" s="1"/>
    </row>
    <row r="10" spans="1:3">
      <c r="B10" s="2"/>
      <c r="C10" s="1"/>
    </row>
  </sheetData>
  <hyperlinks>
    <hyperlink ref="C3" r:id="rId1" display="https://www.aliexpress.com/item/32848473475.html?src=google&amp;aff_fcid=7f009a856c01417089772c5dcf838263-1633818099674-06575-UneMJZVf&amp;aff_fsk=UneMJZVf&amp;aff_platform=aaf&amp;sk=UneMJZVf&amp;aff_trace_key=7f009a856c01417089772c5dcf838263-1633818099674-06575-UneMJZVf&amp;terminal_id=4ca9c0c2f2e541c4a05486634af64b1f" xr:uid="{8EF2DE44-5A0D-411D-BB3D-F4819DB3E033}"/>
    <hyperlink ref="C4" r:id="rId2" display="https://www.amazon.com/380nm-700nm-Digital-Galvanometer-Optical-Scanner/dp/B085P1619X/ref=sr_1_2?dchild=1&amp;keywords=Galvanometer+scanner&amp;qid=1634060887&amp;sr=8-2" xr:uid="{0593367B-61F6-4F05-8E2C-0B3077AE7C8C}"/>
    <hyperlink ref="C2" r:id="rId3" display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xr:uid="{2A66B705-B0CD-464D-9A70-E5F5E68D2D2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20CC-480F-440A-9CC7-A547549D6217}">
  <dimension ref="A1:C3"/>
  <sheetViews>
    <sheetView workbookViewId="0">
      <selection activeCell="B3" sqref="B3"/>
    </sheetView>
  </sheetViews>
  <sheetFormatPr defaultColWidth="8.85546875" defaultRowHeight="15"/>
  <cols>
    <col min="1" max="1" width="18.42578125" customWidth="1"/>
    <col min="2" max="2" width="8.42578125" customWidth="1"/>
  </cols>
  <sheetData>
    <row r="1" spans="1:3">
      <c r="A1" t="s">
        <v>64</v>
      </c>
      <c r="B1" t="s">
        <v>5</v>
      </c>
    </row>
    <row r="2" spans="1:3">
      <c r="A2" t="s">
        <v>65</v>
      </c>
      <c r="B2" s="2">
        <v>396</v>
      </c>
      <c r="C2" s="1" t="s">
        <v>66</v>
      </c>
    </row>
    <row r="3" spans="1:3">
      <c r="A3" t="s">
        <v>67</v>
      </c>
      <c r="B3" s="3">
        <v>127.57</v>
      </c>
      <c r="C3" s="1" t="s">
        <v>68</v>
      </c>
    </row>
  </sheetData>
  <hyperlinks>
    <hyperlink ref="C2" r:id="rId1" display="https://www.ebay.com/itm/324250782137?_trkparms=amclksrc%3DITM%26aid%3D111001%26algo%3DREC.SEED%26ao%3D1%26asc%3D20180816085401%26meid%3D0d0324dc974d43dbbc94c1d08ceb2e68%26pid%3D100970%26rk%3D1%26rkt%3D4%26sd%3D324250782137%26itm%3D324250782137%26pmt%3D0%26noa%3D1%26pg%3D2380057%26brand%3DARO&amp;_trksid=p2380057.c100970.m5481&amp;_trkparms=pageci%3A4a90f9f4-2945-11ec-a1f0-a2130cc87e42%7Cparentrq%3A66e453bb17c0aaf50d75e810fffacd58%7Ciid%3A1" xr:uid="{CBB2DE05-2E55-4941-A9E5-9E6D6E801E04}"/>
    <hyperlink ref="C3" r:id="rId2" xr:uid="{FB0139FD-FFDE-4523-AB24-10B5BCAEFB5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359D-177A-43AD-90B2-7223418B453D}">
  <dimension ref="A1:C3"/>
  <sheetViews>
    <sheetView workbookViewId="0">
      <selection activeCell="C8" sqref="C8"/>
    </sheetView>
  </sheetViews>
  <sheetFormatPr defaultColWidth="8.85546875" defaultRowHeight="15"/>
  <cols>
    <col min="1" max="1" width="26.42578125" customWidth="1"/>
  </cols>
  <sheetData>
    <row r="1" spans="1:3">
      <c r="A1" s="4" t="s">
        <v>69</v>
      </c>
      <c r="B1" s="4" t="s">
        <v>31</v>
      </c>
      <c r="C1" s="4" t="s">
        <v>49</v>
      </c>
    </row>
    <row r="2" spans="1:3">
      <c r="A2" s="4" t="s">
        <v>70</v>
      </c>
      <c r="B2" s="8">
        <v>17.32</v>
      </c>
      <c r="C2" s="7" t="s">
        <v>45</v>
      </c>
    </row>
    <row r="3" spans="1:3">
      <c r="A3" s="4" t="s">
        <v>71</v>
      </c>
      <c r="B3" s="8">
        <v>24.32</v>
      </c>
      <c r="C3" s="7" t="s">
        <v>72</v>
      </c>
    </row>
  </sheetData>
  <hyperlinks>
    <hyperlink ref="C3" r:id="rId1" display="https://labproinc.com/products/plano-convex-lens-50mm-dia-100mm-fl-lpv504?variant=37110324035753" xr:uid="{52E847D8-F965-4C75-B15F-068EE54BF33A}"/>
    <hyperlink ref="C2" r:id="rId2" display="https://www.amazon.com/Plano-convex-lens-Dia-Eisco/dp/B071NZLNGS" xr:uid="{2FBD2BB8-AC86-44E4-8F3F-8FAEA13CAF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3EED-774D-4A1D-BBA2-51DCDCA7EF34}">
  <dimension ref="A1:F9"/>
  <sheetViews>
    <sheetView workbookViewId="0">
      <selection activeCell="E5" sqref="E5"/>
    </sheetView>
  </sheetViews>
  <sheetFormatPr defaultColWidth="8.85546875" defaultRowHeight="15"/>
  <cols>
    <col min="1" max="1" width="17.28515625" customWidth="1"/>
    <col min="2" max="2" width="8.140625" customWidth="1"/>
    <col min="3" max="3" width="16.42578125" customWidth="1"/>
    <col min="4" max="4" width="12.7109375" customWidth="1"/>
    <col min="5" max="5" width="8.28515625" customWidth="1"/>
  </cols>
  <sheetData>
    <row r="1" spans="1:6">
      <c r="A1" s="4" t="s">
        <v>10</v>
      </c>
      <c r="B1" s="4" t="s">
        <v>11</v>
      </c>
      <c r="C1" s="4" t="s">
        <v>12</v>
      </c>
      <c r="D1" s="4" t="s">
        <v>13</v>
      </c>
      <c r="E1" s="4" t="s">
        <v>5</v>
      </c>
      <c r="F1" s="4" t="s">
        <v>6</v>
      </c>
    </row>
    <row r="2" spans="1:6">
      <c r="A2" s="4" t="s">
        <v>14</v>
      </c>
      <c r="B2" s="4">
        <v>0.2</v>
      </c>
      <c r="C2" s="4">
        <v>0</v>
      </c>
      <c r="D2" s="4">
        <v>0.1</v>
      </c>
      <c r="E2" s="4">
        <v>0.9</v>
      </c>
      <c r="F2" s="4">
        <f>B2*B5+C2*C5+D2*D5+E2*E5</f>
        <v>0.85</v>
      </c>
    </row>
    <row r="3" spans="1:6">
      <c r="A3" s="5" t="s">
        <v>15</v>
      </c>
      <c r="B3" s="5">
        <v>0.5</v>
      </c>
      <c r="C3" s="5">
        <v>1</v>
      </c>
      <c r="D3" s="5">
        <v>0.9</v>
      </c>
      <c r="E3" s="5">
        <v>0.5</v>
      </c>
      <c r="F3" s="5">
        <f>B3*B5+C3*C5+D3*D5+E3*E5</f>
        <v>1.85</v>
      </c>
    </row>
    <row r="4" spans="1:6">
      <c r="A4" s="4" t="s">
        <v>16</v>
      </c>
      <c r="B4" s="4">
        <v>0.7</v>
      </c>
      <c r="C4" s="4">
        <v>1</v>
      </c>
      <c r="D4" s="4">
        <v>1</v>
      </c>
      <c r="E4" s="4">
        <v>0.1</v>
      </c>
      <c r="F4" s="4">
        <f>B4*B5+C4*C5+D4*D5+E4*E5</f>
        <v>1.79</v>
      </c>
    </row>
    <row r="5" spans="1:6">
      <c r="A5" s="4" t="s">
        <v>3</v>
      </c>
      <c r="B5" s="4">
        <v>0.6</v>
      </c>
      <c r="C5" s="4">
        <v>0.3</v>
      </c>
      <c r="D5" s="4">
        <v>1</v>
      </c>
      <c r="E5" s="4">
        <v>0.7</v>
      </c>
      <c r="F5" s="4"/>
    </row>
    <row r="9" spans="1:6">
      <c r="A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EAC2-6DA6-41F6-8554-E2F563662746}">
  <dimension ref="A1:F8"/>
  <sheetViews>
    <sheetView workbookViewId="0">
      <selection activeCell="K15" sqref="K15"/>
    </sheetView>
  </sheetViews>
  <sheetFormatPr defaultColWidth="8.85546875" defaultRowHeight="15"/>
  <cols>
    <col min="1" max="1" width="16.7109375" customWidth="1"/>
    <col min="3" max="3" width="13.140625" customWidth="1"/>
    <col min="4" max="4" width="14.140625" customWidth="1"/>
  </cols>
  <sheetData>
    <row r="1" spans="1:6">
      <c r="A1" s="4" t="s">
        <v>17</v>
      </c>
      <c r="B1" s="4" t="s">
        <v>1</v>
      </c>
      <c r="C1" s="4" t="s">
        <v>18</v>
      </c>
      <c r="D1" s="4" t="s">
        <v>19</v>
      </c>
      <c r="E1" s="4" t="s">
        <v>5</v>
      </c>
      <c r="F1" s="4" t="s">
        <v>6</v>
      </c>
    </row>
    <row r="2" spans="1:6">
      <c r="A2" s="4" t="s">
        <v>20</v>
      </c>
      <c r="B2" s="4">
        <f>6/40</f>
        <v>0.15</v>
      </c>
      <c r="C2" s="4">
        <v>0.5</v>
      </c>
      <c r="D2" s="4">
        <v>0</v>
      </c>
      <c r="E2" s="4">
        <v>0.6</v>
      </c>
      <c r="F2" s="4">
        <f>B2*$B$5+C2*$C$5+D2*$D$5+E2*$E$5</f>
        <v>1.0249999999999999</v>
      </c>
    </row>
    <row r="3" spans="1:6">
      <c r="A3" s="5" t="s">
        <v>21</v>
      </c>
      <c r="B3" s="5">
        <f>10/40</f>
        <v>0.25</v>
      </c>
      <c r="C3" s="5">
        <v>1</v>
      </c>
      <c r="D3" s="5">
        <v>1</v>
      </c>
      <c r="E3" s="5">
        <v>1</v>
      </c>
      <c r="F3" s="5">
        <f>B3*$B$5+C3*$C$5+D3*$D$5+E3*$E$5</f>
        <v>2.0249999999999999</v>
      </c>
    </row>
    <row r="4" spans="1:6">
      <c r="A4" s="4" t="s">
        <v>22</v>
      </c>
      <c r="B4" s="4">
        <f>40/40</f>
        <v>1</v>
      </c>
      <c r="C4" s="4">
        <v>1</v>
      </c>
      <c r="D4" s="4">
        <v>1</v>
      </c>
      <c r="E4" s="4">
        <v>0.2</v>
      </c>
      <c r="F4" s="4">
        <f>B4*$B$5+C4*$C$5+D4*$D$5+E4*$E$5</f>
        <v>1.5999999999999999</v>
      </c>
    </row>
    <row r="5" spans="1:6">
      <c r="A5" s="4" t="s">
        <v>3</v>
      </c>
      <c r="B5" s="4">
        <v>0.5</v>
      </c>
      <c r="C5" s="4">
        <v>0.7</v>
      </c>
      <c r="D5" s="4">
        <v>0.2</v>
      </c>
      <c r="E5" s="4">
        <v>1</v>
      </c>
      <c r="F5" s="4"/>
    </row>
    <row r="8" spans="1:6">
      <c r="A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C077-1DF9-4B3E-81B4-5A9E0E321AF4}">
  <dimension ref="A1:E7"/>
  <sheetViews>
    <sheetView workbookViewId="0">
      <selection activeCell="G16" sqref="G16"/>
    </sheetView>
  </sheetViews>
  <sheetFormatPr defaultColWidth="8.85546875" defaultRowHeight="15"/>
  <cols>
    <col min="1" max="1" width="28.28515625" customWidth="1"/>
  </cols>
  <sheetData>
    <row r="1" spans="1:5">
      <c r="A1" s="4" t="s">
        <v>17</v>
      </c>
      <c r="B1" s="4" t="s">
        <v>23</v>
      </c>
      <c r="C1" s="4" t="s">
        <v>11</v>
      </c>
      <c r="D1" s="4" t="s">
        <v>5</v>
      </c>
      <c r="E1" s="4" t="s">
        <v>6</v>
      </c>
    </row>
    <row r="2" spans="1:5">
      <c r="A2" s="5" t="s">
        <v>24</v>
      </c>
      <c r="B2" s="5">
        <v>0.7</v>
      </c>
      <c r="C2" s="5">
        <v>0.8</v>
      </c>
      <c r="D2" s="5">
        <v>0.7</v>
      </c>
      <c r="E2" s="5">
        <f>B2*$B$5+C2*$C$5+D2*$D$5</f>
        <v>1.67</v>
      </c>
    </row>
    <row r="3" spans="1:5">
      <c r="A3" s="4" t="s">
        <v>25</v>
      </c>
      <c r="B3" s="4">
        <v>1</v>
      </c>
      <c r="C3" s="4">
        <v>1</v>
      </c>
      <c r="D3" s="4">
        <v>0.3</v>
      </c>
      <c r="E3" s="4">
        <f t="shared" ref="E3:E4" si="0">B3*$B$5+C3*$C$5+D3*$D$5</f>
        <v>1.5999999999999999</v>
      </c>
    </row>
    <row r="4" spans="1:5">
      <c r="A4" s="4" t="s">
        <v>26</v>
      </c>
      <c r="B4" s="4">
        <v>0.2</v>
      </c>
      <c r="C4" s="4">
        <v>1</v>
      </c>
      <c r="D4" s="4">
        <v>0.5</v>
      </c>
      <c r="E4" s="4">
        <f t="shared" si="0"/>
        <v>1.24</v>
      </c>
    </row>
    <row r="5" spans="1:5">
      <c r="A5" s="4" t="s">
        <v>3</v>
      </c>
      <c r="B5" s="4">
        <v>0.7</v>
      </c>
      <c r="C5" s="4">
        <v>0.6</v>
      </c>
      <c r="D5" s="4">
        <v>1</v>
      </c>
      <c r="E5" s="4"/>
    </row>
    <row r="7" spans="1:5">
      <c r="A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06DF-21DF-4041-969F-58E9AE1B6828}">
  <dimension ref="A1:H11"/>
  <sheetViews>
    <sheetView topLeftCell="A6" workbookViewId="0">
      <selection activeCell="H11" sqref="H11"/>
    </sheetView>
  </sheetViews>
  <sheetFormatPr defaultColWidth="8.85546875" defaultRowHeight="15"/>
  <cols>
    <col min="1" max="1" width="19.140625" customWidth="1"/>
    <col min="4" max="4" width="10.85546875" bestFit="1" customWidth="1"/>
    <col min="9" max="9" width="30.42578125" customWidth="1"/>
    <col min="10" max="10" width="17" customWidth="1"/>
  </cols>
  <sheetData>
    <row r="1" spans="1:8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/>
    </row>
    <row r="2" spans="1:8">
      <c r="A2" s="5" t="s">
        <v>32</v>
      </c>
      <c r="B2" s="5">
        <f>1/10</f>
        <v>0.1</v>
      </c>
      <c r="C2" s="5">
        <v>0.5</v>
      </c>
      <c r="D2" s="5">
        <v>1</v>
      </c>
      <c r="E2" s="5">
        <v>1</v>
      </c>
      <c r="F2" s="5">
        <v>1</v>
      </c>
      <c r="G2" s="5">
        <f>B2*$B$5+C2*$C$5+D2*$D$5+E2*$E$5+F2*$F$5</f>
        <v>2.95</v>
      </c>
    </row>
    <row r="3" spans="1:8">
      <c r="A3" s="4" t="s">
        <v>33</v>
      </c>
      <c r="B3" s="4">
        <f>1</f>
        <v>1</v>
      </c>
      <c r="C3" s="4">
        <v>0.5</v>
      </c>
      <c r="D3" s="4">
        <v>1</v>
      </c>
      <c r="E3" s="4">
        <v>1</v>
      </c>
      <c r="F3" s="4">
        <f>7/20</f>
        <v>0.35</v>
      </c>
      <c r="G3" s="4">
        <f t="shared" ref="G3:G4" si="0">B3*$B$5+C3*$C$5+D3*$D$5+E3*$E$5+F3*$F$5</f>
        <v>2.75</v>
      </c>
    </row>
    <row r="4" spans="1:8">
      <c r="A4" s="4" t="s">
        <v>34</v>
      </c>
      <c r="B4" s="4">
        <v>0.8</v>
      </c>
      <c r="C4" s="4">
        <v>1</v>
      </c>
      <c r="D4" s="4">
        <v>0.5</v>
      </c>
      <c r="E4" s="4">
        <v>0</v>
      </c>
      <c r="F4" s="4">
        <f>20/500</f>
        <v>0.04</v>
      </c>
      <c r="G4" s="4">
        <f t="shared" si="0"/>
        <v>1.4900000000000002</v>
      </c>
    </row>
    <row r="5" spans="1:8">
      <c r="A5" s="4" t="s">
        <v>35</v>
      </c>
      <c r="B5" s="4">
        <v>0.5</v>
      </c>
      <c r="C5" s="4">
        <v>0.8</v>
      </c>
      <c r="D5" s="4">
        <v>0.5</v>
      </c>
      <c r="E5" s="4">
        <v>1</v>
      </c>
      <c r="F5" s="4">
        <v>1</v>
      </c>
      <c r="G5" s="4"/>
    </row>
    <row r="9" spans="1:8">
      <c r="A9" s="4" t="s">
        <v>32</v>
      </c>
      <c r="B9" s="4" t="s">
        <v>27</v>
      </c>
      <c r="C9" s="4" t="s">
        <v>28</v>
      </c>
      <c r="D9" s="4" t="s">
        <v>31</v>
      </c>
      <c r="E9" s="4" t="s">
        <v>36</v>
      </c>
      <c r="F9" s="4" t="s">
        <v>37</v>
      </c>
      <c r="G9" s="4" t="s">
        <v>38</v>
      </c>
      <c r="H9" s="4"/>
    </row>
    <row r="10" spans="1:8">
      <c r="A10" s="4" t="s">
        <v>39</v>
      </c>
      <c r="B10" s="4" t="s">
        <v>40</v>
      </c>
      <c r="C10" s="4" t="s">
        <v>41</v>
      </c>
      <c r="D10" s="6">
        <f>13.99*2</f>
        <v>27.98</v>
      </c>
      <c r="E10" s="4" t="s">
        <v>42</v>
      </c>
      <c r="F10" s="4" t="s">
        <v>43</v>
      </c>
      <c r="G10" s="4" t="s">
        <v>44</v>
      </c>
      <c r="H10" s="7" t="s">
        <v>45</v>
      </c>
    </row>
    <row r="11" spans="1:8">
      <c r="A11" s="4" t="s">
        <v>39</v>
      </c>
      <c r="B11" s="4" t="s">
        <v>40</v>
      </c>
      <c r="C11" s="4" t="s">
        <v>41</v>
      </c>
      <c r="D11" s="8">
        <f>25</f>
        <v>25</v>
      </c>
      <c r="E11" s="4" t="s">
        <v>42</v>
      </c>
      <c r="F11" s="4" t="s">
        <v>46</v>
      </c>
      <c r="G11" s="4" t="s">
        <v>47</v>
      </c>
      <c r="H11" s="7" t="s">
        <v>48</v>
      </c>
    </row>
  </sheetData>
  <hyperlinks>
    <hyperlink ref="H10" r:id="rId1" display="https://www.amazon.com/10Gtek-GLC-SX-MMD-GLC-SX-MM-Transceiver-1000Base-SX/dp/B00U77VPX2/ref=sr_1_3?dchild=1&amp;keywords=sfp+1000base-sx&amp;qid=1633822790&amp;sr=8-3" xr:uid="{E10CA979-6919-42FF-9B6C-AB0FE9F1F7A2}"/>
    <hyperlink ref="H11" r:id="rId2" display="https://www.fs.com/products/11774.html" xr:uid="{49655BB3-EBA9-4160-A810-6B4B0064C39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AD7E-D75D-4DAF-85D2-DDDDE2B7326A}">
  <dimension ref="A1:C4"/>
  <sheetViews>
    <sheetView workbookViewId="0"/>
  </sheetViews>
  <sheetFormatPr defaultColWidth="8.85546875" defaultRowHeight="15"/>
  <sheetData>
    <row r="1" spans="1:3">
      <c r="A1" s="4" t="s">
        <v>27</v>
      </c>
      <c r="B1" s="4" t="s">
        <v>31</v>
      </c>
      <c r="C1" s="4" t="s">
        <v>49</v>
      </c>
    </row>
    <row r="2" spans="1:3">
      <c r="A2" s="4" t="s">
        <v>40</v>
      </c>
      <c r="B2" s="4">
        <v>13.59</v>
      </c>
      <c r="C2" s="7" t="s">
        <v>45</v>
      </c>
    </row>
    <row r="3" spans="1:3">
      <c r="A3" s="4" t="s">
        <v>40</v>
      </c>
      <c r="B3" s="4">
        <v>20.99</v>
      </c>
      <c r="C3" s="7" t="s">
        <v>45</v>
      </c>
    </row>
    <row r="4" spans="1:3">
      <c r="A4" s="4" t="s">
        <v>40</v>
      </c>
      <c r="B4" s="9">
        <v>22.99</v>
      </c>
      <c r="C4" s="7" t="s">
        <v>45</v>
      </c>
    </row>
  </sheetData>
  <hyperlinks>
    <hyperlink ref="C2" r:id="rId1" display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xr:uid="{7FED0360-34CC-4213-8321-DD05B16EFC07}"/>
    <hyperlink ref="C4" r:id="rId2" display="https://www.amazon.com/Anker-Ethernet-PowerExpand-Aluminum-Portable/dp/B08CK9X9Z8/ref=sr_1_2_sspa?dchild=1&amp;keywords=ethernet+to+usb+c&amp;qid=1633817883&amp;sr=8-2-spons&amp;psc=1&amp;spLa=ZW5jcnlwdGVkUXVhbGlmaWVyPUEyVkZISUpTSllQNDIzJmVuY3J5cHRlZElkPUEwNjM0NTA5MUpXUjJOQ1U3RklIVyZlbmNyeXB0ZWRBZElkPUEwMTI1ODMxMzRaMlpGUDJLUjhBViZ3aWRnZXROYW1lPXNwX2F0ZiZhY3Rpb249Y2xpY2tSZWRpcmVjdCZkb05vdExvZ0NsaWNrPXRydWU=" xr:uid="{7D4CCB4F-5EAF-4E50-AF96-658DE999A4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142F-946F-46B6-83B7-FFE7533ED885}">
  <dimension ref="A1:C5"/>
  <sheetViews>
    <sheetView workbookViewId="0">
      <selection activeCell="C5" sqref="C5"/>
    </sheetView>
  </sheetViews>
  <sheetFormatPr defaultColWidth="8.85546875" defaultRowHeight="15"/>
  <sheetData>
    <row r="1" spans="1:3">
      <c r="A1" s="4" t="s">
        <v>27</v>
      </c>
      <c r="B1" s="4" t="s">
        <v>31</v>
      </c>
      <c r="C1" s="4" t="s">
        <v>49</v>
      </c>
    </row>
    <row r="2" spans="1:3">
      <c r="A2" s="4" t="s">
        <v>50</v>
      </c>
      <c r="B2" s="4">
        <v>7.99</v>
      </c>
      <c r="C2" s="7" t="s">
        <v>45</v>
      </c>
    </row>
    <row r="3" spans="1:3">
      <c r="A3" s="4" t="s">
        <v>51</v>
      </c>
      <c r="B3" s="4">
        <v>6.99</v>
      </c>
      <c r="C3" s="7" t="s">
        <v>45</v>
      </c>
    </row>
    <row r="4" spans="1:3">
      <c r="A4" s="4" t="s">
        <v>51</v>
      </c>
      <c r="B4" s="4">
        <v>8.99</v>
      </c>
      <c r="C4" s="7" t="s">
        <v>45</v>
      </c>
    </row>
    <row r="5" spans="1:3">
      <c r="A5" s="4" t="s">
        <v>51</v>
      </c>
      <c r="B5" s="4">
        <v>2.99</v>
      </c>
      <c r="C5" s="7" t="s">
        <v>45</v>
      </c>
    </row>
  </sheetData>
  <hyperlinks>
    <hyperlink ref="C2" r:id="rId1" display="https://www.amazon.com/Ethernet-DanYee-Braided-Professional-Plated/dp/B073RZRBR1/ref=sr_1_1_sspa?crid=1RO7ON5IJT26B&amp;dchild=1&amp;keywords=1g+ethernet+cable&amp;qid=1633818123&amp;sprefix=1G+ethe%2Caps%2C243&amp;sr=8-1-spons&amp;psc=1&amp;spLa=ZW5jcnlwdGVkUXVhbGlmaWVyPUEzRVAwS0FaNkNJTkVaJmVuY3J5cHRlZElkPUEwOTg4MDE5MlZNSzY0NTU0RzVETCZlbmNyeXB0ZWRBZElkPUEwMzUxNTE5MzY0UFhQTTRWV0ZGOSZ3aWRnZXROYW1lPXNwX2F0ZiZhY3Rpb249Y2xpY2tSZWRpcmVjdCZkb05vdExvZ0NsaWNrPXRydWU=" xr:uid="{7E040DC3-B9C3-4A9A-8B8C-BE541D52CE41}"/>
    <hyperlink ref="C3" r:id="rId2" display="https://www.amazon.com/Ethernet-Network-Outdoor-Shielded-Connector/dp/B08F7DH1DG/ref=sr_1_2_sspa?crid=1RO7ON5IJT26B&amp;dchild=1&amp;keywords=1g+ethernet+cable&amp;qid=1633818123&amp;sprefix=1G+ethe%2Caps%2C243&amp;sr=8-2-spons&amp;psc=1&amp;spLa=ZW5jcnlwdGVkUXVhbGlmaWVyPUEzRVAwS0FaNkNJTkVaJmVuY3J5cHRlZElkPUEwOTg4MDE5MlZNSzY0NTU0RzVETCZlbmNyeXB0ZWRBZElkPUEwMTc4NzAzMTdHUFExTTk3NENCVCZ3aWRnZXROYW1lPXNwX2F0ZiZhY3Rpb249Y2xpY2tSZWRpcmVjdCZkb05vdExvZ0NsaWNrPXRydWU=" xr:uid="{053B53D2-DDCD-48E3-8154-F38173FCF833}"/>
    <hyperlink ref="C4" r:id="rId3" display="https://www.amazon.com/Ethernet-Outdoor-Connector-Weatherproof-Resistant/dp/B07QLXC6QR/ref=sr_1_3?crid=1RO7ON5IJT26B&amp;dchild=1&amp;keywords=1g+ethernet+cable&amp;qid=1633818123&amp;sprefix=1G+ethe%2Caps%2C243&amp;sr=8-3" xr:uid="{D7067AFC-7949-424B-8022-ABD94768E9C2}"/>
    <hyperlink ref="C5" r:id="rId4" display="https://www.amazon.com/Ethernet-2000Mhz-Internet-Connector-Netword/dp/B098TLR9LH/ref=sr_1_3?dchild=1&amp;keywords=ethernet+cat8&amp;qid=1633818580&amp;sr=8-3" xr:uid="{AAAFD167-8220-4844-AA4A-6870EBB4303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55BB-AAF3-4E01-B067-2B0B6E16B0E7}">
  <dimension ref="A1:C3"/>
  <sheetViews>
    <sheetView tabSelected="1" workbookViewId="0">
      <selection activeCell="C2" sqref="C2"/>
    </sheetView>
  </sheetViews>
  <sheetFormatPr defaultColWidth="8.85546875" defaultRowHeight="15"/>
  <sheetData>
    <row r="1" spans="1:3">
      <c r="A1" s="4" t="s">
        <v>31</v>
      </c>
      <c r="B1" s="4" t="s">
        <v>52</v>
      </c>
      <c r="C1" s="4" t="s">
        <v>53</v>
      </c>
    </row>
    <row r="2" spans="1:3">
      <c r="A2" s="4">
        <v>18.989999999999998</v>
      </c>
      <c r="B2" s="4" t="s">
        <v>54</v>
      </c>
      <c r="C2" s="7" t="s">
        <v>45</v>
      </c>
    </row>
    <row r="3" spans="1:3">
      <c r="A3" s="4">
        <v>17.989999999999998</v>
      </c>
      <c r="B3" s="4" t="s">
        <v>54</v>
      </c>
      <c r="C3" s="12" t="s">
        <v>45</v>
      </c>
    </row>
  </sheetData>
  <hyperlinks>
    <hyperlink ref="C2" r:id="rId1" display="https://www.amazon.com/Pointer-Rechargeable-Adjustable-Suitable-Projector/dp/B09D9KM3V3/ref=sr_1_5?dchild=1&amp;keywords=laser+pointer&amp;qid=1633824727&amp;sr=8-5" xr:uid="{7D497853-5719-43FD-BCA9-6B71C167DC12}"/>
    <hyperlink ref="C3" r:id="rId2" display="https://www.amazon.com/Tactical-Flashligh-Charging-Adjustable-Astronomy/dp/B09DPVN5P3/ref=sr_1_3?dchild=1&amp;keywords=usb+laser&amp;qid=1633824639&amp;sr=8-3" xr:uid="{EE194317-07C9-48C0-BC3A-F2D4EF0FF6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A268-C603-4BBF-A2EE-48F26C7726A0}">
  <dimension ref="A1:C3"/>
  <sheetViews>
    <sheetView workbookViewId="0">
      <selection activeCell="F10" sqref="F10"/>
    </sheetView>
  </sheetViews>
  <sheetFormatPr defaultColWidth="8.85546875" defaultRowHeight="15"/>
  <cols>
    <col min="2" max="2" width="10.42578125" bestFit="1" customWidth="1"/>
  </cols>
  <sheetData>
    <row r="1" spans="1:3">
      <c r="A1" s="4" t="s">
        <v>31</v>
      </c>
      <c r="B1" s="4" t="s">
        <v>55</v>
      </c>
      <c r="C1" s="4" t="s">
        <v>49</v>
      </c>
    </row>
    <row r="2" spans="1:3">
      <c r="A2" s="6">
        <v>49</v>
      </c>
      <c r="B2" s="4" t="s">
        <v>56</v>
      </c>
      <c r="C2" s="7" t="s">
        <v>45</v>
      </c>
    </row>
    <row r="3" spans="1:3">
      <c r="A3" s="8">
        <v>26.72</v>
      </c>
      <c r="B3" s="4" t="s">
        <v>56</v>
      </c>
      <c r="C3" s="7" t="s">
        <v>45</v>
      </c>
    </row>
  </sheetData>
  <hyperlinks>
    <hyperlink ref="C2" r:id="rId1" display="https://www.amazon.com/Raspberry-Pi-NoIR-Camera-Module/dp/B01ER2SMHY" xr:uid="{E912A5B8-D40C-49D0-9210-D34D75F65D7F}"/>
    <hyperlink ref="C3" r:id="rId2" display="https://www.amazon.com/Arducam-Camera-Raspberry-Infrared-Sensitive/dp/B07SPRQMCW/ref=dp_fod_1?pd_rd_i=B07SPRQMCW&amp;psc=1" xr:uid="{E35EA295-06DA-4619-8EE1-92738CA6B9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Cedeno, Natalia</cp:lastModifiedBy>
  <cp:revision/>
  <dcterms:created xsi:type="dcterms:W3CDTF">2021-10-03T01:01:15Z</dcterms:created>
  <dcterms:modified xsi:type="dcterms:W3CDTF">2021-10-21T04:47:30Z</dcterms:modified>
  <cp:category/>
  <cp:contentStatus/>
</cp:coreProperties>
</file>