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e615c91372c03226/Desktop/Master Hda/3. Semester/Projektmanagement/0400 Logistik/Lastmanagement/"/>
    </mc:Choice>
  </mc:AlternateContent>
  <xr:revisionPtr revIDLastSave="443" documentId="11_AD4DB114E441178AC67DF41C1ED4DF48693EDF25" xr6:coauthVersionLast="47" xr6:coauthVersionMax="47" xr10:uidLastSave="{9F5178A8-6387-49D0-B48D-EA1C40C20614}"/>
  <bookViews>
    <workbookView xWindow="-96" yWindow="-96" windowWidth="23232" windowHeight="12432" xr2:uid="{00000000-000D-0000-FFFF-FFFF00000000}"/>
  </bookViews>
  <sheets>
    <sheet name="Wassersto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K231" i="1"/>
  <c r="K247" i="1"/>
  <c r="J3" i="1"/>
  <c r="J4" i="1"/>
  <c r="J5" i="1"/>
  <c r="J6" i="1"/>
  <c r="J7" i="1"/>
  <c r="K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39" i="1" s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K55" i="1" s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K103" i="1" s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K119" i="1" s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K303" i="1" s="1"/>
  <c r="J304" i="1"/>
  <c r="J305" i="1"/>
  <c r="J306" i="1"/>
  <c r="J307" i="1"/>
  <c r="J308" i="1"/>
  <c r="J309" i="1"/>
  <c r="J310" i="1"/>
  <c r="J311" i="1"/>
  <c r="K311" i="1" s="1"/>
  <c r="J312" i="1"/>
  <c r="J313" i="1"/>
  <c r="J314" i="1"/>
  <c r="J315" i="1"/>
  <c r="J316" i="1"/>
  <c r="J317" i="1"/>
  <c r="J318" i="1"/>
  <c r="J319" i="1"/>
  <c r="K319" i="1" s="1"/>
  <c r="J320" i="1"/>
  <c r="J321" i="1"/>
  <c r="J322" i="1"/>
  <c r="J323" i="1"/>
  <c r="J324" i="1"/>
  <c r="K324" i="1" s="1"/>
  <c r="J325" i="1"/>
  <c r="J326" i="1"/>
  <c r="J327" i="1"/>
  <c r="K327" i="1" s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K343" i="1" s="1"/>
  <c r="J344" i="1"/>
  <c r="J345" i="1"/>
  <c r="J346" i="1"/>
  <c r="J347" i="1"/>
  <c r="J348" i="1"/>
  <c r="J349" i="1"/>
  <c r="J350" i="1"/>
  <c r="J351" i="1"/>
  <c r="K351" i="1" s="1"/>
  <c r="J352" i="1"/>
  <c r="J353" i="1"/>
  <c r="J354" i="1"/>
  <c r="J355" i="1"/>
  <c r="J356" i="1"/>
  <c r="J357" i="1"/>
  <c r="J358" i="1"/>
  <c r="J359" i="1"/>
  <c r="K359" i="1" s="1"/>
  <c r="J360" i="1"/>
  <c r="J361" i="1"/>
  <c r="J362" i="1"/>
  <c r="J363" i="1"/>
  <c r="J364" i="1"/>
  <c r="J365" i="1"/>
  <c r="J366" i="1"/>
  <c r="J367" i="1"/>
  <c r="K367" i="1" s="1"/>
  <c r="J368" i="1"/>
  <c r="J369" i="1"/>
  <c r="J370" i="1"/>
  <c r="J371" i="1"/>
  <c r="J372" i="1"/>
  <c r="J373" i="1"/>
  <c r="J374" i="1"/>
  <c r="J375" i="1"/>
  <c r="K375" i="1" s="1"/>
  <c r="J376" i="1"/>
  <c r="J377" i="1"/>
  <c r="J378" i="1"/>
  <c r="J379" i="1"/>
  <c r="J380" i="1"/>
  <c r="J381" i="1"/>
  <c r="J382" i="1"/>
  <c r="J383" i="1"/>
  <c r="K383" i="1" s="1"/>
  <c r="J384" i="1"/>
  <c r="J385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E2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F309" i="1"/>
  <c r="H309" i="1" s="1"/>
  <c r="I309" i="1" s="1"/>
  <c r="F310" i="1"/>
  <c r="H310" i="1" s="1"/>
  <c r="I310" i="1" s="1"/>
  <c r="F311" i="1"/>
  <c r="H311" i="1" s="1"/>
  <c r="I311" i="1" s="1"/>
  <c r="F312" i="1"/>
  <c r="H312" i="1" s="1"/>
  <c r="I312" i="1" s="1"/>
  <c r="F313" i="1"/>
  <c r="F314" i="1"/>
  <c r="F315" i="1"/>
  <c r="F316" i="1"/>
  <c r="H316" i="1" s="1"/>
  <c r="I316" i="1" s="1"/>
  <c r="F317" i="1"/>
  <c r="H317" i="1" s="1"/>
  <c r="I317" i="1" s="1"/>
  <c r="F318" i="1"/>
  <c r="H318" i="1" s="1"/>
  <c r="I318" i="1" s="1"/>
  <c r="F319" i="1"/>
  <c r="H319" i="1" s="1"/>
  <c r="I319" i="1" s="1"/>
  <c r="F320" i="1"/>
  <c r="H320" i="1" s="1"/>
  <c r="I320" i="1" s="1"/>
  <c r="F321" i="1"/>
  <c r="F322" i="1"/>
  <c r="F323" i="1"/>
  <c r="F324" i="1"/>
  <c r="H324" i="1" s="1"/>
  <c r="I324" i="1" s="1"/>
  <c r="F325" i="1"/>
  <c r="H325" i="1" s="1"/>
  <c r="I325" i="1" s="1"/>
  <c r="F326" i="1"/>
  <c r="H326" i="1" s="1"/>
  <c r="I326" i="1" s="1"/>
  <c r="F327" i="1"/>
  <c r="H327" i="1" s="1"/>
  <c r="I327" i="1" s="1"/>
  <c r="F328" i="1"/>
  <c r="H328" i="1" s="1"/>
  <c r="I328" i="1" s="1"/>
  <c r="F329" i="1"/>
  <c r="F330" i="1"/>
  <c r="F331" i="1"/>
  <c r="F332" i="1"/>
  <c r="H332" i="1" s="1"/>
  <c r="I332" i="1" s="1"/>
  <c r="F333" i="1"/>
  <c r="H333" i="1" s="1"/>
  <c r="I333" i="1" s="1"/>
  <c r="F334" i="1"/>
  <c r="H334" i="1" s="1"/>
  <c r="I334" i="1" s="1"/>
  <c r="F335" i="1"/>
  <c r="H335" i="1" s="1"/>
  <c r="I335" i="1" s="1"/>
  <c r="F336" i="1"/>
  <c r="H336" i="1" s="1"/>
  <c r="I336" i="1" s="1"/>
  <c r="F337" i="1"/>
  <c r="H337" i="1" s="1"/>
  <c r="I337" i="1" s="1"/>
  <c r="F338" i="1"/>
  <c r="F339" i="1"/>
  <c r="F340" i="1"/>
  <c r="H340" i="1" s="1"/>
  <c r="I340" i="1" s="1"/>
  <c r="F341" i="1"/>
  <c r="H341" i="1" s="1"/>
  <c r="I341" i="1" s="1"/>
  <c r="F342" i="1"/>
  <c r="H342" i="1" s="1"/>
  <c r="I342" i="1" s="1"/>
  <c r="F343" i="1"/>
  <c r="H343" i="1" s="1"/>
  <c r="I343" i="1" s="1"/>
  <c r="F344" i="1"/>
  <c r="H344" i="1" s="1"/>
  <c r="I344" i="1" s="1"/>
  <c r="F345" i="1"/>
  <c r="F346" i="1"/>
  <c r="F347" i="1"/>
  <c r="F348" i="1"/>
  <c r="H348" i="1" s="1"/>
  <c r="I348" i="1" s="1"/>
  <c r="F349" i="1"/>
  <c r="H349" i="1" s="1"/>
  <c r="I349" i="1" s="1"/>
  <c r="F350" i="1"/>
  <c r="H350" i="1" s="1"/>
  <c r="I350" i="1" s="1"/>
  <c r="F351" i="1"/>
  <c r="H351" i="1" s="1"/>
  <c r="I351" i="1" s="1"/>
  <c r="F352" i="1"/>
  <c r="H352" i="1" s="1"/>
  <c r="I352" i="1" s="1"/>
  <c r="F353" i="1"/>
  <c r="F354" i="1"/>
  <c r="F355" i="1"/>
  <c r="F356" i="1"/>
  <c r="H356" i="1" s="1"/>
  <c r="I356" i="1" s="1"/>
  <c r="F357" i="1"/>
  <c r="H357" i="1" s="1"/>
  <c r="I357" i="1" s="1"/>
  <c r="F358" i="1"/>
  <c r="H358" i="1" s="1"/>
  <c r="I358" i="1" s="1"/>
  <c r="F359" i="1"/>
  <c r="H359" i="1" s="1"/>
  <c r="I359" i="1" s="1"/>
  <c r="F360" i="1"/>
  <c r="H360" i="1" s="1"/>
  <c r="I360" i="1" s="1"/>
  <c r="F361" i="1"/>
  <c r="F362" i="1"/>
  <c r="F363" i="1"/>
  <c r="F364" i="1"/>
  <c r="H364" i="1" s="1"/>
  <c r="I364" i="1" s="1"/>
  <c r="F365" i="1"/>
  <c r="H365" i="1" s="1"/>
  <c r="I365" i="1" s="1"/>
  <c r="F366" i="1"/>
  <c r="H366" i="1" s="1"/>
  <c r="I366" i="1" s="1"/>
  <c r="F367" i="1"/>
  <c r="H367" i="1" s="1"/>
  <c r="I367" i="1" s="1"/>
  <c r="F368" i="1"/>
  <c r="H368" i="1" s="1"/>
  <c r="I368" i="1" s="1"/>
  <c r="F369" i="1"/>
  <c r="F370" i="1"/>
  <c r="F371" i="1"/>
  <c r="F372" i="1"/>
  <c r="H372" i="1" s="1"/>
  <c r="I372" i="1" s="1"/>
  <c r="F373" i="1"/>
  <c r="H373" i="1" s="1"/>
  <c r="I373" i="1" s="1"/>
  <c r="F374" i="1"/>
  <c r="H374" i="1" s="1"/>
  <c r="I374" i="1" s="1"/>
  <c r="F375" i="1"/>
  <c r="H375" i="1" s="1"/>
  <c r="I375" i="1" s="1"/>
  <c r="F376" i="1"/>
  <c r="H376" i="1" s="1"/>
  <c r="I376" i="1" s="1"/>
  <c r="F377" i="1"/>
  <c r="F378" i="1"/>
  <c r="F379" i="1"/>
  <c r="F380" i="1"/>
  <c r="H380" i="1" s="1"/>
  <c r="I380" i="1" s="1"/>
  <c r="F381" i="1"/>
  <c r="H381" i="1" s="1"/>
  <c r="I381" i="1" s="1"/>
  <c r="F382" i="1"/>
  <c r="H382" i="1" s="1"/>
  <c r="I382" i="1" s="1"/>
  <c r="F383" i="1"/>
  <c r="H383" i="1" s="1"/>
  <c r="I383" i="1" s="1"/>
  <c r="F384" i="1"/>
  <c r="H384" i="1" s="1"/>
  <c r="I384" i="1" s="1"/>
  <c r="F385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F194" i="1"/>
  <c r="H194" i="1" s="1"/>
  <c r="I194" i="1" s="1"/>
  <c r="F195" i="1"/>
  <c r="H195" i="1" s="1"/>
  <c r="I195" i="1" s="1"/>
  <c r="F196" i="1"/>
  <c r="F197" i="1"/>
  <c r="F198" i="1"/>
  <c r="F199" i="1"/>
  <c r="F200" i="1"/>
  <c r="F201" i="1"/>
  <c r="H201" i="1" s="1"/>
  <c r="I201" i="1" s="1"/>
  <c r="F202" i="1"/>
  <c r="H202" i="1" s="1"/>
  <c r="I202" i="1" s="1"/>
  <c r="F203" i="1"/>
  <c r="H203" i="1" s="1"/>
  <c r="I203" i="1" s="1"/>
  <c r="F204" i="1"/>
  <c r="F205" i="1"/>
  <c r="F206" i="1"/>
  <c r="F207" i="1"/>
  <c r="F208" i="1"/>
  <c r="F209" i="1"/>
  <c r="H209" i="1" s="1"/>
  <c r="I209" i="1" s="1"/>
  <c r="F210" i="1"/>
  <c r="H210" i="1" s="1"/>
  <c r="I210" i="1" s="1"/>
  <c r="F211" i="1"/>
  <c r="H211" i="1" s="1"/>
  <c r="I211" i="1" s="1"/>
  <c r="F212" i="1"/>
  <c r="F213" i="1"/>
  <c r="F214" i="1"/>
  <c r="F215" i="1"/>
  <c r="F216" i="1"/>
  <c r="F217" i="1"/>
  <c r="H217" i="1" s="1"/>
  <c r="I217" i="1" s="1"/>
  <c r="F218" i="1"/>
  <c r="H218" i="1" s="1"/>
  <c r="I218" i="1" s="1"/>
  <c r="F219" i="1"/>
  <c r="H219" i="1" s="1"/>
  <c r="I219" i="1" s="1"/>
  <c r="F220" i="1"/>
  <c r="F221" i="1"/>
  <c r="F222" i="1"/>
  <c r="F223" i="1"/>
  <c r="F224" i="1"/>
  <c r="F225" i="1"/>
  <c r="H225" i="1" s="1"/>
  <c r="I225" i="1" s="1"/>
  <c r="F226" i="1"/>
  <c r="H226" i="1" s="1"/>
  <c r="I226" i="1" s="1"/>
  <c r="F227" i="1"/>
  <c r="H227" i="1" s="1"/>
  <c r="I227" i="1" s="1"/>
  <c r="F228" i="1"/>
  <c r="F229" i="1"/>
  <c r="F230" i="1"/>
  <c r="F231" i="1"/>
  <c r="F232" i="1"/>
  <c r="F233" i="1"/>
  <c r="H233" i="1" s="1"/>
  <c r="I233" i="1" s="1"/>
  <c r="F234" i="1"/>
  <c r="H234" i="1" s="1"/>
  <c r="I234" i="1" s="1"/>
  <c r="F235" i="1"/>
  <c r="H235" i="1" s="1"/>
  <c r="I235" i="1" s="1"/>
  <c r="F236" i="1"/>
  <c r="F237" i="1"/>
  <c r="F238" i="1"/>
  <c r="F239" i="1"/>
  <c r="F240" i="1"/>
  <c r="F241" i="1"/>
  <c r="H241" i="1" s="1"/>
  <c r="I241" i="1" s="1"/>
  <c r="F242" i="1"/>
  <c r="H242" i="1" s="1"/>
  <c r="I242" i="1" s="1"/>
  <c r="F243" i="1"/>
  <c r="H243" i="1" s="1"/>
  <c r="I243" i="1" s="1"/>
  <c r="F244" i="1"/>
  <c r="F245" i="1"/>
  <c r="F246" i="1"/>
  <c r="F247" i="1"/>
  <c r="F248" i="1"/>
  <c r="F249" i="1"/>
  <c r="H249" i="1" s="1"/>
  <c r="I249" i="1" s="1"/>
  <c r="F250" i="1"/>
  <c r="H250" i="1" s="1"/>
  <c r="I250" i="1" s="1"/>
  <c r="F251" i="1"/>
  <c r="H251" i="1" s="1"/>
  <c r="I251" i="1" s="1"/>
  <c r="F252" i="1"/>
  <c r="F253" i="1"/>
  <c r="F254" i="1"/>
  <c r="F255" i="1"/>
  <c r="F256" i="1"/>
  <c r="F257" i="1"/>
  <c r="H257" i="1" s="1"/>
  <c r="I257" i="1" s="1"/>
  <c r="F258" i="1"/>
  <c r="H258" i="1" s="1"/>
  <c r="I258" i="1" s="1"/>
  <c r="F259" i="1"/>
  <c r="H259" i="1" s="1"/>
  <c r="I259" i="1" s="1"/>
  <c r="F260" i="1"/>
  <c r="F261" i="1"/>
  <c r="F262" i="1"/>
  <c r="F263" i="1"/>
  <c r="F264" i="1"/>
  <c r="F265" i="1"/>
  <c r="H265" i="1" s="1"/>
  <c r="I265" i="1" s="1"/>
  <c r="F266" i="1"/>
  <c r="H266" i="1" s="1"/>
  <c r="I266" i="1" s="1"/>
  <c r="F267" i="1"/>
  <c r="H267" i="1" s="1"/>
  <c r="I267" i="1" s="1"/>
  <c r="F268" i="1"/>
  <c r="F269" i="1"/>
  <c r="F270" i="1"/>
  <c r="F271" i="1"/>
  <c r="F272" i="1"/>
  <c r="F273" i="1"/>
  <c r="H273" i="1" s="1"/>
  <c r="I273" i="1" s="1"/>
  <c r="F274" i="1"/>
  <c r="H274" i="1" s="1"/>
  <c r="I274" i="1" s="1"/>
  <c r="F275" i="1"/>
  <c r="H275" i="1" s="1"/>
  <c r="I275" i="1" s="1"/>
  <c r="F276" i="1"/>
  <c r="F277" i="1"/>
  <c r="F278" i="1"/>
  <c r="F279" i="1"/>
  <c r="F280" i="1"/>
  <c r="F281" i="1"/>
  <c r="H281" i="1" s="1"/>
  <c r="I281" i="1" s="1"/>
  <c r="F282" i="1"/>
  <c r="H282" i="1" s="1"/>
  <c r="I282" i="1" s="1"/>
  <c r="F283" i="1"/>
  <c r="H283" i="1" s="1"/>
  <c r="I283" i="1" s="1"/>
  <c r="F284" i="1"/>
  <c r="F285" i="1"/>
  <c r="F286" i="1"/>
  <c r="F287" i="1"/>
  <c r="F288" i="1"/>
  <c r="F289" i="1"/>
  <c r="H289" i="1" s="1"/>
  <c r="I289" i="1" s="1"/>
  <c r="F290" i="1"/>
  <c r="H290" i="1" s="1"/>
  <c r="I290" i="1" s="1"/>
  <c r="F291" i="1"/>
  <c r="H291" i="1" s="1"/>
  <c r="I291" i="1" s="1"/>
  <c r="F292" i="1"/>
  <c r="F293" i="1"/>
  <c r="F294" i="1"/>
  <c r="F295" i="1"/>
  <c r="F296" i="1"/>
  <c r="F297" i="1"/>
  <c r="H297" i="1" s="1"/>
  <c r="I297" i="1" s="1"/>
  <c r="F298" i="1"/>
  <c r="H298" i="1" s="1"/>
  <c r="I298" i="1" s="1"/>
  <c r="F299" i="1"/>
  <c r="H299" i="1" s="1"/>
  <c r="I299" i="1" s="1"/>
  <c r="F300" i="1"/>
  <c r="F301" i="1"/>
  <c r="F302" i="1"/>
  <c r="F303" i="1"/>
  <c r="F304" i="1"/>
  <c r="F305" i="1"/>
  <c r="H305" i="1" s="1"/>
  <c r="I305" i="1" s="1"/>
  <c r="F306" i="1"/>
  <c r="H306" i="1" s="1"/>
  <c r="I306" i="1" s="1"/>
  <c r="F307" i="1"/>
  <c r="H307" i="1" s="1"/>
  <c r="I307" i="1" s="1"/>
  <c r="F308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98" i="1"/>
  <c r="H98" i="1" s="1"/>
  <c r="I98" i="1" s="1"/>
  <c r="F99" i="1"/>
  <c r="H99" i="1" s="1"/>
  <c r="I99" i="1" s="1"/>
  <c r="F100" i="1"/>
  <c r="H100" i="1" s="1"/>
  <c r="I100" i="1" s="1"/>
  <c r="F101" i="1"/>
  <c r="H101" i="1" s="1"/>
  <c r="I101" i="1" s="1"/>
  <c r="F102" i="1"/>
  <c r="H102" i="1" s="1"/>
  <c r="I102" i="1" s="1"/>
  <c r="F103" i="1"/>
  <c r="H103" i="1" s="1"/>
  <c r="I103" i="1" s="1"/>
  <c r="F104" i="1"/>
  <c r="H104" i="1" s="1"/>
  <c r="I104" i="1" s="1"/>
  <c r="F105" i="1"/>
  <c r="H105" i="1" s="1"/>
  <c r="I105" i="1" s="1"/>
  <c r="F106" i="1"/>
  <c r="H106" i="1" s="1"/>
  <c r="I106" i="1" s="1"/>
  <c r="F107" i="1"/>
  <c r="H107" i="1" s="1"/>
  <c r="I107" i="1" s="1"/>
  <c r="F108" i="1"/>
  <c r="H108" i="1" s="1"/>
  <c r="I108" i="1" s="1"/>
  <c r="F109" i="1"/>
  <c r="H109" i="1" s="1"/>
  <c r="I109" i="1" s="1"/>
  <c r="F110" i="1"/>
  <c r="H110" i="1" s="1"/>
  <c r="I110" i="1" s="1"/>
  <c r="F111" i="1"/>
  <c r="H111" i="1" s="1"/>
  <c r="I111" i="1" s="1"/>
  <c r="F112" i="1"/>
  <c r="H112" i="1" s="1"/>
  <c r="I112" i="1" s="1"/>
  <c r="F113" i="1"/>
  <c r="H113" i="1" s="1"/>
  <c r="I113" i="1" s="1"/>
  <c r="F114" i="1"/>
  <c r="H114" i="1" s="1"/>
  <c r="I114" i="1" s="1"/>
  <c r="F115" i="1"/>
  <c r="H115" i="1" s="1"/>
  <c r="I115" i="1" s="1"/>
  <c r="F116" i="1"/>
  <c r="H116" i="1" s="1"/>
  <c r="I116" i="1" s="1"/>
  <c r="F117" i="1"/>
  <c r="H117" i="1" s="1"/>
  <c r="I117" i="1" s="1"/>
  <c r="F118" i="1"/>
  <c r="H118" i="1" s="1"/>
  <c r="I118" i="1" s="1"/>
  <c r="F119" i="1"/>
  <c r="H119" i="1" s="1"/>
  <c r="I119" i="1" s="1"/>
  <c r="F120" i="1"/>
  <c r="H120" i="1" s="1"/>
  <c r="I120" i="1" s="1"/>
  <c r="F121" i="1"/>
  <c r="H121" i="1" s="1"/>
  <c r="I121" i="1" s="1"/>
  <c r="F122" i="1"/>
  <c r="H122" i="1" s="1"/>
  <c r="I122" i="1" s="1"/>
  <c r="F123" i="1"/>
  <c r="H123" i="1" s="1"/>
  <c r="I123" i="1" s="1"/>
  <c r="F124" i="1"/>
  <c r="H124" i="1" s="1"/>
  <c r="I124" i="1" s="1"/>
  <c r="F125" i="1"/>
  <c r="H125" i="1" s="1"/>
  <c r="I125" i="1" s="1"/>
  <c r="F126" i="1"/>
  <c r="H126" i="1" s="1"/>
  <c r="I126" i="1" s="1"/>
  <c r="F127" i="1"/>
  <c r="H127" i="1" s="1"/>
  <c r="I127" i="1" s="1"/>
  <c r="F128" i="1"/>
  <c r="H128" i="1" s="1"/>
  <c r="I128" i="1" s="1"/>
  <c r="F129" i="1"/>
  <c r="H129" i="1" s="1"/>
  <c r="I129" i="1" s="1"/>
  <c r="F130" i="1"/>
  <c r="H130" i="1" s="1"/>
  <c r="I130" i="1" s="1"/>
  <c r="F131" i="1"/>
  <c r="H131" i="1" s="1"/>
  <c r="I131" i="1" s="1"/>
  <c r="F132" i="1"/>
  <c r="H132" i="1" s="1"/>
  <c r="I132" i="1" s="1"/>
  <c r="F133" i="1"/>
  <c r="H133" i="1" s="1"/>
  <c r="I133" i="1" s="1"/>
  <c r="F134" i="1"/>
  <c r="H134" i="1" s="1"/>
  <c r="I134" i="1" s="1"/>
  <c r="F135" i="1"/>
  <c r="H135" i="1" s="1"/>
  <c r="I135" i="1" s="1"/>
  <c r="F136" i="1"/>
  <c r="H136" i="1" s="1"/>
  <c r="I136" i="1" s="1"/>
  <c r="F137" i="1"/>
  <c r="H137" i="1" s="1"/>
  <c r="I137" i="1" s="1"/>
  <c r="F138" i="1"/>
  <c r="H138" i="1" s="1"/>
  <c r="I138" i="1" s="1"/>
  <c r="F139" i="1"/>
  <c r="H139" i="1" s="1"/>
  <c r="I139" i="1" s="1"/>
  <c r="F140" i="1"/>
  <c r="H140" i="1" s="1"/>
  <c r="I140" i="1" s="1"/>
  <c r="F141" i="1"/>
  <c r="H141" i="1" s="1"/>
  <c r="I141" i="1" s="1"/>
  <c r="F142" i="1"/>
  <c r="H142" i="1" s="1"/>
  <c r="I142" i="1" s="1"/>
  <c r="F143" i="1"/>
  <c r="H143" i="1" s="1"/>
  <c r="I143" i="1" s="1"/>
  <c r="F144" i="1"/>
  <c r="H144" i="1" s="1"/>
  <c r="I144" i="1" s="1"/>
  <c r="F145" i="1"/>
  <c r="H145" i="1" s="1"/>
  <c r="I145" i="1" s="1"/>
  <c r="F146" i="1"/>
  <c r="H146" i="1" s="1"/>
  <c r="I146" i="1" s="1"/>
  <c r="F147" i="1"/>
  <c r="H147" i="1" s="1"/>
  <c r="I147" i="1" s="1"/>
  <c r="F148" i="1"/>
  <c r="H148" i="1" s="1"/>
  <c r="I148" i="1" s="1"/>
  <c r="F149" i="1"/>
  <c r="H149" i="1" s="1"/>
  <c r="I149" i="1" s="1"/>
  <c r="F150" i="1"/>
  <c r="H150" i="1" s="1"/>
  <c r="I150" i="1" s="1"/>
  <c r="F151" i="1"/>
  <c r="H151" i="1" s="1"/>
  <c r="I151" i="1" s="1"/>
  <c r="F152" i="1"/>
  <c r="H152" i="1" s="1"/>
  <c r="I152" i="1" s="1"/>
  <c r="F153" i="1"/>
  <c r="H153" i="1" s="1"/>
  <c r="I153" i="1" s="1"/>
  <c r="F154" i="1"/>
  <c r="H154" i="1" s="1"/>
  <c r="I154" i="1" s="1"/>
  <c r="F155" i="1"/>
  <c r="H155" i="1" s="1"/>
  <c r="I155" i="1" s="1"/>
  <c r="F156" i="1"/>
  <c r="H156" i="1" s="1"/>
  <c r="I156" i="1" s="1"/>
  <c r="F157" i="1"/>
  <c r="H157" i="1" s="1"/>
  <c r="I157" i="1" s="1"/>
  <c r="F158" i="1"/>
  <c r="H158" i="1" s="1"/>
  <c r="I158" i="1" s="1"/>
  <c r="F159" i="1"/>
  <c r="H159" i="1" s="1"/>
  <c r="I159" i="1" s="1"/>
  <c r="F160" i="1"/>
  <c r="H160" i="1" s="1"/>
  <c r="I160" i="1" s="1"/>
  <c r="F161" i="1"/>
  <c r="H161" i="1" s="1"/>
  <c r="I161" i="1" s="1"/>
  <c r="F162" i="1"/>
  <c r="H162" i="1" s="1"/>
  <c r="I162" i="1" s="1"/>
  <c r="F163" i="1"/>
  <c r="H163" i="1" s="1"/>
  <c r="I163" i="1" s="1"/>
  <c r="F164" i="1"/>
  <c r="H164" i="1" s="1"/>
  <c r="I164" i="1" s="1"/>
  <c r="F165" i="1"/>
  <c r="H165" i="1" s="1"/>
  <c r="I165" i="1" s="1"/>
  <c r="F166" i="1"/>
  <c r="H166" i="1" s="1"/>
  <c r="I166" i="1" s="1"/>
  <c r="F167" i="1"/>
  <c r="H167" i="1" s="1"/>
  <c r="I167" i="1" s="1"/>
  <c r="F168" i="1"/>
  <c r="H168" i="1" s="1"/>
  <c r="I168" i="1" s="1"/>
  <c r="F169" i="1"/>
  <c r="H169" i="1" s="1"/>
  <c r="I169" i="1" s="1"/>
  <c r="F170" i="1"/>
  <c r="H170" i="1" s="1"/>
  <c r="I170" i="1" s="1"/>
  <c r="F171" i="1"/>
  <c r="H171" i="1" s="1"/>
  <c r="I171" i="1" s="1"/>
  <c r="F172" i="1"/>
  <c r="H172" i="1" s="1"/>
  <c r="I172" i="1" s="1"/>
  <c r="F173" i="1"/>
  <c r="H173" i="1" s="1"/>
  <c r="I173" i="1" s="1"/>
  <c r="F174" i="1"/>
  <c r="H174" i="1" s="1"/>
  <c r="I174" i="1" s="1"/>
  <c r="F175" i="1"/>
  <c r="H175" i="1" s="1"/>
  <c r="I175" i="1" s="1"/>
  <c r="F176" i="1"/>
  <c r="H176" i="1" s="1"/>
  <c r="I176" i="1" s="1"/>
  <c r="F177" i="1"/>
  <c r="H177" i="1" s="1"/>
  <c r="I177" i="1" s="1"/>
  <c r="F178" i="1"/>
  <c r="H178" i="1" s="1"/>
  <c r="I178" i="1" s="1"/>
  <c r="F179" i="1"/>
  <c r="H179" i="1" s="1"/>
  <c r="I179" i="1" s="1"/>
  <c r="F180" i="1"/>
  <c r="H180" i="1" s="1"/>
  <c r="I180" i="1" s="1"/>
  <c r="F181" i="1"/>
  <c r="H181" i="1" s="1"/>
  <c r="I181" i="1" s="1"/>
  <c r="F182" i="1"/>
  <c r="H182" i="1" s="1"/>
  <c r="I182" i="1" s="1"/>
  <c r="F183" i="1"/>
  <c r="H183" i="1" s="1"/>
  <c r="I183" i="1" s="1"/>
  <c r="F184" i="1"/>
  <c r="H184" i="1" s="1"/>
  <c r="I184" i="1" s="1"/>
  <c r="F185" i="1"/>
  <c r="H185" i="1" s="1"/>
  <c r="I185" i="1" s="1"/>
  <c r="F186" i="1"/>
  <c r="H186" i="1" s="1"/>
  <c r="I186" i="1" s="1"/>
  <c r="F187" i="1"/>
  <c r="H187" i="1" s="1"/>
  <c r="I187" i="1" s="1"/>
  <c r="F188" i="1"/>
  <c r="H188" i="1" s="1"/>
  <c r="I188" i="1" s="1"/>
  <c r="F189" i="1"/>
  <c r="H189" i="1" s="1"/>
  <c r="I189" i="1" s="1"/>
  <c r="F190" i="1"/>
  <c r="H190" i="1" s="1"/>
  <c r="I190" i="1" s="1"/>
  <c r="F191" i="1"/>
  <c r="H191" i="1" s="1"/>
  <c r="I191" i="1" s="1"/>
  <c r="F192" i="1"/>
  <c r="H192" i="1" s="1"/>
  <c r="I192" i="1" s="1"/>
  <c r="F193" i="1"/>
  <c r="H193" i="1" s="1"/>
  <c r="I193" i="1" s="1"/>
  <c r="F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3" i="1"/>
  <c r="F4" i="1"/>
  <c r="F5" i="1"/>
  <c r="F6" i="1"/>
  <c r="H6" i="1" s="1"/>
  <c r="I6" i="1" s="1"/>
  <c r="F7" i="1"/>
  <c r="F8" i="1"/>
  <c r="F9" i="1"/>
  <c r="F10" i="1"/>
  <c r="F11" i="1"/>
  <c r="F12" i="1"/>
  <c r="F13" i="1"/>
  <c r="F14" i="1"/>
  <c r="H14" i="1" s="1"/>
  <c r="I14" i="1" s="1"/>
  <c r="F15" i="1"/>
  <c r="F16" i="1"/>
  <c r="F17" i="1"/>
  <c r="F18" i="1"/>
  <c r="F19" i="1"/>
  <c r="F20" i="1"/>
  <c r="F21" i="1"/>
  <c r="F22" i="1"/>
  <c r="H22" i="1" s="1"/>
  <c r="I22" i="1" s="1"/>
  <c r="F23" i="1"/>
  <c r="F24" i="1"/>
  <c r="F25" i="1"/>
  <c r="F26" i="1"/>
  <c r="F27" i="1"/>
  <c r="F28" i="1"/>
  <c r="F29" i="1"/>
  <c r="F30" i="1"/>
  <c r="H30" i="1" s="1"/>
  <c r="I30" i="1" s="1"/>
  <c r="F31" i="1"/>
  <c r="F32" i="1"/>
  <c r="F33" i="1"/>
  <c r="F34" i="1"/>
  <c r="F35" i="1"/>
  <c r="F36" i="1"/>
  <c r="F37" i="1"/>
  <c r="F38" i="1"/>
  <c r="H38" i="1" s="1"/>
  <c r="I38" i="1" s="1"/>
  <c r="F39" i="1"/>
  <c r="F40" i="1"/>
  <c r="F41" i="1"/>
  <c r="F42" i="1"/>
  <c r="F43" i="1"/>
  <c r="F44" i="1"/>
  <c r="F45" i="1"/>
  <c r="F46" i="1"/>
  <c r="H46" i="1" s="1"/>
  <c r="I46" i="1" s="1"/>
  <c r="F47" i="1"/>
  <c r="F48" i="1"/>
  <c r="F49" i="1"/>
  <c r="F50" i="1"/>
  <c r="F51" i="1"/>
  <c r="F52" i="1"/>
  <c r="F53" i="1"/>
  <c r="F54" i="1"/>
  <c r="H54" i="1" s="1"/>
  <c r="I54" i="1" s="1"/>
  <c r="F55" i="1"/>
  <c r="F56" i="1"/>
  <c r="F57" i="1"/>
  <c r="F58" i="1"/>
  <c r="F59" i="1"/>
  <c r="F60" i="1"/>
  <c r="F61" i="1"/>
  <c r="F62" i="1"/>
  <c r="H62" i="1" s="1"/>
  <c r="I62" i="1" s="1"/>
  <c r="F63" i="1"/>
  <c r="F64" i="1"/>
  <c r="F65" i="1"/>
  <c r="F66" i="1"/>
  <c r="F67" i="1"/>
  <c r="F68" i="1"/>
  <c r="F69" i="1"/>
  <c r="F70" i="1"/>
  <c r="H70" i="1" s="1"/>
  <c r="I70" i="1" s="1"/>
  <c r="F71" i="1"/>
  <c r="F72" i="1"/>
  <c r="F73" i="1"/>
  <c r="F74" i="1"/>
  <c r="F75" i="1"/>
  <c r="F76" i="1"/>
  <c r="F77" i="1"/>
  <c r="F78" i="1"/>
  <c r="H78" i="1" s="1"/>
  <c r="I78" i="1" s="1"/>
  <c r="F79" i="1"/>
  <c r="F80" i="1"/>
  <c r="F81" i="1"/>
  <c r="F82" i="1"/>
  <c r="F83" i="1"/>
  <c r="F84" i="1"/>
  <c r="F85" i="1"/>
  <c r="F86" i="1"/>
  <c r="H86" i="1" s="1"/>
  <c r="I86" i="1" s="1"/>
  <c r="F87" i="1"/>
  <c r="F88" i="1"/>
  <c r="F89" i="1"/>
  <c r="F90" i="1"/>
  <c r="F91" i="1"/>
  <c r="F92" i="1"/>
  <c r="F93" i="1"/>
  <c r="F94" i="1"/>
  <c r="H94" i="1" s="1"/>
  <c r="I94" i="1" s="1"/>
  <c r="F95" i="1"/>
  <c r="F96" i="1"/>
  <c r="F2" i="1"/>
  <c r="N247" i="1" l="1"/>
  <c r="N231" i="1"/>
  <c r="N248" i="1"/>
  <c r="N120" i="1"/>
  <c r="N335" i="1"/>
  <c r="N223" i="1"/>
  <c r="N358" i="1"/>
  <c r="N294" i="1"/>
  <c r="N230" i="1"/>
  <c r="N166" i="1"/>
  <c r="N102" i="1"/>
  <c r="N38" i="1"/>
  <c r="N309" i="1"/>
  <c r="N237" i="1"/>
  <c r="N205" i="1"/>
  <c r="N157" i="1"/>
  <c r="N141" i="1"/>
  <c r="N93" i="1"/>
  <c r="N77" i="1"/>
  <c r="N29" i="1"/>
  <c r="N13" i="1"/>
  <c r="N317" i="1"/>
  <c r="N229" i="1"/>
  <c r="N204" i="1"/>
  <c r="N140" i="1"/>
  <c r="N12" i="1"/>
  <c r="N363" i="1"/>
  <c r="N299" i="1"/>
  <c r="N283" i="1"/>
  <c r="N235" i="1"/>
  <c r="N219" i="1"/>
  <c r="N171" i="1"/>
  <c r="N155" i="1"/>
  <c r="N107" i="1"/>
  <c r="N91" i="1"/>
  <c r="N43" i="1"/>
  <c r="N27" i="1"/>
  <c r="N354" i="1"/>
  <c r="N282" i="1"/>
  <c r="N266" i="1"/>
  <c r="N218" i="1"/>
  <c r="N202" i="1"/>
  <c r="N154" i="1"/>
  <c r="N138" i="1"/>
  <c r="N90" i="1"/>
  <c r="N74" i="1"/>
  <c r="N26" i="1"/>
  <c r="N10" i="1"/>
  <c r="N369" i="1"/>
  <c r="N305" i="1"/>
  <c r="N289" i="1"/>
  <c r="N241" i="1"/>
  <c r="N225" i="1"/>
  <c r="N177" i="1"/>
  <c r="N161" i="1"/>
  <c r="N113" i="1"/>
  <c r="N97" i="1"/>
  <c r="N49" i="1"/>
  <c r="N33" i="1"/>
  <c r="K183" i="1"/>
  <c r="N183" i="1" s="1"/>
  <c r="K167" i="1"/>
  <c r="N167" i="1" s="1"/>
  <c r="N383" i="1"/>
  <c r="N375" i="1"/>
  <c r="N367" i="1"/>
  <c r="N359" i="1"/>
  <c r="N351" i="1"/>
  <c r="N343" i="1"/>
  <c r="N327" i="1"/>
  <c r="N319" i="1"/>
  <c r="N311" i="1"/>
  <c r="N303" i="1"/>
  <c r="N119" i="1"/>
  <c r="N103" i="1"/>
  <c r="N55" i="1"/>
  <c r="N39" i="1"/>
  <c r="N7" i="1"/>
  <c r="N324" i="1"/>
  <c r="K76" i="1"/>
  <c r="N76" i="1" s="1"/>
  <c r="H301" i="1"/>
  <c r="I301" i="1" s="1"/>
  <c r="H293" i="1"/>
  <c r="I293" i="1" s="1"/>
  <c r="H285" i="1"/>
  <c r="I285" i="1" s="1"/>
  <c r="H277" i="1"/>
  <c r="I277" i="1" s="1"/>
  <c r="H269" i="1"/>
  <c r="I269" i="1" s="1"/>
  <c r="H261" i="1"/>
  <c r="I261" i="1" s="1"/>
  <c r="H253" i="1"/>
  <c r="I253" i="1" s="1"/>
  <c r="H245" i="1"/>
  <c r="I245" i="1" s="1"/>
  <c r="H237" i="1"/>
  <c r="I237" i="1" s="1"/>
  <c r="H229" i="1"/>
  <c r="I229" i="1" s="1"/>
  <c r="H221" i="1"/>
  <c r="I221" i="1" s="1"/>
  <c r="H213" i="1"/>
  <c r="I213" i="1" s="1"/>
  <c r="H205" i="1"/>
  <c r="I205" i="1" s="1"/>
  <c r="H197" i="1"/>
  <c r="I197" i="1" s="1"/>
  <c r="K294" i="1"/>
  <c r="K286" i="1"/>
  <c r="N286" i="1" s="1"/>
  <c r="K278" i="1"/>
  <c r="N278" i="1" s="1"/>
  <c r="K270" i="1"/>
  <c r="N270" i="1" s="1"/>
  <c r="K262" i="1"/>
  <c r="N262" i="1" s="1"/>
  <c r="K254" i="1"/>
  <c r="N254" i="1" s="1"/>
  <c r="K246" i="1"/>
  <c r="N246" i="1" s="1"/>
  <c r="K238" i="1"/>
  <c r="N238" i="1" s="1"/>
  <c r="K230" i="1"/>
  <c r="K222" i="1"/>
  <c r="N222" i="1" s="1"/>
  <c r="K214" i="1"/>
  <c r="N214" i="1" s="1"/>
  <c r="K206" i="1"/>
  <c r="N206" i="1" s="1"/>
  <c r="K198" i="1"/>
  <c r="N198" i="1" s="1"/>
  <c r="K190" i="1"/>
  <c r="N190" i="1" s="1"/>
  <c r="K182" i="1"/>
  <c r="N182" i="1" s="1"/>
  <c r="K174" i="1"/>
  <c r="N174" i="1" s="1"/>
  <c r="K166" i="1"/>
  <c r="K158" i="1"/>
  <c r="N158" i="1" s="1"/>
  <c r="K150" i="1"/>
  <c r="N150" i="1" s="1"/>
  <c r="K142" i="1"/>
  <c r="N142" i="1" s="1"/>
  <c r="K134" i="1"/>
  <c r="N134" i="1" s="1"/>
  <c r="K126" i="1"/>
  <c r="N126" i="1" s="1"/>
  <c r="K118" i="1"/>
  <c r="N118" i="1" s="1"/>
  <c r="K110" i="1"/>
  <c r="N110" i="1" s="1"/>
  <c r="K102" i="1"/>
  <c r="K94" i="1"/>
  <c r="N94" i="1" s="1"/>
  <c r="K86" i="1"/>
  <c r="N86" i="1" s="1"/>
  <c r="K78" i="1"/>
  <c r="N78" i="1" s="1"/>
  <c r="K70" i="1"/>
  <c r="N70" i="1" s="1"/>
  <c r="K62" i="1"/>
  <c r="N62" i="1" s="1"/>
  <c r="K54" i="1"/>
  <c r="N54" i="1" s="1"/>
  <c r="K46" i="1"/>
  <c r="N46" i="1" s="1"/>
  <c r="K38" i="1"/>
  <c r="K30" i="1"/>
  <c r="N30" i="1" s="1"/>
  <c r="K22" i="1"/>
  <c r="N22" i="1" s="1"/>
  <c r="K14" i="1"/>
  <c r="N14" i="1" s="1"/>
  <c r="K6" i="1"/>
  <c r="N6" i="1" s="1"/>
  <c r="K382" i="1"/>
  <c r="N382" i="1" s="1"/>
  <c r="K374" i="1"/>
  <c r="N374" i="1" s="1"/>
  <c r="K366" i="1"/>
  <c r="N366" i="1" s="1"/>
  <c r="K358" i="1"/>
  <c r="K350" i="1"/>
  <c r="N350" i="1" s="1"/>
  <c r="K342" i="1"/>
  <c r="N342" i="1" s="1"/>
  <c r="K334" i="1"/>
  <c r="N334" i="1" s="1"/>
  <c r="K326" i="1"/>
  <c r="N326" i="1" s="1"/>
  <c r="K318" i="1"/>
  <c r="N318" i="1" s="1"/>
  <c r="K310" i="1"/>
  <c r="N310" i="1" s="1"/>
  <c r="K302" i="1"/>
  <c r="N302" i="1" s="1"/>
  <c r="K263" i="1"/>
  <c r="N263" i="1" s="1"/>
  <c r="K199" i="1"/>
  <c r="N199" i="1" s="1"/>
  <c r="K135" i="1"/>
  <c r="N135" i="1" s="1"/>
  <c r="K71" i="1"/>
  <c r="N71" i="1" s="1"/>
  <c r="K172" i="1"/>
  <c r="N172" i="1" s="1"/>
  <c r="K293" i="1"/>
  <c r="N293" i="1" s="1"/>
  <c r="K285" i="1"/>
  <c r="N285" i="1" s="1"/>
  <c r="K277" i="1"/>
  <c r="N277" i="1" s="1"/>
  <c r="K269" i="1"/>
  <c r="N269" i="1" s="1"/>
  <c r="K261" i="1"/>
  <c r="N261" i="1" s="1"/>
  <c r="K253" i="1"/>
  <c r="N253" i="1" s="1"/>
  <c r="K245" i="1"/>
  <c r="N245" i="1" s="1"/>
  <c r="K237" i="1"/>
  <c r="K229" i="1"/>
  <c r="K221" i="1"/>
  <c r="N221" i="1" s="1"/>
  <c r="K213" i="1"/>
  <c r="N213" i="1" s="1"/>
  <c r="K205" i="1"/>
  <c r="K197" i="1"/>
  <c r="N197" i="1" s="1"/>
  <c r="K189" i="1"/>
  <c r="N189" i="1" s="1"/>
  <c r="K181" i="1"/>
  <c r="N181" i="1" s="1"/>
  <c r="K173" i="1"/>
  <c r="N173" i="1" s="1"/>
  <c r="K165" i="1"/>
  <c r="N165" i="1" s="1"/>
  <c r="K157" i="1"/>
  <c r="K149" i="1"/>
  <c r="N149" i="1" s="1"/>
  <c r="K141" i="1"/>
  <c r="K133" i="1"/>
  <c r="N133" i="1" s="1"/>
  <c r="K125" i="1"/>
  <c r="N125" i="1" s="1"/>
  <c r="K117" i="1"/>
  <c r="N117" i="1" s="1"/>
  <c r="K109" i="1"/>
  <c r="N109" i="1" s="1"/>
  <c r="K101" i="1"/>
  <c r="N101" i="1" s="1"/>
  <c r="K93" i="1"/>
  <c r="K85" i="1"/>
  <c r="N85" i="1" s="1"/>
  <c r="K77" i="1"/>
  <c r="K69" i="1"/>
  <c r="N69" i="1" s="1"/>
  <c r="K61" i="1"/>
  <c r="N61" i="1" s="1"/>
  <c r="K53" i="1"/>
  <c r="N53" i="1" s="1"/>
  <c r="K45" i="1"/>
  <c r="N45" i="1" s="1"/>
  <c r="K37" i="1"/>
  <c r="N37" i="1" s="1"/>
  <c r="K29" i="1"/>
  <c r="K21" i="1"/>
  <c r="N21" i="1" s="1"/>
  <c r="K13" i="1"/>
  <c r="K5" i="1"/>
  <c r="N5" i="1" s="1"/>
  <c r="K381" i="1"/>
  <c r="N381" i="1" s="1"/>
  <c r="K373" i="1"/>
  <c r="N373" i="1" s="1"/>
  <c r="K365" i="1"/>
  <c r="N365" i="1" s="1"/>
  <c r="K357" i="1"/>
  <c r="N357" i="1" s="1"/>
  <c r="K349" i="1"/>
  <c r="N349" i="1" s="1"/>
  <c r="K341" i="1"/>
  <c r="N341" i="1" s="1"/>
  <c r="K333" i="1"/>
  <c r="N333" i="1" s="1"/>
  <c r="K325" i="1"/>
  <c r="N325" i="1" s="1"/>
  <c r="K317" i="1"/>
  <c r="K309" i="1"/>
  <c r="K301" i="1"/>
  <c r="N301" i="1" s="1"/>
  <c r="K255" i="1"/>
  <c r="N255" i="1" s="1"/>
  <c r="K191" i="1"/>
  <c r="N191" i="1" s="1"/>
  <c r="K127" i="1"/>
  <c r="N127" i="1" s="1"/>
  <c r="K63" i="1"/>
  <c r="N63" i="1" s="1"/>
  <c r="K268" i="1"/>
  <c r="N268" i="1" s="1"/>
  <c r="K212" i="1"/>
  <c r="N212" i="1" s="1"/>
  <c r="K148" i="1"/>
  <c r="N148" i="1" s="1"/>
  <c r="K52" i="1"/>
  <c r="N52" i="1" s="1"/>
  <c r="K291" i="1"/>
  <c r="N291" i="1" s="1"/>
  <c r="K283" i="1"/>
  <c r="K275" i="1"/>
  <c r="N275" i="1" s="1"/>
  <c r="K267" i="1"/>
  <c r="N267" i="1" s="1"/>
  <c r="K259" i="1"/>
  <c r="N259" i="1" s="1"/>
  <c r="K251" i="1"/>
  <c r="N251" i="1" s="1"/>
  <c r="K243" i="1"/>
  <c r="N243" i="1" s="1"/>
  <c r="K235" i="1"/>
  <c r="K227" i="1"/>
  <c r="N227" i="1" s="1"/>
  <c r="K219" i="1"/>
  <c r="K211" i="1"/>
  <c r="N211" i="1" s="1"/>
  <c r="K203" i="1"/>
  <c r="N203" i="1" s="1"/>
  <c r="K195" i="1"/>
  <c r="N195" i="1" s="1"/>
  <c r="K187" i="1"/>
  <c r="N187" i="1" s="1"/>
  <c r="K179" i="1"/>
  <c r="N179" i="1" s="1"/>
  <c r="K171" i="1"/>
  <c r="K163" i="1"/>
  <c r="N163" i="1" s="1"/>
  <c r="K155" i="1"/>
  <c r="K147" i="1"/>
  <c r="N147" i="1" s="1"/>
  <c r="K139" i="1"/>
  <c r="N139" i="1" s="1"/>
  <c r="K131" i="1"/>
  <c r="N131" i="1" s="1"/>
  <c r="K123" i="1"/>
  <c r="N123" i="1" s="1"/>
  <c r="K115" i="1"/>
  <c r="N115" i="1" s="1"/>
  <c r="K107" i="1"/>
  <c r="K99" i="1"/>
  <c r="N99" i="1" s="1"/>
  <c r="K91" i="1"/>
  <c r="K83" i="1"/>
  <c r="N83" i="1" s="1"/>
  <c r="K75" i="1"/>
  <c r="N75" i="1" s="1"/>
  <c r="K67" i="1"/>
  <c r="N67" i="1" s="1"/>
  <c r="K59" i="1"/>
  <c r="N59" i="1" s="1"/>
  <c r="K51" i="1"/>
  <c r="N51" i="1" s="1"/>
  <c r="K43" i="1"/>
  <c r="K35" i="1"/>
  <c r="N35" i="1" s="1"/>
  <c r="K27" i="1"/>
  <c r="K19" i="1"/>
  <c r="N19" i="1" s="1"/>
  <c r="K11" i="1"/>
  <c r="N11" i="1" s="1"/>
  <c r="K3" i="1"/>
  <c r="N3" i="1" s="1"/>
  <c r="K379" i="1"/>
  <c r="N379" i="1" s="1"/>
  <c r="K371" i="1"/>
  <c r="N371" i="1" s="1"/>
  <c r="K363" i="1"/>
  <c r="K355" i="1"/>
  <c r="N355" i="1" s="1"/>
  <c r="K347" i="1"/>
  <c r="N347" i="1" s="1"/>
  <c r="K339" i="1"/>
  <c r="N339" i="1" s="1"/>
  <c r="K331" i="1"/>
  <c r="N331" i="1" s="1"/>
  <c r="K323" i="1"/>
  <c r="N323" i="1" s="1"/>
  <c r="K315" i="1"/>
  <c r="N315" i="1" s="1"/>
  <c r="K307" i="1"/>
  <c r="N307" i="1" s="1"/>
  <c r="K299" i="1"/>
  <c r="K239" i="1"/>
  <c r="N239" i="1" s="1"/>
  <c r="K175" i="1"/>
  <c r="N175" i="1" s="1"/>
  <c r="K111" i="1"/>
  <c r="N111" i="1" s="1"/>
  <c r="K47" i="1"/>
  <c r="N47" i="1" s="1"/>
  <c r="K284" i="1"/>
  <c r="N284" i="1" s="1"/>
  <c r="K260" i="1"/>
  <c r="N260" i="1" s="1"/>
  <c r="K236" i="1"/>
  <c r="N236" i="1" s="1"/>
  <c r="K220" i="1"/>
  <c r="N220" i="1" s="1"/>
  <c r="K196" i="1"/>
  <c r="N196" i="1" s="1"/>
  <c r="K188" i="1"/>
  <c r="N188" i="1" s="1"/>
  <c r="K164" i="1"/>
  <c r="N164" i="1" s="1"/>
  <c r="K140" i="1"/>
  <c r="K124" i="1"/>
  <c r="N124" i="1" s="1"/>
  <c r="K84" i="1"/>
  <c r="N84" i="1" s="1"/>
  <c r="K60" i="1"/>
  <c r="N60" i="1" s="1"/>
  <c r="K36" i="1"/>
  <c r="N36" i="1" s="1"/>
  <c r="K20" i="1"/>
  <c r="N20" i="1" s="1"/>
  <c r="K4" i="1"/>
  <c r="N4" i="1" s="1"/>
  <c r="K372" i="1"/>
  <c r="N372" i="1" s="1"/>
  <c r="K356" i="1"/>
  <c r="N356" i="1" s="1"/>
  <c r="K340" i="1"/>
  <c r="N340" i="1" s="1"/>
  <c r="K316" i="1"/>
  <c r="N316" i="1" s="1"/>
  <c r="K300" i="1"/>
  <c r="N300" i="1" s="1"/>
  <c r="K298" i="1"/>
  <c r="N298" i="1" s="1"/>
  <c r="K290" i="1"/>
  <c r="N290" i="1" s="1"/>
  <c r="K282" i="1"/>
  <c r="K274" i="1"/>
  <c r="N274" i="1" s="1"/>
  <c r="K266" i="1"/>
  <c r="K258" i="1"/>
  <c r="N258" i="1" s="1"/>
  <c r="K250" i="1"/>
  <c r="N250" i="1" s="1"/>
  <c r="K242" i="1"/>
  <c r="N242" i="1" s="1"/>
  <c r="K234" i="1"/>
  <c r="N234" i="1" s="1"/>
  <c r="K226" i="1"/>
  <c r="N226" i="1" s="1"/>
  <c r="K218" i="1"/>
  <c r="K210" i="1"/>
  <c r="N210" i="1" s="1"/>
  <c r="K202" i="1"/>
  <c r="K194" i="1"/>
  <c r="N194" i="1" s="1"/>
  <c r="K186" i="1"/>
  <c r="N186" i="1" s="1"/>
  <c r="K178" i="1"/>
  <c r="N178" i="1" s="1"/>
  <c r="K170" i="1"/>
  <c r="N170" i="1" s="1"/>
  <c r="K162" i="1"/>
  <c r="N162" i="1" s="1"/>
  <c r="K154" i="1"/>
  <c r="K146" i="1"/>
  <c r="N146" i="1" s="1"/>
  <c r="K138" i="1"/>
  <c r="K130" i="1"/>
  <c r="N130" i="1" s="1"/>
  <c r="K122" i="1"/>
  <c r="N122" i="1" s="1"/>
  <c r="K114" i="1"/>
  <c r="N114" i="1" s="1"/>
  <c r="K106" i="1"/>
  <c r="N106" i="1" s="1"/>
  <c r="K98" i="1"/>
  <c r="N98" i="1" s="1"/>
  <c r="K90" i="1"/>
  <c r="K82" i="1"/>
  <c r="N82" i="1" s="1"/>
  <c r="K74" i="1"/>
  <c r="K66" i="1"/>
  <c r="N66" i="1" s="1"/>
  <c r="K58" i="1"/>
  <c r="N58" i="1" s="1"/>
  <c r="K50" i="1"/>
  <c r="N50" i="1" s="1"/>
  <c r="K42" i="1"/>
  <c r="N42" i="1" s="1"/>
  <c r="K34" i="1"/>
  <c r="N34" i="1" s="1"/>
  <c r="K26" i="1"/>
  <c r="K18" i="1"/>
  <c r="N18" i="1" s="1"/>
  <c r="K10" i="1"/>
  <c r="K378" i="1"/>
  <c r="N378" i="1" s="1"/>
  <c r="K370" i="1"/>
  <c r="N370" i="1" s="1"/>
  <c r="K362" i="1"/>
  <c r="N362" i="1" s="1"/>
  <c r="K354" i="1"/>
  <c r="K346" i="1"/>
  <c r="N346" i="1" s="1"/>
  <c r="K338" i="1"/>
  <c r="N338" i="1" s="1"/>
  <c r="K330" i="1"/>
  <c r="N330" i="1" s="1"/>
  <c r="K322" i="1"/>
  <c r="N322" i="1" s="1"/>
  <c r="K314" i="1"/>
  <c r="N314" i="1" s="1"/>
  <c r="K306" i="1"/>
  <c r="N306" i="1" s="1"/>
  <c r="K295" i="1"/>
  <c r="N295" i="1" s="1"/>
  <c r="K252" i="1"/>
  <c r="N252" i="1" s="1"/>
  <c r="K100" i="1"/>
  <c r="N100" i="1" s="1"/>
  <c r="H379" i="1"/>
  <c r="I379" i="1" s="1"/>
  <c r="H371" i="1"/>
  <c r="I371" i="1" s="1"/>
  <c r="H363" i="1"/>
  <c r="I363" i="1" s="1"/>
  <c r="H355" i="1"/>
  <c r="I355" i="1" s="1"/>
  <c r="H347" i="1"/>
  <c r="I347" i="1" s="1"/>
  <c r="H339" i="1"/>
  <c r="I339" i="1" s="1"/>
  <c r="H331" i="1"/>
  <c r="I331" i="1" s="1"/>
  <c r="H323" i="1"/>
  <c r="I323" i="1" s="1"/>
  <c r="H315" i="1"/>
  <c r="I315" i="1" s="1"/>
  <c r="K297" i="1"/>
  <c r="N297" i="1" s="1"/>
  <c r="K289" i="1"/>
  <c r="K281" i="1"/>
  <c r="N281" i="1" s="1"/>
  <c r="K273" i="1"/>
  <c r="N273" i="1" s="1"/>
  <c r="K265" i="1"/>
  <c r="N265" i="1" s="1"/>
  <c r="K257" i="1"/>
  <c r="N257" i="1" s="1"/>
  <c r="K249" i="1"/>
  <c r="N249" i="1" s="1"/>
  <c r="K241" i="1"/>
  <c r="K233" i="1"/>
  <c r="N233" i="1" s="1"/>
  <c r="K225" i="1"/>
  <c r="K217" i="1"/>
  <c r="N217" i="1" s="1"/>
  <c r="K209" i="1"/>
  <c r="N209" i="1" s="1"/>
  <c r="K201" i="1"/>
  <c r="N201" i="1" s="1"/>
  <c r="K193" i="1"/>
  <c r="N193" i="1" s="1"/>
  <c r="K185" i="1"/>
  <c r="N185" i="1" s="1"/>
  <c r="K177" i="1"/>
  <c r="K169" i="1"/>
  <c r="N169" i="1" s="1"/>
  <c r="K161" i="1"/>
  <c r="K153" i="1"/>
  <c r="N153" i="1" s="1"/>
  <c r="K145" i="1"/>
  <c r="N145" i="1" s="1"/>
  <c r="K137" i="1"/>
  <c r="N137" i="1" s="1"/>
  <c r="K129" i="1"/>
  <c r="N129" i="1" s="1"/>
  <c r="K121" i="1"/>
  <c r="N121" i="1" s="1"/>
  <c r="K113" i="1"/>
  <c r="K105" i="1"/>
  <c r="N105" i="1" s="1"/>
  <c r="K97" i="1"/>
  <c r="K89" i="1"/>
  <c r="N89" i="1" s="1"/>
  <c r="K81" i="1"/>
  <c r="N81" i="1" s="1"/>
  <c r="K73" i="1"/>
  <c r="N73" i="1" s="1"/>
  <c r="K65" i="1"/>
  <c r="N65" i="1" s="1"/>
  <c r="K57" i="1"/>
  <c r="N57" i="1" s="1"/>
  <c r="K49" i="1"/>
  <c r="K41" i="1"/>
  <c r="N41" i="1" s="1"/>
  <c r="K33" i="1"/>
  <c r="K25" i="1"/>
  <c r="N25" i="1" s="1"/>
  <c r="K17" i="1"/>
  <c r="N17" i="1" s="1"/>
  <c r="K9" i="1"/>
  <c r="N9" i="1" s="1"/>
  <c r="K385" i="1"/>
  <c r="N385" i="1" s="1"/>
  <c r="K377" i="1"/>
  <c r="N377" i="1" s="1"/>
  <c r="K369" i="1"/>
  <c r="K361" i="1"/>
  <c r="N361" i="1" s="1"/>
  <c r="K353" i="1"/>
  <c r="N353" i="1" s="1"/>
  <c r="K345" i="1"/>
  <c r="N345" i="1" s="1"/>
  <c r="K337" i="1"/>
  <c r="N337" i="1" s="1"/>
  <c r="K329" i="1"/>
  <c r="N329" i="1" s="1"/>
  <c r="K321" i="1"/>
  <c r="N321" i="1" s="1"/>
  <c r="K313" i="1"/>
  <c r="N313" i="1" s="1"/>
  <c r="K305" i="1"/>
  <c r="K287" i="1"/>
  <c r="N287" i="1" s="1"/>
  <c r="K223" i="1"/>
  <c r="K159" i="1"/>
  <c r="N159" i="1" s="1"/>
  <c r="K95" i="1"/>
  <c r="N95" i="1" s="1"/>
  <c r="K31" i="1"/>
  <c r="N31" i="1" s="1"/>
  <c r="K292" i="1"/>
  <c r="N292" i="1" s="1"/>
  <c r="K108" i="1"/>
  <c r="N108" i="1" s="1"/>
  <c r="K296" i="1"/>
  <c r="N296" i="1" s="1"/>
  <c r="K288" i="1"/>
  <c r="N288" i="1" s="1"/>
  <c r="K280" i="1"/>
  <c r="N280" i="1" s="1"/>
  <c r="K272" i="1"/>
  <c r="N272" i="1" s="1"/>
  <c r="K264" i="1"/>
  <c r="N264" i="1" s="1"/>
  <c r="K256" i="1"/>
  <c r="N256" i="1" s="1"/>
  <c r="K248" i="1"/>
  <c r="K240" i="1"/>
  <c r="N240" i="1" s="1"/>
  <c r="K232" i="1"/>
  <c r="N232" i="1" s="1"/>
  <c r="K224" i="1"/>
  <c r="N224" i="1" s="1"/>
  <c r="K216" i="1"/>
  <c r="N216" i="1" s="1"/>
  <c r="K208" i="1"/>
  <c r="N208" i="1" s="1"/>
  <c r="K200" i="1"/>
  <c r="N200" i="1" s="1"/>
  <c r="K192" i="1"/>
  <c r="N192" i="1" s="1"/>
  <c r="K184" i="1"/>
  <c r="N184" i="1" s="1"/>
  <c r="K176" i="1"/>
  <c r="N176" i="1" s="1"/>
  <c r="K168" i="1"/>
  <c r="N168" i="1" s="1"/>
  <c r="K160" i="1"/>
  <c r="N160" i="1" s="1"/>
  <c r="K152" i="1"/>
  <c r="N152" i="1" s="1"/>
  <c r="K144" i="1"/>
  <c r="N144" i="1" s="1"/>
  <c r="K136" i="1"/>
  <c r="N136" i="1" s="1"/>
  <c r="K128" i="1"/>
  <c r="N128" i="1" s="1"/>
  <c r="K120" i="1"/>
  <c r="K112" i="1"/>
  <c r="N112" i="1" s="1"/>
  <c r="K104" i="1"/>
  <c r="N104" i="1" s="1"/>
  <c r="K96" i="1"/>
  <c r="N96" i="1" s="1"/>
  <c r="K88" i="1"/>
  <c r="N88" i="1" s="1"/>
  <c r="K80" i="1"/>
  <c r="N80" i="1" s="1"/>
  <c r="K72" i="1"/>
  <c r="N72" i="1" s="1"/>
  <c r="K64" i="1"/>
  <c r="N64" i="1" s="1"/>
  <c r="K56" i="1"/>
  <c r="N56" i="1" s="1"/>
  <c r="K48" i="1"/>
  <c r="N48" i="1" s="1"/>
  <c r="K40" i="1"/>
  <c r="N40" i="1" s="1"/>
  <c r="K32" i="1"/>
  <c r="N32" i="1" s="1"/>
  <c r="K24" i="1"/>
  <c r="N24" i="1" s="1"/>
  <c r="K16" i="1"/>
  <c r="N16" i="1" s="1"/>
  <c r="K8" i="1"/>
  <c r="N8" i="1" s="1"/>
  <c r="K384" i="1"/>
  <c r="N384" i="1" s="1"/>
  <c r="K376" i="1"/>
  <c r="N376" i="1" s="1"/>
  <c r="K368" i="1"/>
  <c r="N368" i="1" s="1"/>
  <c r="K360" i="1"/>
  <c r="N360" i="1" s="1"/>
  <c r="K352" i="1"/>
  <c r="N352" i="1" s="1"/>
  <c r="K344" i="1"/>
  <c r="N344" i="1" s="1"/>
  <c r="K336" i="1"/>
  <c r="N336" i="1" s="1"/>
  <c r="K328" i="1"/>
  <c r="N328" i="1" s="1"/>
  <c r="K320" i="1"/>
  <c r="N320" i="1" s="1"/>
  <c r="K312" i="1"/>
  <c r="N312" i="1" s="1"/>
  <c r="K304" i="1"/>
  <c r="N304" i="1" s="1"/>
  <c r="K279" i="1"/>
  <c r="N279" i="1" s="1"/>
  <c r="K215" i="1"/>
  <c r="N215" i="1" s="1"/>
  <c r="K151" i="1"/>
  <c r="N151" i="1" s="1"/>
  <c r="K87" i="1"/>
  <c r="N87" i="1" s="1"/>
  <c r="K23" i="1"/>
  <c r="N23" i="1" s="1"/>
  <c r="K276" i="1"/>
  <c r="N276" i="1" s="1"/>
  <c r="K244" i="1"/>
  <c r="N244" i="1" s="1"/>
  <c r="K228" i="1"/>
  <c r="N228" i="1" s="1"/>
  <c r="K204" i="1"/>
  <c r="K180" i="1"/>
  <c r="N180" i="1" s="1"/>
  <c r="K156" i="1"/>
  <c r="N156" i="1" s="1"/>
  <c r="K132" i="1"/>
  <c r="N132" i="1" s="1"/>
  <c r="K116" i="1"/>
  <c r="N116" i="1" s="1"/>
  <c r="K92" i="1"/>
  <c r="N92" i="1" s="1"/>
  <c r="K68" i="1"/>
  <c r="N68" i="1" s="1"/>
  <c r="K44" i="1"/>
  <c r="N44" i="1" s="1"/>
  <c r="K28" i="1"/>
  <c r="N28" i="1" s="1"/>
  <c r="K12" i="1"/>
  <c r="K380" i="1"/>
  <c r="N380" i="1" s="1"/>
  <c r="K364" i="1"/>
  <c r="N364" i="1" s="1"/>
  <c r="K348" i="1"/>
  <c r="N348" i="1" s="1"/>
  <c r="K332" i="1"/>
  <c r="N332" i="1" s="1"/>
  <c r="K308" i="1"/>
  <c r="N308" i="1" s="1"/>
  <c r="K335" i="1"/>
  <c r="K271" i="1"/>
  <c r="N271" i="1" s="1"/>
  <c r="K207" i="1"/>
  <c r="N207" i="1" s="1"/>
  <c r="K143" i="1"/>
  <c r="N143" i="1" s="1"/>
  <c r="K79" i="1"/>
  <c r="N79" i="1" s="1"/>
  <c r="K15" i="1"/>
  <c r="N15" i="1" s="1"/>
  <c r="H279" i="1"/>
  <c r="I279" i="1" s="1"/>
  <c r="H271" i="1"/>
  <c r="I271" i="1" s="1"/>
  <c r="H263" i="1"/>
  <c r="I263" i="1" s="1"/>
  <c r="H255" i="1"/>
  <c r="I255" i="1" s="1"/>
  <c r="H247" i="1"/>
  <c r="I247" i="1" s="1"/>
  <c r="H215" i="1"/>
  <c r="I215" i="1" s="1"/>
  <c r="H207" i="1"/>
  <c r="I207" i="1" s="1"/>
  <c r="H199" i="1"/>
  <c r="I199" i="1" s="1"/>
  <c r="H385" i="1"/>
  <c r="I385" i="1" s="1"/>
  <c r="H377" i="1"/>
  <c r="I377" i="1" s="1"/>
  <c r="H369" i="1"/>
  <c r="I369" i="1" s="1"/>
  <c r="H361" i="1"/>
  <c r="I361" i="1" s="1"/>
  <c r="H353" i="1"/>
  <c r="I353" i="1" s="1"/>
  <c r="H345" i="1"/>
  <c r="I345" i="1" s="1"/>
  <c r="H329" i="1"/>
  <c r="I329" i="1" s="1"/>
  <c r="H321" i="1"/>
  <c r="I321" i="1" s="1"/>
  <c r="H313" i="1"/>
  <c r="I313" i="1" s="1"/>
  <c r="H378" i="1"/>
  <c r="I378" i="1" s="1"/>
  <c r="H370" i="1"/>
  <c r="I370" i="1" s="1"/>
  <c r="H362" i="1"/>
  <c r="I362" i="1" s="1"/>
  <c r="H354" i="1"/>
  <c r="I354" i="1" s="1"/>
  <c r="H346" i="1"/>
  <c r="I346" i="1" s="1"/>
  <c r="H338" i="1"/>
  <c r="I338" i="1" s="1"/>
  <c r="H330" i="1"/>
  <c r="I330" i="1" s="1"/>
  <c r="H322" i="1"/>
  <c r="I322" i="1" s="1"/>
  <c r="H314" i="1"/>
  <c r="I314" i="1" s="1"/>
  <c r="H308" i="1"/>
  <c r="I308" i="1" s="1"/>
  <c r="H300" i="1"/>
  <c r="I300" i="1" s="1"/>
  <c r="H292" i="1"/>
  <c r="I292" i="1" s="1"/>
  <c r="H284" i="1"/>
  <c r="I284" i="1" s="1"/>
  <c r="H276" i="1"/>
  <c r="I276" i="1" s="1"/>
  <c r="H268" i="1"/>
  <c r="I268" i="1" s="1"/>
  <c r="H260" i="1"/>
  <c r="I260" i="1" s="1"/>
  <c r="H252" i="1"/>
  <c r="I252" i="1" s="1"/>
  <c r="H244" i="1"/>
  <c r="I244" i="1" s="1"/>
  <c r="H236" i="1"/>
  <c r="I236" i="1" s="1"/>
  <c r="H228" i="1"/>
  <c r="I228" i="1" s="1"/>
  <c r="H220" i="1"/>
  <c r="I220" i="1" s="1"/>
  <c r="H212" i="1"/>
  <c r="I212" i="1" s="1"/>
  <c r="H204" i="1"/>
  <c r="I204" i="1" s="1"/>
  <c r="H196" i="1"/>
  <c r="I196" i="1" s="1"/>
  <c r="H287" i="1"/>
  <c r="I287" i="1" s="1"/>
  <c r="H239" i="1"/>
  <c r="I239" i="1" s="1"/>
  <c r="H231" i="1"/>
  <c r="I231" i="1" s="1"/>
  <c r="H223" i="1"/>
  <c r="I223" i="1" s="1"/>
  <c r="H286" i="1"/>
  <c r="I286" i="1" s="1"/>
  <c r="H278" i="1"/>
  <c r="I278" i="1" s="1"/>
  <c r="H270" i="1"/>
  <c r="I270" i="1" s="1"/>
  <c r="H262" i="1"/>
  <c r="I262" i="1" s="1"/>
  <c r="H254" i="1"/>
  <c r="I254" i="1" s="1"/>
  <c r="H246" i="1"/>
  <c r="I246" i="1" s="1"/>
  <c r="H238" i="1"/>
  <c r="I238" i="1" s="1"/>
  <c r="H230" i="1"/>
  <c r="I230" i="1" s="1"/>
  <c r="H222" i="1"/>
  <c r="I222" i="1" s="1"/>
  <c r="H214" i="1"/>
  <c r="I214" i="1" s="1"/>
  <c r="H206" i="1"/>
  <c r="I206" i="1" s="1"/>
  <c r="H198" i="1"/>
  <c r="I198" i="1" s="1"/>
  <c r="H304" i="1"/>
  <c r="I304" i="1" s="1"/>
  <c r="H296" i="1"/>
  <c r="I296" i="1" s="1"/>
  <c r="H288" i="1"/>
  <c r="I288" i="1" s="1"/>
  <c r="H280" i="1"/>
  <c r="I280" i="1" s="1"/>
  <c r="H272" i="1"/>
  <c r="I272" i="1" s="1"/>
  <c r="H264" i="1"/>
  <c r="I264" i="1" s="1"/>
  <c r="H256" i="1"/>
  <c r="I256" i="1" s="1"/>
  <c r="H248" i="1"/>
  <c r="I248" i="1" s="1"/>
  <c r="H240" i="1"/>
  <c r="I240" i="1" s="1"/>
  <c r="H232" i="1"/>
  <c r="I232" i="1" s="1"/>
  <c r="H224" i="1"/>
  <c r="I224" i="1" s="1"/>
  <c r="H216" i="1"/>
  <c r="I216" i="1" s="1"/>
  <c r="H208" i="1"/>
  <c r="I208" i="1" s="1"/>
  <c r="H200" i="1"/>
  <c r="I200" i="1" s="1"/>
  <c r="H303" i="1"/>
  <c r="I303" i="1" s="1"/>
  <c r="H295" i="1"/>
  <c r="I295" i="1" s="1"/>
  <c r="H302" i="1"/>
  <c r="I302" i="1" s="1"/>
  <c r="H294" i="1"/>
  <c r="I294" i="1" s="1"/>
  <c r="H72" i="1"/>
  <c r="I72" i="1" s="1"/>
  <c r="H16" i="1"/>
  <c r="I16" i="1" s="1"/>
  <c r="H96" i="1"/>
  <c r="I96" i="1" s="1"/>
  <c r="H88" i="1"/>
  <c r="I88" i="1" s="1"/>
  <c r="H80" i="1"/>
  <c r="I80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8" i="1"/>
  <c r="I8" i="1" s="1"/>
  <c r="H2" i="1"/>
  <c r="C2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5" i="1"/>
  <c r="I5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4" i="1"/>
  <c r="I4" i="1" s="1"/>
  <c r="H91" i="1"/>
  <c r="I91" i="1" s="1"/>
  <c r="H83" i="1"/>
  <c r="I83" i="1" s="1"/>
  <c r="H75" i="1"/>
  <c r="I75" i="1" s="1"/>
  <c r="H67" i="1"/>
  <c r="I67" i="1" s="1"/>
  <c r="H59" i="1"/>
  <c r="I59" i="1" s="1"/>
  <c r="H51" i="1"/>
  <c r="I51" i="1" s="1"/>
  <c r="H43" i="1"/>
  <c r="I43" i="1" s="1"/>
  <c r="H35" i="1"/>
  <c r="I35" i="1" s="1"/>
  <c r="H27" i="1"/>
  <c r="I27" i="1" s="1"/>
  <c r="H19" i="1"/>
  <c r="I19" i="1" s="1"/>
  <c r="H11" i="1"/>
  <c r="I11" i="1" s="1"/>
  <c r="H3" i="1"/>
  <c r="I3" i="1" s="1"/>
  <c r="H90" i="1"/>
  <c r="I90" i="1" s="1"/>
  <c r="H82" i="1"/>
  <c r="I82" i="1" s="1"/>
  <c r="H74" i="1"/>
  <c r="I74" i="1" s="1"/>
  <c r="H66" i="1"/>
  <c r="I66" i="1" s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I2" i="1" l="1"/>
  <c r="J2" i="1"/>
  <c r="E3" i="1"/>
  <c r="K2" i="1" l="1"/>
  <c r="N2" i="1" s="1"/>
  <c r="E4" i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8" i="1" l="1"/>
  <c r="E97" i="1"/>
  <c r="E96" i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3" i="1" l="1"/>
  <c r="E192" i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5" i="1" l="1"/>
  <c r="E384" i="1"/>
</calcChain>
</file>

<file path=xl/sharedStrings.xml><?xml version="1.0" encoding="utf-8"?>
<sst xmlns="http://schemas.openxmlformats.org/spreadsheetml/2006/main" count="405" uniqueCount="117">
  <si>
    <t>Uhrzeit</t>
  </si>
  <si>
    <t>SOC [%]</t>
  </si>
  <si>
    <t>Speicherveränderung [kg]</t>
  </si>
  <si>
    <t>Speicher 100%</t>
  </si>
  <si>
    <t>Speicherveränderung pro viertelstunde max</t>
  </si>
  <si>
    <t>Sperrzeiten_weil_Nachtruhe</t>
  </si>
  <si>
    <t>Speicherstand kummuliert [kg]</t>
  </si>
  <si>
    <t xml:space="preserve">00:00–00:15  </t>
  </si>
  <si>
    <t xml:space="preserve">00:15–00:30  </t>
  </si>
  <si>
    <t xml:space="preserve">00:30–00:45  </t>
  </si>
  <si>
    <t xml:space="preserve">00:45–01:00  </t>
  </si>
  <si>
    <t xml:space="preserve">01:00–01:15  </t>
  </si>
  <si>
    <t xml:space="preserve">01:15–01:30  </t>
  </si>
  <si>
    <t xml:space="preserve">01:30–01:45  </t>
  </si>
  <si>
    <t xml:space="preserve">01:45–02:00  </t>
  </si>
  <si>
    <t xml:space="preserve">02:00–02:15  </t>
  </si>
  <si>
    <t xml:space="preserve">02:15–02:30  </t>
  </si>
  <si>
    <t xml:space="preserve">02:30–02:45  </t>
  </si>
  <si>
    <t xml:space="preserve">02:45–03:00  </t>
  </si>
  <si>
    <t xml:space="preserve">03:00–03:15  </t>
  </si>
  <si>
    <t xml:space="preserve">03:15–03:30  </t>
  </si>
  <si>
    <t xml:space="preserve">03:30–03:45  </t>
  </si>
  <si>
    <t xml:space="preserve">03:45–04:00  </t>
  </si>
  <si>
    <t xml:space="preserve">04:00–04:15  </t>
  </si>
  <si>
    <t xml:space="preserve">04:15–04:30  </t>
  </si>
  <si>
    <t xml:space="preserve">04:30–04:45  </t>
  </si>
  <si>
    <t xml:space="preserve">04:45–05:00  </t>
  </si>
  <si>
    <t xml:space="preserve">05:00–05:15  </t>
  </si>
  <si>
    <t xml:space="preserve">05:15–05:30  </t>
  </si>
  <si>
    <t xml:space="preserve">05:30–05:45  </t>
  </si>
  <si>
    <t xml:space="preserve">05:45–06:00  </t>
  </si>
  <si>
    <t xml:space="preserve">06:00–06:15  </t>
  </si>
  <si>
    <t xml:space="preserve">06:15–06:30  </t>
  </si>
  <si>
    <t xml:space="preserve">06:30–06:45  </t>
  </si>
  <si>
    <t xml:space="preserve">06:45–07:00  </t>
  </si>
  <si>
    <t xml:space="preserve">07:00–07:15  </t>
  </si>
  <si>
    <t xml:space="preserve">07:15–07:30  </t>
  </si>
  <si>
    <t xml:space="preserve">07:30–07:45  </t>
  </si>
  <si>
    <t xml:space="preserve">07:45–08:00  </t>
  </si>
  <si>
    <t xml:space="preserve">08:00–08:15  </t>
  </si>
  <si>
    <t xml:space="preserve">08:15–08:30  </t>
  </si>
  <si>
    <t xml:space="preserve">08:30–08:45  </t>
  </si>
  <si>
    <t xml:space="preserve">08:45–09:00  </t>
  </si>
  <si>
    <t xml:space="preserve">09:00–09:15  </t>
  </si>
  <si>
    <t xml:space="preserve">09:15–09:30  </t>
  </si>
  <si>
    <t xml:space="preserve">09:30–09:45  </t>
  </si>
  <si>
    <t xml:space="preserve">09:45–10:00  </t>
  </si>
  <si>
    <t xml:space="preserve">10:00–10:15  </t>
  </si>
  <si>
    <t xml:space="preserve">10:15–10:30  </t>
  </si>
  <si>
    <t xml:space="preserve">10:30–10:45  </t>
  </si>
  <si>
    <t xml:space="preserve">10:45–11:00  </t>
  </si>
  <si>
    <t xml:space="preserve">11:00–11:15  </t>
  </si>
  <si>
    <t xml:space="preserve">11:15–11:30  </t>
  </si>
  <si>
    <t xml:space="preserve">11:30–11:45  </t>
  </si>
  <si>
    <t xml:space="preserve">11:45–12:00  </t>
  </si>
  <si>
    <t xml:space="preserve">12:00–12:15  </t>
  </si>
  <si>
    <t xml:space="preserve">12:15–12:30  </t>
  </si>
  <si>
    <t xml:space="preserve">12:30–12:45  </t>
  </si>
  <si>
    <t xml:space="preserve">12:45–13:00  </t>
  </si>
  <si>
    <t xml:space="preserve">13:00–13:15  </t>
  </si>
  <si>
    <t xml:space="preserve">13:15–13:30  </t>
  </si>
  <si>
    <t xml:space="preserve">13:30–13:45  </t>
  </si>
  <si>
    <t xml:space="preserve">13:45–14:00  </t>
  </si>
  <si>
    <t xml:space="preserve">14:00–14:15  </t>
  </si>
  <si>
    <t xml:space="preserve">14:15–14:30  </t>
  </si>
  <si>
    <t xml:space="preserve">14:30–14:45  </t>
  </si>
  <si>
    <t xml:space="preserve">14:45–15:00  </t>
  </si>
  <si>
    <t xml:space="preserve">15:00–15:15  </t>
  </si>
  <si>
    <t xml:space="preserve">15:15–15:30  </t>
  </si>
  <si>
    <t xml:space="preserve">15:30–15:45  </t>
  </si>
  <si>
    <t xml:space="preserve">15:45–16:00  </t>
  </si>
  <si>
    <t xml:space="preserve">16:00–16:15  </t>
  </si>
  <si>
    <t xml:space="preserve">16:15–16:30  </t>
  </si>
  <si>
    <t xml:space="preserve">16:30–16:45  </t>
  </si>
  <si>
    <t xml:space="preserve">16:45–17:00  </t>
  </si>
  <si>
    <t xml:space="preserve">17:00–17:15  </t>
  </si>
  <si>
    <t xml:space="preserve">17:15–17:30  </t>
  </si>
  <si>
    <t xml:space="preserve">17:30–17:45  </t>
  </si>
  <si>
    <t xml:space="preserve">17:45–18:00  </t>
  </si>
  <si>
    <t xml:space="preserve">18:00–18:15  </t>
  </si>
  <si>
    <t xml:space="preserve">18:15–18:30  </t>
  </si>
  <si>
    <t xml:space="preserve">18:30–18:45  </t>
  </si>
  <si>
    <t xml:space="preserve">18:45–19:00  </t>
  </si>
  <si>
    <t xml:space="preserve">19:00–19:15  </t>
  </si>
  <si>
    <t xml:space="preserve">19:15–19:30  </t>
  </si>
  <si>
    <t xml:space="preserve">19:30–19:45  </t>
  </si>
  <si>
    <t xml:space="preserve">19:45–20:00  </t>
  </si>
  <si>
    <t xml:space="preserve">20:00–20:15  </t>
  </si>
  <si>
    <t xml:space="preserve">20:15–20:30  </t>
  </si>
  <si>
    <t xml:space="preserve">20:30–20:45  </t>
  </si>
  <si>
    <t xml:space="preserve">20:45–21:00  </t>
  </si>
  <si>
    <t xml:space="preserve">21:00–21:15  </t>
  </si>
  <si>
    <t xml:space="preserve">21:15–21:30  </t>
  </si>
  <si>
    <t xml:space="preserve">21:30–21:45  </t>
  </si>
  <si>
    <t xml:space="preserve">21:45–22:00  </t>
  </si>
  <si>
    <t xml:space="preserve">22:00–22:15  </t>
  </si>
  <si>
    <t xml:space="preserve">22:15–22:30  </t>
  </si>
  <si>
    <t xml:space="preserve">22:30–22:45  </t>
  </si>
  <si>
    <t xml:space="preserve">22:45–23:00  </t>
  </si>
  <si>
    <t xml:space="preserve">23:00–23:15  </t>
  </si>
  <si>
    <t xml:space="preserve">23:15–23:30  </t>
  </si>
  <si>
    <t xml:space="preserve">23:30–23:45  </t>
  </si>
  <si>
    <t>23:45–00:00</t>
  </si>
  <si>
    <t>Zeit für Elektrolyseur</t>
  </si>
  <si>
    <t>Sperrzeiten_weil_Tanken</t>
  </si>
  <si>
    <t>Tag</t>
  </si>
  <si>
    <t>Wasserbedarf [Liter]</t>
  </si>
  <si>
    <t>Elektrolyseur [kWh]</t>
  </si>
  <si>
    <t>Verdichter [kWh]</t>
  </si>
  <si>
    <t>Speicherung [kWh]</t>
  </si>
  <si>
    <t>E:kW</t>
  </si>
  <si>
    <t>V:kW</t>
  </si>
  <si>
    <t>S:kW</t>
  </si>
  <si>
    <t>SUMME [kWh]</t>
  </si>
  <si>
    <t>Tankstelle [kWh]</t>
  </si>
  <si>
    <t>T:kW</t>
  </si>
  <si>
    <t>Platzhalter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</si>
</sst>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20" fontId="0" fillId="3" borderId="0" xfId="0" applyNumberFormat="1" applyFill="1"/>
    <xf numFmtId="9" fontId="0" fillId="0" borderId="0" xfId="1" applyFont="1"/>
    <xf numFmtId="20" fontId="0" fillId="4" borderId="0" xfId="0" applyNumberFormat="1" applyFill="1"/>
    <xf numFmtId="14" fontId="0" fillId="0" borderId="0" xfId="0" applyNumberFormat="1"/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5"/>
  <sheetViews>
    <sheetView tabSelected="1" topLeftCell="E1" zoomScale="70" zoomScaleNormal="70" workbookViewId="0">
      <selection activeCell="S23" sqref="S23"/>
    </sheetView>
  </sheetViews>
  <sheetFormatPr baseColWidth="10" defaultColWidth="8.83984375" defaultRowHeight="14.4" x14ac:dyDescent="0.55000000000000004"/>
  <cols>
    <col min="1" max="1" width="10.15625" bestFit="1" customWidth="1"/>
    <col min="2" max="2" width="11.578125" bestFit="1" customWidth="1"/>
    <col min="3" max="3" width="21.47265625" bestFit="1" customWidth="1"/>
    <col min="4" max="4" width="25.47265625" bestFit="1" customWidth="1"/>
    <col min="5" max="5" width="18.20703125" customWidth="1"/>
    <col min="6" max="6" width="37.9453125" bestFit="1" customWidth="1"/>
    <col min="7" max="7" width="37.68359375" bestFit="1" customWidth="1"/>
    <col min="8" max="8" width="37.41796875" bestFit="1" customWidth="1"/>
    <col min="9" max="9" width="16.7890625" bestFit="1" customWidth="1"/>
    <col min="10" max="10" width="16.20703125" bestFit="1" customWidth="1"/>
    <col min="11" max="11" width="14.15625" bestFit="1" customWidth="1"/>
    <col min="12" max="12" width="15.5234375" bestFit="1" customWidth="1"/>
    <col min="13" max="13" width="15.5234375" customWidth="1"/>
    <col min="14" max="14" width="11.7890625" bestFit="1" customWidth="1"/>
  </cols>
  <sheetData>
    <row r="1" spans="1:21" x14ac:dyDescent="0.55000000000000004">
      <c r="A1" t="s">
        <v>105</v>
      </c>
      <c r="B1" t="s">
        <v>0</v>
      </c>
      <c r="C1" t="s">
        <v>2</v>
      </c>
      <c r="D1" t="s">
        <v>6</v>
      </c>
      <c r="E1" t="s">
        <v>1</v>
      </c>
      <c r="F1" t="s">
        <v>104</v>
      </c>
      <c r="G1" t="s">
        <v>5</v>
      </c>
      <c r="H1" t="s">
        <v>103</v>
      </c>
      <c r="I1" t="s">
        <v>106</v>
      </c>
      <c r="J1" t="s">
        <v>107</v>
      </c>
      <c r="K1" t="s">
        <v>108</v>
      </c>
      <c r="L1" t="s">
        <v>109</v>
      </c>
      <c r="M1" t="s">
        <v>114</v>
      </c>
      <c r="N1" t="s">
        <v>113</v>
      </c>
    </row>
    <row r="2" spans="1:21" x14ac:dyDescent="0.55000000000000004">
      <c r="A2" s="5">
        <v>45960</v>
      </c>
      <c r="B2" s="2" t="s">
        <v>7</v>
      </c>
      <c r="C2">
        <f>IF(AND(D2&lt;389.25,H2="Elektrolyseur darf"),22.125,0)</f>
        <v>0</v>
      </c>
      <c r="D2">
        <v>652.5</v>
      </c>
      <c r="E2" s="3">
        <f>D2/$U$5</f>
        <v>1</v>
      </c>
      <c r="F2" t="str">
        <f>IF(OR(
    AND(TIMEVALUE(MID(B2,1,5))&gt;=TIME(4,30,0),TIMEVALUE(MID(B2,1,5))&lt;TIME(6,30,0)),
    AND(TIMEVALUE(MID(B2,1,5))&gt;=TIME(12,30,0),TIMEVALUE(MID(B2,1,5))&lt;TIME(13,30,0)),
    AND(TIMEVALUE(MID(B2,1,5))&gt;=TIME(19,0,0),TIMEVALUE(MID(B2,1,5))&lt;TIME(21,0,0))
),"wird betankt","wird nicht betankt")</f>
        <v>wird nicht betankt</v>
      </c>
      <c r="G2" t="str">
        <f>IF(OR(
    TIMEVALUE(MID(B2,1,5))&gt;=TIME(22,0,0),
    TIMEVALUE(MID(B2,1,5))&lt;TIME(6,0,0)
),"Nachtruhe","keine Nachtruhe")</f>
        <v>Nachtruhe</v>
      </c>
      <c r="H2" t="str">
        <f>IF(AND(F2="wird nicht betankt",G2="keine Nachtruhe"),"Elektrolyseur darf","Elektrolyseur darf nicht")</f>
        <v>Elektrolyseur darf nicht</v>
      </c>
      <c r="I2">
        <f>ROUND(IF(AND(H2="Elektrolyseur darf", C2=22.125),C2*14.83,0),2)</f>
        <v>0</v>
      </c>
      <c r="J2">
        <f>IF(C2=22.125,$P$4*0.25,0)</f>
        <v>0</v>
      </c>
      <c r="K2">
        <f>IF(J2&gt;0,$Q$4*0.25,0)</f>
        <v>0</v>
      </c>
      <c r="L2">
        <f>ROUND($R$4*0.25,2)</f>
        <v>20.39</v>
      </c>
      <c r="M2">
        <f>ROUND(IF(F2="wird betankt",$S$4*0.25,0),2)</f>
        <v>0</v>
      </c>
      <c r="N2">
        <f>SUM(J2:M2)</f>
        <v>20.39</v>
      </c>
    </row>
    <row r="3" spans="1:21" x14ac:dyDescent="0.55000000000000004">
      <c r="A3" s="5">
        <v>45960</v>
      </c>
      <c r="B3" s="2" t="s">
        <v>8</v>
      </c>
      <c r="C3">
        <v>0</v>
      </c>
      <c r="D3">
        <f>ROUND(IF((D2+C3)&gt; 652.5, 652.5,(D2+C3)),1)</f>
        <v>652.5</v>
      </c>
      <c r="E3" s="3">
        <f>D3/$U$5</f>
        <v>1</v>
      </c>
      <c r="F3" t="str">
        <f t="shared" ref="F3:F66" si="0">IF(OR(
    AND(TIMEVALUE(MID(B3,1,5))&gt;=TIME(4,30,0),TIMEVALUE(MID(B3,1,5))&lt;TIME(6,30,0)),
    AND(TIMEVALUE(MID(B3,1,5))&gt;=TIME(12,30,0),TIMEVALUE(MID(B3,1,5))&lt;TIME(13,30,0)),
    AND(TIMEVALUE(MID(B3,1,5))&gt;=TIME(19,0,0),TIMEVALUE(MID(B3,1,5))&lt;TIME(21,0,0))
),"wird betankt","wird nicht betankt")</f>
        <v>wird nicht betankt</v>
      </c>
      <c r="G3" t="str">
        <f t="shared" ref="G3:G66" si="1">IF(OR(
    TIMEVALUE(MID(B3,1,5))&gt;=TIME(22,0,0),
    TIMEVALUE(MID(B3,1,5))&lt;TIME(6,0,0)
),"Nachtruhe","keine Nachtruhe")</f>
        <v>Nachtruhe</v>
      </c>
      <c r="H3" t="str">
        <f t="shared" ref="H3:H66" si="2">IF(AND(F3="wird nicht betankt",G3="keine Nachtruhe"),"Elektrolyseur darf","Elektrolyseur darf nicht")</f>
        <v>Elektrolyseur darf nicht</v>
      </c>
      <c r="I3">
        <f t="shared" ref="I3:I66" si="3">ROUND(IF(AND(H3="Elektrolyseur darf", C3=22.125),C3*14.83,0),2)</f>
        <v>0</v>
      </c>
      <c r="J3">
        <f t="shared" ref="J3:J66" si="4">IF(C3=22.125,$P$4*0.25,0)</f>
        <v>0</v>
      </c>
      <c r="K3">
        <f t="shared" ref="K3:K66" si="5">IF(J3&gt;0,$Q$4*0.25,0)</f>
        <v>0</v>
      </c>
      <c r="L3">
        <f t="shared" ref="L3:L66" si="6">ROUND($R$4*0.25,2)</f>
        <v>20.39</v>
      </c>
      <c r="M3">
        <f t="shared" ref="M3:M66" si="7">ROUND(IF(F3="wird betankt",$S$4*0.25,0),2)</f>
        <v>0</v>
      </c>
      <c r="N3">
        <f t="shared" ref="N3:N66" si="8">SUM(J3:M3)</f>
        <v>20.39</v>
      </c>
      <c r="P3" t="s">
        <v>110</v>
      </c>
      <c r="Q3" t="s">
        <v>111</v>
      </c>
      <c r="R3" t="s">
        <v>112</v>
      </c>
      <c r="S3" t="s">
        <v>115</v>
      </c>
    </row>
    <row r="4" spans="1:21" x14ac:dyDescent="0.55000000000000004">
      <c r="A4" s="5">
        <v>45960</v>
      </c>
      <c r="B4" s="2" t="s">
        <v>9</v>
      </c>
      <c r="C4">
        <v>0</v>
      </c>
      <c r="D4">
        <f t="shared" ref="D4:D67" si="9">ROUND(IF((D3+C4)&gt; 652.5, 652.5,(D3+C4)),1)</f>
        <v>652.5</v>
      </c>
      <c r="E4" s="3">
        <f t="shared" ref="E4:E66" si="10">D4/$U$5</f>
        <v>1</v>
      </c>
      <c r="F4" t="str">
        <f t="shared" si="0"/>
        <v>wird nicht betankt</v>
      </c>
      <c r="G4" t="str">
        <f t="shared" si="1"/>
        <v>Nachtruhe</v>
      </c>
      <c r="H4" t="str">
        <f t="shared" si="2"/>
        <v>Elektrolyseur darf nicht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20.39</v>
      </c>
      <c r="M4">
        <f t="shared" si="7"/>
        <v>0</v>
      </c>
      <c r="N4">
        <f t="shared" si="8"/>
        <v>20.39</v>
      </c>
      <c r="P4">
        <v>5000</v>
      </c>
      <c r="Q4">
        <v>264.48</v>
      </c>
      <c r="R4">
        <v>81.561999999999998</v>
      </c>
      <c r="S4" s="6">
        <v>100</v>
      </c>
      <c r="U4" t="s">
        <v>3</v>
      </c>
    </row>
    <row r="5" spans="1:21" x14ac:dyDescent="0.55000000000000004">
      <c r="A5" s="5">
        <v>45960</v>
      </c>
      <c r="B5" s="2" t="s">
        <v>10</v>
      </c>
      <c r="C5">
        <v>0</v>
      </c>
      <c r="D5">
        <f t="shared" si="9"/>
        <v>652.5</v>
      </c>
      <c r="E5" s="3">
        <f t="shared" si="10"/>
        <v>1</v>
      </c>
      <c r="F5" t="str">
        <f t="shared" si="0"/>
        <v>wird nicht betankt</v>
      </c>
      <c r="G5" t="str">
        <f t="shared" si="1"/>
        <v>Nachtruhe</v>
      </c>
      <c r="H5" t="str">
        <f t="shared" si="2"/>
        <v>Elektrolyseur darf nicht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20.39</v>
      </c>
      <c r="M5">
        <f t="shared" si="7"/>
        <v>0</v>
      </c>
      <c r="N5">
        <f t="shared" si="8"/>
        <v>20.39</v>
      </c>
      <c r="S5" t="s">
        <v>116</v>
      </c>
      <c r="U5">
        <v>652.5</v>
      </c>
    </row>
    <row r="6" spans="1:21" x14ac:dyDescent="0.55000000000000004">
      <c r="A6" s="5">
        <v>45960</v>
      </c>
      <c r="B6" s="2" t="s">
        <v>11</v>
      </c>
      <c r="C6">
        <v>0</v>
      </c>
      <c r="D6">
        <f t="shared" si="9"/>
        <v>652.5</v>
      </c>
      <c r="E6" s="3">
        <f t="shared" si="10"/>
        <v>1</v>
      </c>
      <c r="F6" t="str">
        <f t="shared" si="0"/>
        <v>wird nicht betankt</v>
      </c>
      <c r="G6" t="str">
        <f t="shared" si="1"/>
        <v>Nachtruhe</v>
      </c>
      <c r="H6" t="str">
        <f t="shared" si="2"/>
        <v>Elektrolyseur darf nicht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20.39</v>
      </c>
      <c r="M6">
        <f t="shared" si="7"/>
        <v>0</v>
      </c>
      <c r="N6">
        <f t="shared" si="8"/>
        <v>20.39</v>
      </c>
      <c r="U6" t="s">
        <v>4</v>
      </c>
    </row>
    <row r="7" spans="1:21" x14ac:dyDescent="0.55000000000000004">
      <c r="A7" s="5">
        <v>45960</v>
      </c>
      <c r="B7" s="2" t="s">
        <v>12</v>
      </c>
      <c r="C7">
        <v>0</v>
      </c>
      <c r="D7">
        <f t="shared" si="9"/>
        <v>652.5</v>
      </c>
      <c r="E7" s="3">
        <f t="shared" si="10"/>
        <v>1</v>
      </c>
      <c r="F7" t="str">
        <f t="shared" si="0"/>
        <v>wird nicht betankt</v>
      </c>
      <c r="G7" t="str">
        <f t="shared" si="1"/>
        <v>Nachtruhe</v>
      </c>
      <c r="H7" t="str">
        <f t="shared" si="2"/>
        <v>Elektrolyseur darf nicht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20.39</v>
      </c>
      <c r="M7">
        <f t="shared" si="7"/>
        <v>0</v>
      </c>
      <c r="N7">
        <f t="shared" si="8"/>
        <v>20.39</v>
      </c>
      <c r="U7">
        <v>21.75</v>
      </c>
    </row>
    <row r="8" spans="1:21" x14ac:dyDescent="0.55000000000000004">
      <c r="A8" s="5">
        <v>45960</v>
      </c>
      <c r="B8" s="2" t="s">
        <v>13</v>
      </c>
      <c r="C8">
        <v>0</v>
      </c>
      <c r="D8">
        <f t="shared" si="9"/>
        <v>652.5</v>
      </c>
      <c r="E8" s="3">
        <f t="shared" si="10"/>
        <v>1</v>
      </c>
      <c r="F8" t="str">
        <f t="shared" si="0"/>
        <v>wird nicht betankt</v>
      </c>
      <c r="G8" t="str">
        <f t="shared" si="1"/>
        <v>Nachtruhe</v>
      </c>
      <c r="H8" t="str">
        <f t="shared" si="2"/>
        <v>Elektrolyseur darf nicht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20.39</v>
      </c>
      <c r="M8">
        <f t="shared" si="7"/>
        <v>0</v>
      </c>
      <c r="N8">
        <f t="shared" si="8"/>
        <v>20.39</v>
      </c>
    </row>
    <row r="9" spans="1:21" x14ac:dyDescent="0.55000000000000004">
      <c r="A9" s="5">
        <v>45960</v>
      </c>
      <c r="B9" s="2" t="s">
        <v>14</v>
      </c>
      <c r="C9">
        <v>0</v>
      </c>
      <c r="D9">
        <f t="shared" si="9"/>
        <v>652.5</v>
      </c>
      <c r="E9" s="3">
        <f t="shared" si="10"/>
        <v>1</v>
      </c>
      <c r="F9" t="str">
        <f t="shared" si="0"/>
        <v>wird nicht betankt</v>
      </c>
      <c r="G9" t="str">
        <f t="shared" si="1"/>
        <v>Nachtruhe</v>
      </c>
      <c r="H9" t="str">
        <f t="shared" si="2"/>
        <v>Elektrolyseur darf nicht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20.39</v>
      </c>
      <c r="M9">
        <f t="shared" si="7"/>
        <v>0</v>
      </c>
      <c r="N9">
        <f t="shared" si="8"/>
        <v>20.39</v>
      </c>
    </row>
    <row r="10" spans="1:21" x14ac:dyDescent="0.55000000000000004">
      <c r="A10" s="5">
        <v>45960</v>
      </c>
      <c r="B10" s="2" t="s">
        <v>15</v>
      </c>
      <c r="C10">
        <v>0</v>
      </c>
      <c r="D10">
        <f t="shared" si="9"/>
        <v>652.5</v>
      </c>
      <c r="E10" s="3">
        <f t="shared" si="10"/>
        <v>1</v>
      </c>
      <c r="F10" t="str">
        <f t="shared" si="0"/>
        <v>wird nicht betankt</v>
      </c>
      <c r="G10" t="str">
        <f t="shared" si="1"/>
        <v>Nachtruhe</v>
      </c>
      <c r="H10" t="str">
        <f t="shared" si="2"/>
        <v>Elektrolyseur darf nicht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20.39</v>
      </c>
      <c r="M10">
        <f t="shared" si="7"/>
        <v>0</v>
      </c>
      <c r="N10">
        <f t="shared" si="8"/>
        <v>20.39</v>
      </c>
    </row>
    <row r="11" spans="1:21" x14ac:dyDescent="0.55000000000000004">
      <c r="A11" s="5">
        <v>45960</v>
      </c>
      <c r="B11" s="2" t="s">
        <v>16</v>
      </c>
      <c r="C11">
        <v>0</v>
      </c>
      <c r="D11">
        <f t="shared" si="9"/>
        <v>652.5</v>
      </c>
      <c r="E11" s="3">
        <f t="shared" si="10"/>
        <v>1</v>
      </c>
      <c r="F11" t="str">
        <f t="shared" si="0"/>
        <v>wird nicht betankt</v>
      </c>
      <c r="G11" t="str">
        <f t="shared" si="1"/>
        <v>Nachtruhe</v>
      </c>
      <c r="H11" t="str">
        <f t="shared" si="2"/>
        <v>Elektrolyseur darf nicht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20.39</v>
      </c>
      <c r="M11">
        <f t="shared" si="7"/>
        <v>0</v>
      </c>
      <c r="N11">
        <f t="shared" si="8"/>
        <v>20.39</v>
      </c>
    </row>
    <row r="12" spans="1:21" x14ac:dyDescent="0.55000000000000004">
      <c r="A12" s="5">
        <v>45960</v>
      </c>
      <c r="B12" s="2" t="s">
        <v>17</v>
      </c>
      <c r="C12">
        <v>0</v>
      </c>
      <c r="D12">
        <f t="shared" si="9"/>
        <v>652.5</v>
      </c>
      <c r="E12" s="3">
        <f t="shared" si="10"/>
        <v>1</v>
      </c>
      <c r="F12" t="str">
        <f t="shared" si="0"/>
        <v>wird nicht betankt</v>
      </c>
      <c r="G12" t="str">
        <f t="shared" si="1"/>
        <v>Nachtruhe</v>
      </c>
      <c r="H12" t="str">
        <f t="shared" si="2"/>
        <v>Elektrolyseur darf nicht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20.39</v>
      </c>
      <c r="M12">
        <f t="shared" si="7"/>
        <v>0</v>
      </c>
      <c r="N12">
        <f t="shared" si="8"/>
        <v>20.39</v>
      </c>
    </row>
    <row r="13" spans="1:21" x14ac:dyDescent="0.55000000000000004">
      <c r="A13" s="5">
        <v>45960</v>
      </c>
      <c r="B13" s="2" t="s">
        <v>18</v>
      </c>
      <c r="C13">
        <v>0</v>
      </c>
      <c r="D13">
        <f t="shared" si="9"/>
        <v>652.5</v>
      </c>
      <c r="E13" s="3">
        <f t="shared" si="10"/>
        <v>1</v>
      </c>
      <c r="F13" t="str">
        <f t="shared" si="0"/>
        <v>wird nicht betankt</v>
      </c>
      <c r="G13" t="str">
        <f t="shared" si="1"/>
        <v>Nachtruhe</v>
      </c>
      <c r="H13" t="str">
        <f t="shared" si="2"/>
        <v>Elektrolyseur darf nicht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20.39</v>
      </c>
      <c r="M13">
        <f t="shared" si="7"/>
        <v>0</v>
      </c>
      <c r="N13">
        <f t="shared" si="8"/>
        <v>20.39</v>
      </c>
    </row>
    <row r="14" spans="1:21" x14ac:dyDescent="0.55000000000000004">
      <c r="A14" s="5">
        <v>45960</v>
      </c>
      <c r="B14" s="2" t="s">
        <v>19</v>
      </c>
      <c r="C14">
        <v>0</v>
      </c>
      <c r="D14">
        <f t="shared" si="9"/>
        <v>652.5</v>
      </c>
      <c r="E14" s="3">
        <f t="shared" si="10"/>
        <v>1</v>
      </c>
      <c r="F14" t="str">
        <f t="shared" si="0"/>
        <v>wird nicht betankt</v>
      </c>
      <c r="G14" t="str">
        <f t="shared" si="1"/>
        <v>Nachtruhe</v>
      </c>
      <c r="H14" t="str">
        <f t="shared" si="2"/>
        <v>Elektrolyseur darf nicht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20.39</v>
      </c>
      <c r="M14">
        <f t="shared" si="7"/>
        <v>0</v>
      </c>
      <c r="N14">
        <f t="shared" si="8"/>
        <v>20.39</v>
      </c>
    </row>
    <row r="15" spans="1:21" x14ac:dyDescent="0.55000000000000004">
      <c r="A15" s="5">
        <v>45960</v>
      </c>
      <c r="B15" s="2" t="s">
        <v>20</v>
      </c>
      <c r="C15">
        <v>0</v>
      </c>
      <c r="D15">
        <f t="shared" si="9"/>
        <v>652.5</v>
      </c>
      <c r="E15" s="3">
        <f t="shared" si="10"/>
        <v>1</v>
      </c>
      <c r="F15" t="str">
        <f t="shared" si="0"/>
        <v>wird nicht betankt</v>
      </c>
      <c r="G15" t="str">
        <f t="shared" si="1"/>
        <v>Nachtruhe</v>
      </c>
      <c r="H15" t="str">
        <f t="shared" si="2"/>
        <v>Elektrolyseur darf nicht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20.39</v>
      </c>
      <c r="M15">
        <f t="shared" si="7"/>
        <v>0</v>
      </c>
      <c r="N15">
        <f t="shared" si="8"/>
        <v>20.39</v>
      </c>
    </row>
    <row r="16" spans="1:21" x14ac:dyDescent="0.55000000000000004">
      <c r="A16" s="5">
        <v>45960</v>
      </c>
      <c r="B16" s="2" t="s">
        <v>21</v>
      </c>
      <c r="C16">
        <v>0</v>
      </c>
      <c r="D16">
        <f t="shared" si="9"/>
        <v>652.5</v>
      </c>
      <c r="E16" s="3">
        <f t="shared" si="10"/>
        <v>1</v>
      </c>
      <c r="F16" t="str">
        <f t="shared" si="0"/>
        <v>wird nicht betankt</v>
      </c>
      <c r="G16" t="str">
        <f t="shared" si="1"/>
        <v>Nachtruhe</v>
      </c>
      <c r="H16" t="str">
        <f t="shared" si="2"/>
        <v>Elektrolyseur darf nicht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20.39</v>
      </c>
      <c r="M16">
        <f t="shared" si="7"/>
        <v>0</v>
      </c>
      <c r="N16">
        <f t="shared" si="8"/>
        <v>20.39</v>
      </c>
    </row>
    <row r="17" spans="1:14" x14ac:dyDescent="0.55000000000000004">
      <c r="A17" s="5">
        <v>45960</v>
      </c>
      <c r="B17" s="2" t="s">
        <v>22</v>
      </c>
      <c r="C17">
        <v>0</v>
      </c>
      <c r="D17">
        <f t="shared" si="9"/>
        <v>652.5</v>
      </c>
      <c r="E17" s="3">
        <f t="shared" si="10"/>
        <v>1</v>
      </c>
      <c r="F17" t="str">
        <f t="shared" si="0"/>
        <v>wird nicht betankt</v>
      </c>
      <c r="G17" t="str">
        <f t="shared" si="1"/>
        <v>Nachtruhe</v>
      </c>
      <c r="H17" t="str">
        <f t="shared" si="2"/>
        <v>Elektrolyseur darf nicht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20.39</v>
      </c>
      <c r="M17">
        <f t="shared" si="7"/>
        <v>0</v>
      </c>
      <c r="N17">
        <f t="shared" si="8"/>
        <v>20.39</v>
      </c>
    </row>
    <row r="18" spans="1:14" x14ac:dyDescent="0.55000000000000004">
      <c r="A18" s="5">
        <v>45960</v>
      </c>
      <c r="B18" s="2" t="s">
        <v>23</v>
      </c>
      <c r="C18">
        <v>0</v>
      </c>
      <c r="D18">
        <f t="shared" si="9"/>
        <v>652.5</v>
      </c>
      <c r="E18" s="3">
        <f t="shared" si="10"/>
        <v>1</v>
      </c>
      <c r="F18" t="str">
        <f t="shared" si="0"/>
        <v>wird nicht betankt</v>
      </c>
      <c r="G18" t="str">
        <f t="shared" si="1"/>
        <v>Nachtruhe</v>
      </c>
      <c r="H18" t="str">
        <f t="shared" si="2"/>
        <v>Elektrolyseur darf nicht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20.39</v>
      </c>
      <c r="M18">
        <f t="shared" si="7"/>
        <v>0</v>
      </c>
      <c r="N18">
        <f t="shared" si="8"/>
        <v>20.39</v>
      </c>
    </row>
    <row r="19" spans="1:14" x14ac:dyDescent="0.55000000000000004">
      <c r="A19" s="5">
        <v>45960</v>
      </c>
      <c r="B19" s="2" t="s">
        <v>24</v>
      </c>
      <c r="C19">
        <v>0</v>
      </c>
      <c r="D19">
        <f t="shared" si="9"/>
        <v>652.5</v>
      </c>
      <c r="E19" s="3">
        <f t="shared" si="10"/>
        <v>1</v>
      </c>
      <c r="F19" t="str">
        <f t="shared" si="0"/>
        <v>wird nicht betankt</v>
      </c>
      <c r="G19" t="str">
        <f t="shared" si="1"/>
        <v>Nachtruhe</v>
      </c>
      <c r="H19" t="str">
        <f t="shared" si="2"/>
        <v>Elektrolyseur darf nicht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20.39</v>
      </c>
      <c r="M19">
        <f t="shared" si="7"/>
        <v>0</v>
      </c>
      <c r="N19">
        <f t="shared" si="8"/>
        <v>20.39</v>
      </c>
    </row>
    <row r="20" spans="1:14" x14ac:dyDescent="0.55000000000000004">
      <c r="A20" s="5">
        <v>45960</v>
      </c>
      <c r="B20" s="1" t="s">
        <v>25</v>
      </c>
      <c r="C20">
        <v>-21.75</v>
      </c>
      <c r="D20">
        <f t="shared" si="9"/>
        <v>630.79999999999995</v>
      </c>
      <c r="E20" s="3">
        <f t="shared" si="10"/>
        <v>0.96674329501915701</v>
      </c>
      <c r="F20" t="str">
        <f t="shared" si="0"/>
        <v>wird betankt</v>
      </c>
      <c r="G20" t="str">
        <f t="shared" si="1"/>
        <v>Nachtruhe</v>
      </c>
      <c r="H20" t="str">
        <f t="shared" si="2"/>
        <v>Elektrolyseur darf nicht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20.39</v>
      </c>
      <c r="M20">
        <f t="shared" si="7"/>
        <v>25</v>
      </c>
      <c r="N20">
        <f t="shared" si="8"/>
        <v>45.39</v>
      </c>
    </row>
    <row r="21" spans="1:14" x14ac:dyDescent="0.55000000000000004">
      <c r="A21" s="5">
        <v>45960</v>
      </c>
      <c r="B21" s="1" t="s">
        <v>26</v>
      </c>
      <c r="C21">
        <v>-21.75</v>
      </c>
      <c r="D21">
        <f t="shared" si="9"/>
        <v>609.1</v>
      </c>
      <c r="E21" s="3">
        <f t="shared" si="10"/>
        <v>0.93348659003831425</v>
      </c>
      <c r="F21" t="str">
        <f t="shared" si="0"/>
        <v>wird betankt</v>
      </c>
      <c r="G21" t="str">
        <f t="shared" si="1"/>
        <v>Nachtruhe</v>
      </c>
      <c r="H21" t="str">
        <f t="shared" si="2"/>
        <v>Elektrolyseur darf nicht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20.39</v>
      </c>
      <c r="M21">
        <f t="shared" si="7"/>
        <v>25</v>
      </c>
      <c r="N21">
        <f t="shared" si="8"/>
        <v>45.39</v>
      </c>
    </row>
    <row r="22" spans="1:14" x14ac:dyDescent="0.55000000000000004">
      <c r="A22" s="5">
        <v>45960</v>
      </c>
      <c r="B22" s="1" t="s">
        <v>27</v>
      </c>
      <c r="C22">
        <v>-21.75</v>
      </c>
      <c r="D22">
        <f t="shared" si="9"/>
        <v>587.4</v>
      </c>
      <c r="E22" s="3">
        <f t="shared" si="10"/>
        <v>0.90022988505747126</v>
      </c>
      <c r="F22" t="str">
        <f t="shared" si="0"/>
        <v>wird betankt</v>
      </c>
      <c r="G22" t="str">
        <f t="shared" si="1"/>
        <v>Nachtruhe</v>
      </c>
      <c r="H22" t="str">
        <f t="shared" si="2"/>
        <v>Elektrolyseur darf nicht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20.39</v>
      </c>
      <c r="M22">
        <f t="shared" si="7"/>
        <v>25</v>
      </c>
      <c r="N22">
        <f t="shared" si="8"/>
        <v>45.39</v>
      </c>
    </row>
    <row r="23" spans="1:14" x14ac:dyDescent="0.55000000000000004">
      <c r="A23" s="5">
        <v>45960</v>
      </c>
      <c r="B23" s="1" t="s">
        <v>28</v>
      </c>
      <c r="C23">
        <v>-21.75</v>
      </c>
      <c r="D23">
        <f t="shared" si="9"/>
        <v>565.70000000000005</v>
      </c>
      <c r="E23" s="3">
        <f t="shared" si="10"/>
        <v>0.86697318007662838</v>
      </c>
      <c r="F23" t="str">
        <f t="shared" si="0"/>
        <v>wird betankt</v>
      </c>
      <c r="G23" t="str">
        <f t="shared" si="1"/>
        <v>Nachtruhe</v>
      </c>
      <c r="H23" t="str">
        <f t="shared" si="2"/>
        <v>Elektrolyseur darf nicht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20.39</v>
      </c>
      <c r="M23">
        <f t="shared" si="7"/>
        <v>25</v>
      </c>
      <c r="N23">
        <f t="shared" si="8"/>
        <v>45.39</v>
      </c>
    </row>
    <row r="24" spans="1:14" x14ac:dyDescent="0.55000000000000004">
      <c r="A24" s="5">
        <v>45960</v>
      </c>
      <c r="B24" s="1" t="s">
        <v>29</v>
      </c>
      <c r="C24">
        <v>-21.75</v>
      </c>
      <c r="D24">
        <f t="shared" si="9"/>
        <v>544</v>
      </c>
      <c r="E24" s="3">
        <f>D24/$U$5</f>
        <v>0.83371647509578539</v>
      </c>
      <c r="F24" t="str">
        <f t="shared" si="0"/>
        <v>wird betankt</v>
      </c>
      <c r="G24" t="str">
        <f t="shared" si="1"/>
        <v>Nachtruhe</v>
      </c>
      <c r="H24" t="str">
        <f t="shared" si="2"/>
        <v>Elektrolyseur darf nicht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20.39</v>
      </c>
      <c r="M24">
        <f t="shared" si="7"/>
        <v>25</v>
      </c>
      <c r="N24">
        <f t="shared" si="8"/>
        <v>45.39</v>
      </c>
    </row>
    <row r="25" spans="1:14" x14ac:dyDescent="0.55000000000000004">
      <c r="A25" s="5">
        <v>45960</v>
      </c>
      <c r="B25" s="1" t="s">
        <v>30</v>
      </c>
      <c r="C25">
        <v>-21.75</v>
      </c>
      <c r="D25">
        <f t="shared" si="9"/>
        <v>522.29999999999995</v>
      </c>
      <c r="E25" s="3">
        <f t="shared" si="10"/>
        <v>0.8004597701149424</v>
      </c>
      <c r="F25" t="str">
        <f t="shared" si="0"/>
        <v>wird betankt</v>
      </c>
      <c r="G25" t="str">
        <f t="shared" si="1"/>
        <v>Nachtruhe</v>
      </c>
      <c r="H25" t="str">
        <f t="shared" si="2"/>
        <v>Elektrolyseur darf nicht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20.39</v>
      </c>
      <c r="M25">
        <f t="shared" si="7"/>
        <v>25</v>
      </c>
      <c r="N25">
        <f t="shared" si="8"/>
        <v>45.39</v>
      </c>
    </row>
    <row r="26" spans="1:14" x14ac:dyDescent="0.55000000000000004">
      <c r="A26" s="5">
        <v>45960</v>
      </c>
      <c r="B26" s="1" t="s">
        <v>31</v>
      </c>
      <c r="C26">
        <v>-21.75</v>
      </c>
      <c r="D26">
        <f t="shared" si="9"/>
        <v>500.6</v>
      </c>
      <c r="E26" s="3">
        <f>D26/$U$5</f>
        <v>0.76720306513409964</v>
      </c>
      <c r="F26" t="str">
        <f t="shared" si="0"/>
        <v>wird betankt</v>
      </c>
      <c r="G26" t="str">
        <f t="shared" si="1"/>
        <v>keine Nachtruhe</v>
      </c>
      <c r="H26" t="str">
        <f t="shared" si="2"/>
        <v>Elektrolyseur darf nicht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20.39</v>
      </c>
      <c r="M26">
        <f t="shared" si="7"/>
        <v>25</v>
      </c>
      <c r="N26">
        <f t="shared" si="8"/>
        <v>45.39</v>
      </c>
    </row>
    <row r="27" spans="1:14" x14ac:dyDescent="0.55000000000000004">
      <c r="A27" s="5">
        <v>45960</v>
      </c>
      <c r="B27" s="1" t="s">
        <v>32</v>
      </c>
      <c r="C27">
        <v>-21.75</v>
      </c>
      <c r="D27">
        <f t="shared" si="9"/>
        <v>478.9</v>
      </c>
      <c r="E27" s="3">
        <f t="shared" si="10"/>
        <v>0.73394636015325665</v>
      </c>
      <c r="F27" t="str">
        <f t="shared" si="0"/>
        <v>wird betankt</v>
      </c>
      <c r="G27" t="str">
        <f t="shared" si="1"/>
        <v>keine Nachtruhe</v>
      </c>
      <c r="H27" t="str">
        <f t="shared" si="2"/>
        <v>Elektrolyseur darf nicht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20.39</v>
      </c>
      <c r="M27">
        <f t="shared" si="7"/>
        <v>25</v>
      </c>
      <c r="N27">
        <f t="shared" si="8"/>
        <v>45.39</v>
      </c>
    </row>
    <row r="28" spans="1:14" x14ac:dyDescent="0.55000000000000004">
      <c r="A28" s="5">
        <v>45960</v>
      </c>
      <c r="B28" s="4" t="s">
        <v>33</v>
      </c>
      <c r="C28">
        <v>22.125</v>
      </c>
      <c r="D28">
        <f t="shared" si="9"/>
        <v>501</v>
      </c>
      <c r="E28" s="3">
        <f t="shared" si="10"/>
        <v>0.76781609195402301</v>
      </c>
      <c r="F28" t="str">
        <f t="shared" si="0"/>
        <v>wird nicht betankt</v>
      </c>
      <c r="G28" t="str">
        <f t="shared" si="1"/>
        <v>keine Nachtruhe</v>
      </c>
      <c r="H28" t="str">
        <f t="shared" si="2"/>
        <v>Elektrolyseur darf</v>
      </c>
      <c r="I28">
        <f t="shared" si="3"/>
        <v>328.11</v>
      </c>
      <c r="J28">
        <f t="shared" si="4"/>
        <v>1250</v>
      </c>
      <c r="K28">
        <f t="shared" si="5"/>
        <v>66.12</v>
      </c>
      <c r="L28">
        <f t="shared" si="6"/>
        <v>20.39</v>
      </c>
      <c r="M28">
        <f t="shared" si="7"/>
        <v>0</v>
      </c>
      <c r="N28">
        <f t="shared" si="8"/>
        <v>1336.51</v>
      </c>
    </row>
    <row r="29" spans="1:14" x14ac:dyDescent="0.55000000000000004">
      <c r="A29" s="5">
        <v>45960</v>
      </c>
      <c r="B29" s="4" t="s">
        <v>34</v>
      </c>
      <c r="C29">
        <v>22.125</v>
      </c>
      <c r="D29">
        <f t="shared" si="9"/>
        <v>523.1</v>
      </c>
      <c r="E29" s="3">
        <f t="shared" si="10"/>
        <v>0.80168582375478936</v>
      </c>
      <c r="F29" t="str">
        <f t="shared" si="0"/>
        <v>wird nicht betankt</v>
      </c>
      <c r="G29" t="str">
        <f t="shared" si="1"/>
        <v>keine Nachtruhe</v>
      </c>
      <c r="H29" t="str">
        <f t="shared" si="2"/>
        <v>Elektrolyseur darf</v>
      </c>
      <c r="I29">
        <f t="shared" si="3"/>
        <v>328.11</v>
      </c>
      <c r="J29">
        <f t="shared" si="4"/>
        <v>1250</v>
      </c>
      <c r="K29">
        <f t="shared" si="5"/>
        <v>66.12</v>
      </c>
      <c r="L29">
        <f t="shared" si="6"/>
        <v>20.39</v>
      </c>
      <c r="M29">
        <f t="shared" si="7"/>
        <v>0</v>
      </c>
      <c r="N29">
        <f t="shared" si="8"/>
        <v>1336.51</v>
      </c>
    </row>
    <row r="30" spans="1:14" x14ac:dyDescent="0.55000000000000004">
      <c r="A30" s="5">
        <v>45960</v>
      </c>
      <c r="B30" s="4" t="s">
        <v>35</v>
      </c>
      <c r="C30">
        <v>22.125</v>
      </c>
      <c r="D30">
        <f t="shared" si="9"/>
        <v>545.20000000000005</v>
      </c>
      <c r="E30" s="3">
        <f t="shared" si="10"/>
        <v>0.83555555555555561</v>
      </c>
      <c r="F30" t="str">
        <f t="shared" si="0"/>
        <v>wird nicht betankt</v>
      </c>
      <c r="G30" t="str">
        <f t="shared" si="1"/>
        <v>keine Nachtruhe</v>
      </c>
      <c r="H30" t="str">
        <f>IF(AND(F30="wird nicht betankt",G30="keine Nachtruhe"),"Elektrolyseur darf","Elektrolyseur darf nicht")</f>
        <v>Elektrolyseur darf</v>
      </c>
      <c r="I30">
        <f t="shared" si="3"/>
        <v>328.11</v>
      </c>
      <c r="J30">
        <f t="shared" si="4"/>
        <v>1250</v>
      </c>
      <c r="K30">
        <f t="shared" si="5"/>
        <v>66.12</v>
      </c>
      <c r="L30">
        <f t="shared" si="6"/>
        <v>20.39</v>
      </c>
      <c r="M30">
        <f t="shared" si="7"/>
        <v>0</v>
      </c>
      <c r="N30">
        <f t="shared" si="8"/>
        <v>1336.51</v>
      </c>
    </row>
    <row r="31" spans="1:14" x14ac:dyDescent="0.55000000000000004">
      <c r="A31" s="5">
        <v>45960</v>
      </c>
      <c r="B31" s="4" t="s">
        <v>36</v>
      </c>
      <c r="C31">
        <v>22.125</v>
      </c>
      <c r="D31">
        <f t="shared" si="9"/>
        <v>567.29999999999995</v>
      </c>
      <c r="E31" s="3">
        <f t="shared" si="10"/>
        <v>0.86942528735632174</v>
      </c>
      <c r="F31" t="str">
        <f t="shared" si="0"/>
        <v>wird nicht betankt</v>
      </c>
      <c r="G31" t="str">
        <f t="shared" si="1"/>
        <v>keine Nachtruhe</v>
      </c>
      <c r="H31" t="str">
        <f t="shared" si="2"/>
        <v>Elektrolyseur darf</v>
      </c>
      <c r="I31">
        <f t="shared" si="3"/>
        <v>328.11</v>
      </c>
      <c r="J31">
        <f t="shared" si="4"/>
        <v>1250</v>
      </c>
      <c r="K31">
        <f t="shared" si="5"/>
        <v>66.12</v>
      </c>
      <c r="L31">
        <f t="shared" si="6"/>
        <v>20.39</v>
      </c>
      <c r="M31">
        <f t="shared" si="7"/>
        <v>0</v>
      </c>
      <c r="N31">
        <f t="shared" si="8"/>
        <v>1336.51</v>
      </c>
    </row>
    <row r="32" spans="1:14" x14ac:dyDescent="0.55000000000000004">
      <c r="A32" s="5">
        <v>45960</v>
      </c>
      <c r="B32" s="4" t="s">
        <v>37</v>
      </c>
      <c r="C32">
        <v>22.125</v>
      </c>
      <c r="D32">
        <f t="shared" si="9"/>
        <v>589.4</v>
      </c>
      <c r="E32" s="3">
        <f t="shared" si="10"/>
        <v>0.9032950191570881</v>
      </c>
      <c r="F32" t="str">
        <f t="shared" si="0"/>
        <v>wird nicht betankt</v>
      </c>
      <c r="G32" t="str">
        <f t="shared" si="1"/>
        <v>keine Nachtruhe</v>
      </c>
      <c r="H32" t="str">
        <f t="shared" si="2"/>
        <v>Elektrolyseur darf</v>
      </c>
      <c r="I32">
        <f t="shared" si="3"/>
        <v>328.11</v>
      </c>
      <c r="J32">
        <f t="shared" si="4"/>
        <v>1250</v>
      </c>
      <c r="K32">
        <f t="shared" si="5"/>
        <v>66.12</v>
      </c>
      <c r="L32">
        <f t="shared" si="6"/>
        <v>20.39</v>
      </c>
      <c r="M32">
        <f t="shared" si="7"/>
        <v>0</v>
      </c>
      <c r="N32">
        <f t="shared" si="8"/>
        <v>1336.51</v>
      </c>
    </row>
    <row r="33" spans="1:14" x14ac:dyDescent="0.55000000000000004">
      <c r="A33" s="5">
        <v>45960</v>
      </c>
      <c r="B33" s="4" t="s">
        <v>38</v>
      </c>
      <c r="C33">
        <v>22.125</v>
      </c>
      <c r="D33">
        <f t="shared" si="9"/>
        <v>611.5</v>
      </c>
      <c r="E33" s="3">
        <f t="shared" si="10"/>
        <v>0.93716475095785445</v>
      </c>
      <c r="F33" t="str">
        <f t="shared" si="0"/>
        <v>wird nicht betankt</v>
      </c>
      <c r="G33" t="str">
        <f t="shared" si="1"/>
        <v>keine Nachtruhe</v>
      </c>
      <c r="H33" t="str">
        <f t="shared" si="2"/>
        <v>Elektrolyseur darf</v>
      </c>
      <c r="I33">
        <f t="shared" si="3"/>
        <v>328.11</v>
      </c>
      <c r="J33">
        <f t="shared" si="4"/>
        <v>1250</v>
      </c>
      <c r="K33">
        <f t="shared" si="5"/>
        <v>66.12</v>
      </c>
      <c r="L33">
        <f t="shared" si="6"/>
        <v>20.39</v>
      </c>
      <c r="M33">
        <f t="shared" si="7"/>
        <v>0</v>
      </c>
      <c r="N33">
        <f t="shared" si="8"/>
        <v>1336.51</v>
      </c>
    </row>
    <row r="34" spans="1:14" x14ac:dyDescent="0.55000000000000004">
      <c r="A34" s="5">
        <v>45960</v>
      </c>
      <c r="B34" s="4" t="s">
        <v>39</v>
      </c>
      <c r="C34">
        <v>22.125</v>
      </c>
      <c r="D34">
        <f t="shared" si="9"/>
        <v>633.6</v>
      </c>
      <c r="E34" s="3">
        <f t="shared" si="10"/>
        <v>0.9710344827586207</v>
      </c>
      <c r="F34" t="str">
        <f t="shared" si="0"/>
        <v>wird nicht betankt</v>
      </c>
      <c r="G34" t="str">
        <f t="shared" si="1"/>
        <v>keine Nachtruhe</v>
      </c>
      <c r="H34" t="str">
        <f t="shared" si="2"/>
        <v>Elektrolyseur darf</v>
      </c>
      <c r="I34">
        <f t="shared" si="3"/>
        <v>328.11</v>
      </c>
      <c r="J34">
        <f t="shared" si="4"/>
        <v>1250</v>
      </c>
      <c r="K34">
        <f t="shared" si="5"/>
        <v>66.12</v>
      </c>
      <c r="L34">
        <f t="shared" si="6"/>
        <v>20.39</v>
      </c>
      <c r="M34">
        <f t="shared" si="7"/>
        <v>0</v>
      </c>
      <c r="N34">
        <f t="shared" si="8"/>
        <v>1336.51</v>
      </c>
    </row>
    <row r="35" spans="1:14" x14ac:dyDescent="0.55000000000000004">
      <c r="A35" s="5">
        <v>45960</v>
      </c>
      <c r="B35" s="4" t="s">
        <v>40</v>
      </c>
      <c r="C35">
        <v>22.125</v>
      </c>
      <c r="D35">
        <f t="shared" si="9"/>
        <v>652.5</v>
      </c>
      <c r="E35" s="3">
        <f t="shared" si="10"/>
        <v>1</v>
      </c>
      <c r="F35" t="str">
        <f t="shared" si="0"/>
        <v>wird nicht betankt</v>
      </c>
      <c r="G35" t="str">
        <f t="shared" si="1"/>
        <v>keine Nachtruhe</v>
      </c>
      <c r="H35" t="str">
        <f t="shared" si="2"/>
        <v>Elektrolyseur darf</v>
      </c>
      <c r="I35">
        <f t="shared" si="3"/>
        <v>328.11</v>
      </c>
      <c r="J35">
        <f t="shared" si="4"/>
        <v>1250</v>
      </c>
      <c r="K35">
        <f t="shared" si="5"/>
        <v>66.12</v>
      </c>
      <c r="L35">
        <f t="shared" si="6"/>
        <v>20.39</v>
      </c>
      <c r="M35">
        <f t="shared" si="7"/>
        <v>0</v>
      </c>
      <c r="N35">
        <f t="shared" si="8"/>
        <v>1336.51</v>
      </c>
    </row>
    <row r="36" spans="1:14" x14ac:dyDescent="0.55000000000000004">
      <c r="A36" s="5">
        <v>45960</v>
      </c>
      <c r="B36" s="4" t="s">
        <v>41</v>
      </c>
      <c r="C36">
        <v>0</v>
      </c>
      <c r="D36">
        <f t="shared" si="9"/>
        <v>652.5</v>
      </c>
      <c r="E36" s="3">
        <f t="shared" si="10"/>
        <v>1</v>
      </c>
      <c r="F36" t="str">
        <f t="shared" si="0"/>
        <v>wird nicht betankt</v>
      </c>
      <c r="G36" t="str">
        <f t="shared" si="1"/>
        <v>keine Nachtruhe</v>
      </c>
      <c r="H36" t="str">
        <f t="shared" si="2"/>
        <v>Elektrolyseur darf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20.39</v>
      </c>
      <c r="M36">
        <f t="shared" si="7"/>
        <v>0</v>
      </c>
      <c r="N36">
        <f t="shared" si="8"/>
        <v>20.39</v>
      </c>
    </row>
    <row r="37" spans="1:14" x14ac:dyDescent="0.55000000000000004">
      <c r="A37" s="5">
        <v>45960</v>
      </c>
      <c r="B37" s="4" t="s">
        <v>42</v>
      </c>
      <c r="C37">
        <v>0</v>
      </c>
      <c r="D37">
        <f t="shared" si="9"/>
        <v>652.5</v>
      </c>
      <c r="E37" s="3">
        <f t="shared" si="10"/>
        <v>1</v>
      </c>
      <c r="F37" t="str">
        <f t="shared" si="0"/>
        <v>wird nicht betankt</v>
      </c>
      <c r="G37" t="str">
        <f t="shared" si="1"/>
        <v>keine Nachtruhe</v>
      </c>
      <c r="H37" t="str">
        <f t="shared" si="2"/>
        <v>Elektrolyseur darf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20.39</v>
      </c>
      <c r="M37">
        <f t="shared" si="7"/>
        <v>0</v>
      </c>
      <c r="N37">
        <f t="shared" si="8"/>
        <v>20.39</v>
      </c>
    </row>
    <row r="38" spans="1:14" x14ac:dyDescent="0.55000000000000004">
      <c r="A38" s="5">
        <v>45960</v>
      </c>
      <c r="B38" s="4" t="s">
        <v>43</v>
      </c>
      <c r="C38">
        <v>0</v>
      </c>
      <c r="D38">
        <f t="shared" si="9"/>
        <v>652.5</v>
      </c>
      <c r="E38" s="3">
        <f t="shared" si="10"/>
        <v>1</v>
      </c>
      <c r="F38" t="str">
        <f t="shared" si="0"/>
        <v>wird nicht betankt</v>
      </c>
      <c r="G38" t="str">
        <f t="shared" si="1"/>
        <v>keine Nachtruhe</v>
      </c>
      <c r="H38" t="str">
        <f t="shared" si="2"/>
        <v>Elektrolyseur darf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20.39</v>
      </c>
      <c r="M38">
        <f t="shared" si="7"/>
        <v>0</v>
      </c>
      <c r="N38">
        <f t="shared" si="8"/>
        <v>20.39</v>
      </c>
    </row>
    <row r="39" spans="1:14" x14ac:dyDescent="0.55000000000000004">
      <c r="A39" s="5">
        <v>45960</v>
      </c>
      <c r="B39" s="4" t="s">
        <v>44</v>
      </c>
      <c r="C39">
        <v>0</v>
      </c>
      <c r="D39">
        <f t="shared" si="9"/>
        <v>652.5</v>
      </c>
      <c r="E39" s="3">
        <f t="shared" si="10"/>
        <v>1</v>
      </c>
      <c r="F39" t="str">
        <f t="shared" si="0"/>
        <v>wird nicht betankt</v>
      </c>
      <c r="G39" t="str">
        <f t="shared" si="1"/>
        <v>keine Nachtruhe</v>
      </c>
      <c r="H39" t="str">
        <f t="shared" si="2"/>
        <v>Elektrolyseur darf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20.39</v>
      </c>
      <c r="M39">
        <f t="shared" si="7"/>
        <v>0</v>
      </c>
      <c r="N39">
        <f t="shared" si="8"/>
        <v>20.39</v>
      </c>
    </row>
    <row r="40" spans="1:14" x14ac:dyDescent="0.55000000000000004">
      <c r="A40" s="5">
        <v>45960</v>
      </c>
      <c r="B40" s="4" t="s">
        <v>45</v>
      </c>
      <c r="C40">
        <v>0</v>
      </c>
      <c r="D40">
        <f t="shared" si="9"/>
        <v>652.5</v>
      </c>
      <c r="E40" s="3">
        <f t="shared" si="10"/>
        <v>1</v>
      </c>
      <c r="F40" t="str">
        <f t="shared" si="0"/>
        <v>wird nicht betankt</v>
      </c>
      <c r="G40" t="str">
        <f t="shared" si="1"/>
        <v>keine Nachtruhe</v>
      </c>
      <c r="H40" t="str">
        <f t="shared" si="2"/>
        <v>Elektrolyseur darf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20.39</v>
      </c>
      <c r="M40">
        <f t="shared" si="7"/>
        <v>0</v>
      </c>
      <c r="N40">
        <f t="shared" si="8"/>
        <v>20.39</v>
      </c>
    </row>
    <row r="41" spans="1:14" x14ac:dyDescent="0.55000000000000004">
      <c r="A41" s="5">
        <v>45960</v>
      </c>
      <c r="B41" s="4" t="s">
        <v>46</v>
      </c>
      <c r="C41">
        <v>0</v>
      </c>
      <c r="D41">
        <f t="shared" si="9"/>
        <v>652.5</v>
      </c>
      <c r="E41" s="3">
        <f t="shared" si="10"/>
        <v>1</v>
      </c>
      <c r="F41" t="str">
        <f t="shared" si="0"/>
        <v>wird nicht betankt</v>
      </c>
      <c r="G41" t="str">
        <f t="shared" si="1"/>
        <v>keine Nachtruhe</v>
      </c>
      <c r="H41" t="str">
        <f t="shared" si="2"/>
        <v>Elektrolyseur darf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20.39</v>
      </c>
      <c r="M41">
        <f t="shared" si="7"/>
        <v>0</v>
      </c>
      <c r="N41">
        <f t="shared" si="8"/>
        <v>20.39</v>
      </c>
    </row>
    <row r="42" spans="1:14" x14ac:dyDescent="0.55000000000000004">
      <c r="A42" s="5">
        <v>45960</v>
      </c>
      <c r="B42" s="4" t="s">
        <v>47</v>
      </c>
      <c r="C42">
        <v>0</v>
      </c>
      <c r="D42">
        <f t="shared" si="9"/>
        <v>652.5</v>
      </c>
      <c r="E42" s="3">
        <f t="shared" si="10"/>
        <v>1</v>
      </c>
      <c r="F42" t="str">
        <f t="shared" si="0"/>
        <v>wird nicht betankt</v>
      </c>
      <c r="G42" t="str">
        <f t="shared" si="1"/>
        <v>keine Nachtruhe</v>
      </c>
      <c r="H42" t="str">
        <f t="shared" si="2"/>
        <v>Elektrolyseur darf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20.39</v>
      </c>
      <c r="M42">
        <f t="shared" si="7"/>
        <v>0</v>
      </c>
      <c r="N42">
        <f t="shared" si="8"/>
        <v>20.39</v>
      </c>
    </row>
    <row r="43" spans="1:14" x14ac:dyDescent="0.55000000000000004">
      <c r="A43" s="5">
        <v>45960</v>
      </c>
      <c r="B43" s="4" t="s">
        <v>48</v>
      </c>
      <c r="C43">
        <v>0</v>
      </c>
      <c r="D43">
        <f t="shared" si="9"/>
        <v>652.5</v>
      </c>
      <c r="E43" s="3">
        <f t="shared" si="10"/>
        <v>1</v>
      </c>
      <c r="F43" t="str">
        <f t="shared" si="0"/>
        <v>wird nicht betankt</v>
      </c>
      <c r="G43" t="str">
        <f t="shared" si="1"/>
        <v>keine Nachtruhe</v>
      </c>
      <c r="H43" t="str">
        <f t="shared" si="2"/>
        <v>Elektrolyseur darf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20.39</v>
      </c>
      <c r="M43">
        <f t="shared" si="7"/>
        <v>0</v>
      </c>
      <c r="N43">
        <f t="shared" si="8"/>
        <v>20.39</v>
      </c>
    </row>
    <row r="44" spans="1:14" x14ac:dyDescent="0.55000000000000004">
      <c r="A44" s="5">
        <v>45960</v>
      </c>
      <c r="B44" s="4" t="s">
        <v>49</v>
      </c>
      <c r="C44">
        <v>0</v>
      </c>
      <c r="D44">
        <f t="shared" si="9"/>
        <v>652.5</v>
      </c>
      <c r="E44" s="3">
        <f t="shared" si="10"/>
        <v>1</v>
      </c>
      <c r="F44" t="str">
        <f t="shared" si="0"/>
        <v>wird nicht betankt</v>
      </c>
      <c r="G44" t="str">
        <f t="shared" si="1"/>
        <v>keine Nachtruhe</v>
      </c>
      <c r="H44" t="str">
        <f t="shared" si="2"/>
        <v>Elektrolyseur darf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20.39</v>
      </c>
      <c r="M44">
        <f t="shared" si="7"/>
        <v>0</v>
      </c>
      <c r="N44">
        <f t="shared" si="8"/>
        <v>20.39</v>
      </c>
    </row>
    <row r="45" spans="1:14" x14ac:dyDescent="0.55000000000000004">
      <c r="A45" s="5">
        <v>45960</v>
      </c>
      <c r="B45" s="4" t="s">
        <v>50</v>
      </c>
      <c r="C45">
        <v>0</v>
      </c>
      <c r="D45">
        <f t="shared" si="9"/>
        <v>652.5</v>
      </c>
      <c r="E45" s="3">
        <f t="shared" si="10"/>
        <v>1</v>
      </c>
      <c r="F45" t="str">
        <f t="shared" si="0"/>
        <v>wird nicht betankt</v>
      </c>
      <c r="G45" t="str">
        <f t="shared" si="1"/>
        <v>keine Nachtruhe</v>
      </c>
      <c r="H45" t="str">
        <f t="shared" si="2"/>
        <v>Elektrolyseur darf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20.39</v>
      </c>
      <c r="M45">
        <f t="shared" si="7"/>
        <v>0</v>
      </c>
      <c r="N45">
        <f t="shared" si="8"/>
        <v>20.39</v>
      </c>
    </row>
    <row r="46" spans="1:14" x14ac:dyDescent="0.55000000000000004">
      <c r="A46" s="5">
        <v>45960</v>
      </c>
      <c r="B46" s="4" t="s">
        <v>51</v>
      </c>
      <c r="C46">
        <v>0</v>
      </c>
      <c r="D46">
        <f t="shared" si="9"/>
        <v>652.5</v>
      </c>
      <c r="E46" s="3">
        <f t="shared" si="10"/>
        <v>1</v>
      </c>
      <c r="F46" t="str">
        <f t="shared" si="0"/>
        <v>wird nicht betankt</v>
      </c>
      <c r="G46" t="str">
        <f t="shared" si="1"/>
        <v>keine Nachtruhe</v>
      </c>
      <c r="H46" t="str">
        <f t="shared" si="2"/>
        <v>Elektrolyseur darf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20.39</v>
      </c>
      <c r="M46">
        <f t="shared" si="7"/>
        <v>0</v>
      </c>
      <c r="N46">
        <f t="shared" si="8"/>
        <v>20.39</v>
      </c>
    </row>
    <row r="47" spans="1:14" x14ac:dyDescent="0.55000000000000004">
      <c r="A47" s="5">
        <v>45960</v>
      </c>
      <c r="B47" s="4" t="s">
        <v>52</v>
      </c>
      <c r="C47">
        <v>0</v>
      </c>
      <c r="D47">
        <f t="shared" si="9"/>
        <v>652.5</v>
      </c>
      <c r="E47" s="3">
        <f t="shared" si="10"/>
        <v>1</v>
      </c>
      <c r="F47" t="str">
        <f t="shared" si="0"/>
        <v>wird nicht betankt</v>
      </c>
      <c r="G47" t="str">
        <f t="shared" si="1"/>
        <v>keine Nachtruhe</v>
      </c>
      <c r="H47" t="str">
        <f t="shared" si="2"/>
        <v>Elektrolyseur darf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20.39</v>
      </c>
      <c r="M47">
        <f t="shared" si="7"/>
        <v>0</v>
      </c>
      <c r="N47">
        <f t="shared" si="8"/>
        <v>20.39</v>
      </c>
    </row>
    <row r="48" spans="1:14" x14ac:dyDescent="0.55000000000000004">
      <c r="A48" s="5">
        <v>45960</v>
      </c>
      <c r="B48" s="4" t="s">
        <v>53</v>
      </c>
      <c r="C48">
        <v>0</v>
      </c>
      <c r="D48">
        <f t="shared" si="9"/>
        <v>652.5</v>
      </c>
      <c r="E48" s="3">
        <f t="shared" si="10"/>
        <v>1</v>
      </c>
      <c r="F48" t="str">
        <f t="shared" si="0"/>
        <v>wird nicht betankt</v>
      </c>
      <c r="G48" t="str">
        <f t="shared" si="1"/>
        <v>keine Nachtruhe</v>
      </c>
      <c r="H48" t="str">
        <f t="shared" si="2"/>
        <v>Elektrolyseur darf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20.39</v>
      </c>
      <c r="M48">
        <f t="shared" si="7"/>
        <v>0</v>
      </c>
      <c r="N48">
        <f t="shared" si="8"/>
        <v>20.39</v>
      </c>
    </row>
    <row r="49" spans="1:14" x14ac:dyDescent="0.55000000000000004">
      <c r="A49" s="5">
        <v>45960</v>
      </c>
      <c r="B49" s="4" t="s">
        <v>54</v>
      </c>
      <c r="C49">
        <v>0</v>
      </c>
      <c r="D49">
        <f t="shared" si="9"/>
        <v>652.5</v>
      </c>
      <c r="E49" s="3">
        <f t="shared" si="10"/>
        <v>1</v>
      </c>
      <c r="F49" t="str">
        <f t="shared" si="0"/>
        <v>wird nicht betankt</v>
      </c>
      <c r="G49" t="str">
        <f t="shared" si="1"/>
        <v>keine Nachtruhe</v>
      </c>
      <c r="H49" t="str">
        <f t="shared" si="2"/>
        <v>Elektrolyseur darf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20.39</v>
      </c>
      <c r="M49">
        <f t="shared" si="7"/>
        <v>0</v>
      </c>
      <c r="N49">
        <f t="shared" si="8"/>
        <v>20.39</v>
      </c>
    </row>
    <row r="50" spans="1:14" x14ac:dyDescent="0.55000000000000004">
      <c r="A50" s="5">
        <v>45960</v>
      </c>
      <c r="B50" s="4" t="s">
        <v>55</v>
      </c>
      <c r="C50">
        <v>0</v>
      </c>
      <c r="D50">
        <f t="shared" si="9"/>
        <v>652.5</v>
      </c>
      <c r="E50" s="3">
        <f t="shared" si="10"/>
        <v>1</v>
      </c>
      <c r="F50" t="str">
        <f t="shared" si="0"/>
        <v>wird nicht betankt</v>
      </c>
      <c r="G50" t="str">
        <f t="shared" si="1"/>
        <v>keine Nachtruhe</v>
      </c>
      <c r="H50" t="str">
        <f t="shared" si="2"/>
        <v>Elektrolyseur darf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20.39</v>
      </c>
      <c r="M50">
        <f t="shared" si="7"/>
        <v>0</v>
      </c>
      <c r="N50">
        <f t="shared" si="8"/>
        <v>20.39</v>
      </c>
    </row>
    <row r="51" spans="1:14" x14ac:dyDescent="0.55000000000000004">
      <c r="A51" s="5">
        <v>45960</v>
      </c>
      <c r="B51" s="4" t="s">
        <v>56</v>
      </c>
      <c r="C51">
        <v>0</v>
      </c>
      <c r="D51">
        <f t="shared" si="9"/>
        <v>652.5</v>
      </c>
      <c r="E51" s="3">
        <f t="shared" si="10"/>
        <v>1</v>
      </c>
      <c r="F51" t="str">
        <f t="shared" si="0"/>
        <v>wird nicht betankt</v>
      </c>
      <c r="G51" t="str">
        <f t="shared" si="1"/>
        <v>keine Nachtruhe</v>
      </c>
      <c r="H51" t="str">
        <f t="shared" si="2"/>
        <v>Elektrolyseur darf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20.39</v>
      </c>
      <c r="M51">
        <f t="shared" si="7"/>
        <v>0</v>
      </c>
      <c r="N51">
        <f t="shared" si="8"/>
        <v>20.39</v>
      </c>
    </row>
    <row r="52" spans="1:14" x14ac:dyDescent="0.55000000000000004">
      <c r="A52" s="5">
        <v>45960</v>
      </c>
      <c r="B52" s="1" t="s">
        <v>57</v>
      </c>
      <c r="C52">
        <v>-21.75</v>
      </c>
      <c r="D52">
        <f t="shared" si="9"/>
        <v>630.79999999999995</v>
      </c>
      <c r="E52" s="3">
        <f t="shared" si="10"/>
        <v>0.96674329501915701</v>
      </c>
      <c r="F52" t="str">
        <f t="shared" si="0"/>
        <v>wird betankt</v>
      </c>
      <c r="G52" t="str">
        <f t="shared" si="1"/>
        <v>keine Nachtruhe</v>
      </c>
      <c r="H52" t="str">
        <f t="shared" si="2"/>
        <v>Elektrolyseur darf nicht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20.39</v>
      </c>
      <c r="M52">
        <f t="shared" si="7"/>
        <v>25</v>
      </c>
      <c r="N52">
        <f t="shared" si="8"/>
        <v>45.39</v>
      </c>
    </row>
    <row r="53" spans="1:14" x14ac:dyDescent="0.55000000000000004">
      <c r="A53" s="5">
        <v>45960</v>
      </c>
      <c r="B53" s="1" t="s">
        <v>58</v>
      </c>
      <c r="C53">
        <v>-21.75</v>
      </c>
      <c r="D53">
        <f t="shared" si="9"/>
        <v>609.1</v>
      </c>
      <c r="E53" s="3">
        <f t="shared" si="10"/>
        <v>0.93348659003831425</v>
      </c>
      <c r="F53" t="str">
        <f t="shared" si="0"/>
        <v>wird betankt</v>
      </c>
      <c r="G53" t="str">
        <f t="shared" si="1"/>
        <v>keine Nachtruhe</v>
      </c>
      <c r="H53" t="str">
        <f t="shared" si="2"/>
        <v>Elektrolyseur darf nicht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20.39</v>
      </c>
      <c r="M53">
        <f t="shared" si="7"/>
        <v>25</v>
      </c>
      <c r="N53">
        <f t="shared" si="8"/>
        <v>45.39</v>
      </c>
    </row>
    <row r="54" spans="1:14" x14ac:dyDescent="0.55000000000000004">
      <c r="A54" s="5">
        <v>45960</v>
      </c>
      <c r="B54" s="1" t="s">
        <v>59</v>
      </c>
      <c r="C54">
        <v>-21.75</v>
      </c>
      <c r="D54">
        <f t="shared" si="9"/>
        <v>587.4</v>
      </c>
      <c r="E54" s="3">
        <f t="shared" si="10"/>
        <v>0.90022988505747126</v>
      </c>
      <c r="F54" t="str">
        <f t="shared" si="0"/>
        <v>wird betankt</v>
      </c>
      <c r="G54" t="str">
        <f t="shared" si="1"/>
        <v>keine Nachtruhe</v>
      </c>
      <c r="H54" t="str">
        <f t="shared" si="2"/>
        <v>Elektrolyseur darf nicht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20.39</v>
      </c>
      <c r="M54">
        <f t="shared" si="7"/>
        <v>25</v>
      </c>
      <c r="N54">
        <f t="shared" si="8"/>
        <v>45.39</v>
      </c>
    </row>
    <row r="55" spans="1:14" x14ac:dyDescent="0.55000000000000004">
      <c r="A55" s="5">
        <v>45960</v>
      </c>
      <c r="B55" s="1" t="s">
        <v>60</v>
      </c>
      <c r="C55">
        <v>-21.75</v>
      </c>
      <c r="D55">
        <f t="shared" si="9"/>
        <v>565.70000000000005</v>
      </c>
      <c r="E55" s="3">
        <f t="shared" si="10"/>
        <v>0.86697318007662838</v>
      </c>
      <c r="F55" t="str">
        <f t="shared" si="0"/>
        <v>wird betankt</v>
      </c>
      <c r="G55" t="str">
        <f t="shared" si="1"/>
        <v>keine Nachtruhe</v>
      </c>
      <c r="H55" t="str">
        <f t="shared" si="2"/>
        <v>Elektrolyseur darf nicht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20.39</v>
      </c>
      <c r="M55">
        <f t="shared" si="7"/>
        <v>25</v>
      </c>
      <c r="N55">
        <f t="shared" si="8"/>
        <v>45.39</v>
      </c>
    </row>
    <row r="56" spans="1:14" x14ac:dyDescent="0.55000000000000004">
      <c r="A56" s="5">
        <v>45960</v>
      </c>
      <c r="B56" s="4" t="s">
        <v>61</v>
      </c>
      <c r="C56">
        <v>-21.75</v>
      </c>
      <c r="D56">
        <f t="shared" si="9"/>
        <v>544</v>
      </c>
      <c r="E56" s="3">
        <f t="shared" si="10"/>
        <v>0.83371647509578539</v>
      </c>
      <c r="F56" t="str">
        <f t="shared" si="0"/>
        <v>wird nicht betankt</v>
      </c>
      <c r="G56" t="str">
        <f t="shared" si="1"/>
        <v>keine Nachtruhe</v>
      </c>
      <c r="H56" t="str">
        <f t="shared" si="2"/>
        <v>Elektrolyseur darf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20.39</v>
      </c>
      <c r="M56">
        <f t="shared" si="7"/>
        <v>0</v>
      </c>
      <c r="N56">
        <f t="shared" si="8"/>
        <v>20.39</v>
      </c>
    </row>
    <row r="57" spans="1:14" x14ac:dyDescent="0.55000000000000004">
      <c r="A57" s="5">
        <v>45960</v>
      </c>
      <c r="B57" s="4" t="s">
        <v>62</v>
      </c>
      <c r="C57">
        <v>22.125</v>
      </c>
      <c r="D57">
        <f t="shared" si="9"/>
        <v>566.1</v>
      </c>
      <c r="E57" s="3">
        <f t="shared" si="10"/>
        <v>0.86758620689655175</v>
      </c>
      <c r="F57" t="str">
        <f t="shared" si="0"/>
        <v>wird nicht betankt</v>
      </c>
      <c r="G57" t="str">
        <f t="shared" si="1"/>
        <v>keine Nachtruhe</v>
      </c>
      <c r="H57" t="str">
        <f t="shared" si="2"/>
        <v>Elektrolyseur darf</v>
      </c>
      <c r="I57">
        <f t="shared" si="3"/>
        <v>328.11</v>
      </c>
      <c r="J57">
        <f t="shared" si="4"/>
        <v>1250</v>
      </c>
      <c r="K57">
        <f t="shared" si="5"/>
        <v>66.12</v>
      </c>
      <c r="L57">
        <f t="shared" si="6"/>
        <v>20.39</v>
      </c>
      <c r="M57">
        <f t="shared" si="7"/>
        <v>0</v>
      </c>
      <c r="N57">
        <f t="shared" si="8"/>
        <v>1336.51</v>
      </c>
    </row>
    <row r="58" spans="1:14" x14ac:dyDescent="0.55000000000000004">
      <c r="A58" s="5">
        <v>45960</v>
      </c>
      <c r="B58" s="4" t="s">
        <v>63</v>
      </c>
      <c r="C58">
        <v>22.125</v>
      </c>
      <c r="D58">
        <f t="shared" si="9"/>
        <v>588.20000000000005</v>
      </c>
      <c r="E58" s="3">
        <f t="shared" si="10"/>
        <v>0.9014559386973181</v>
      </c>
      <c r="F58" t="str">
        <f t="shared" si="0"/>
        <v>wird nicht betankt</v>
      </c>
      <c r="G58" t="str">
        <f t="shared" si="1"/>
        <v>keine Nachtruhe</v>
      </c>
      <c r="H58" t="str">
        <f t="shared" si="2"/>
        <v>Elektrolyseur darf</v>
      </c>
      <c r="I58">
        <f t="shared" si="3"/>
        <v>328.11</v>
      </c>
      <c r="J58">
        <f t="shared" si="4"/>
        <v>1250</v>
      </c>
      <c r="K58">
        <f t="shared" si="5"/>
        <v>66.12</v>
      </c>
      <c r="L58">
        <f t="shared" si="6"/>
        <v>20.39</v>
      </c>
      <c r="M58">
        <f t="shared" si="7"/>
        <v>0</v>
      </c>
      <c r="N58">
        <f t="shared" si="8"/>
        <v>1336.51</v>
      </c>
    </row>
    <row r="59" spans="1:14" x14ac:dyDescent="0.55000000000000004">
      <c r="A59" s="5">
        <v>45960</v>
      </c>
      <c r="B59" s="4" t="s">
        <v>64</v>
      </c>
      <c r="C59">
        <v>22.125</v>
      </c>
      <c r="D59">
        <f t="shared" si="9"/>
        <v>610.29999999999995</v>
      </c>
      <c r="E59" s="3">
        <f t="shared" si="10"/>
        <v>0.93532567049808424</v>
      </c>
      <c r="F59" t="str">
        <f t="shared" si="0"/>
        <v>wird nicht betankt</v>
      </c>
      <c r="G59" t="str">
        <f t="shared" si="1"/>
        <v>keine Nachtruhe</v>
      </c>
      <c r="H59" t="str">
        <f t="shared" si="2"/>
        <v>Elektrolyseur darf</v>
      </c>
      <c r="I59">
        <f t="shared" si="3"/>
        <v>328.11</v>
      </c>
      <c r="J59">
        <f t="shared" si="4"/>
        <v>1250</v>
      </c>
      <c r="K59">
        <f t="shared" si="5"/>
        <v>66.12</v>
      </c>
      <c r="L59">
        <f t="shared" si="6"/>
        <v>20.39</v>
      </c>
      <c r="M59">
        <f t="shared" si="7"/>
        <v>0</v>
      </c>
      <c r="N59">
        <f t="shared" si="8"/>
        <v>1336.51</v>
      </c>
    </row>
    <row r="60" spans="1:14" x14ac:dyDescent="0.55000000000000004">
      <c r="A60" s="5">
        <v>45960</v>
      </c>
      <c r="B60" s="4" t="s">
        <v>65</v>
      </c>
      <c r="C60">
        <v>22.125</v>
      </c>
      <c r="D60">
        <f t="shared" si="9"/>
        <v>632.4</v>
      </c>
      <c r="E60" s="3">
        <f t="shared" si="10"/>
        <v>0.96919540229885059</v>
      </c>
      <c r="F60" t="str">
        <f t="shared" si="0"/>
        <v>wird nicht betankt</v>
      </c>
      <c r="G60" t="str">
        <f t="shared" si="1"/>
        <v>keine Nachtruhe</v>
      </c>
      <c r="H60" t="str">
        <f t="shared" si="2"/>
        <v>Elektrolyseur darf</v>
      </c>
      <c r="I60">
        <f t="shared" si="3"/>
        <v>328.11</v>
      </c>
      <c r="J60">
        <f t="shared" si="4"/>
        <v>1250</v>
      </c>
      <c r="K60">
        <f t="shared" si="5"/>
        <v>66.12</v>
      </c>
      <c r="L60">
        <f t="shared" si="6"/>
        <v>20.39</v>
      </c>
      <c r="M60">
        <f t="shared" si="7"/>
        <v>0</v>
      </c>
      <c r="N60">
        <f t="shared" si="8"/>
        <v>1336.51</v>
      </c>
    </row>
    <row r="61" spans="1:14" x14ac:dyDescent="0.55000000000000004">
      <c r="A61" s="5">
        <v>45960</v>
      </c>
      <c r="B61" s="4" t="s">
        <v>66</v>
      </c>
      <c r="C61">
        <v>22.125</v>
      </c>
      <c r="D61">
        <f t="shared" si="9"/>
        <v>652.5</v>
      </c>
      <c r="E61" s="3">
        <f t="shared" si="10"/>
        <v>1</v>
      </c>
      <c r="F61" t="str">
        <f t="shared" si="0"/>
        <v>wird nicht betankt</v>
      </c>
      <c r="G61" t="str">
        <f t="shared" si="1"/>
        <v>keine Nachtruhe</v>
      </c>
      <c r="H61" t="str">
        <f t="shared" si="2"/>
        <v>Elektrolyseur darf</v>
      </c>
      <c r="I61">
        <f t="shared" si="3"/>
        <v>328.11</v>
      </c>
      <c r="J61">
        <f t="shared" si="4"/>
        <v>1250</v>
      </c>
      <c r="K61">
        <f t="shared" si="5"/>
        <v>66.12</v>
      </c>
      <c r="L61">
        <f t="shared" si="6"/>
        <v>20.39</v>
      </c>
      <c r="M61">
        <f t="shared" si="7"/>
        <v>0</v>
      </c>
      <c r="N61">
        <f t="shared" si="8"/>
        <v>1336.51</v>
      </c>
    </row>
    <row r="62" spans="1:14" x14ac:dyDescent="0.55000000000000004">
      <c r="A62" s="5">
        <v>45960</v>
      </c>
      <c r="B62" s="4" t="s">
        <v>67</v>
      </c>
      <c r="C62">
        <v>0</v>
      </c>
      <c r="D62">
        <f t="shared" si="9"/>
        <v>652.5</v>
      </c>
      <c r="E62" s="3">
        <f t="shared" si="10"/>
        <v>1</v>
      </c>
      <c r="F62" t="str">
        <f t="shared" si="0"/>
        <v>wird nicht betankt</v>
      </c>
      <c r="G62" t="str">
        <f t="shared" si="1"/>
        <v>keine Nachtruhe</v>
      </c>
      <c r="H62" t="str">
        <f t="shared" si="2"/>
        <v>Elektrolyseur darf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20.39</v>
      </c>
      <c r="M62">
        <f t="shared" si="7"/>
        <v>0</v>
      </c>
      <c r="N62">
        <f t="shared" si="8"/>
        <v>20.39</v>
      </c>
    </row>
    <row r="63" spans="1:14" x14ac:dyDescent="0.55000000000000004">
      <c r="A63" s="5">
        <v>45960</v>
      </c>
      <c r="B63" s="4" t="s">
        <v>68</v>
      </c>
      <c r="C63">
        <v>0</v>
      </c>
      <c r="D63">
        <f t="shared" si="9"/>
        <v>652.5</v>
      </c>
      <c r="E63" s="3">
        <f t="shared" si="10"/>
        <v>1</v>
      </c>
      <c r="F63" t="str">
        <f t="shared" si="0"/>
        <v>wird nicht betankt</v>
      </c>
      <c r="G63" t="str">
        <f t="shared" si="1"/>
        <v>keine Nachtruhe</v>
      </c>
      <c r="H63" t="str">
        <f t="shared" si="2"/>
        <v>Elektrolyseur darf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20.39</v>
      </c>
      <c r="M63">
        <f t="shared" si="7"/>
        <v>0</v>
      </c>
      <c r="N63">
        <f t="shared" si="8"/>
        <v>20.39</v>
      </c>
    </row>
    <row r="64" spans="1:14" x14ac:dyDescent="0.55000000000000004">
      <c r="A64" s="5">
        <v>45960</v>
      </c>
      <c r="B64" s="4" t="s">
        <v>69</v>
      </c>
      <c r="C64">
        <v>0</v>
      </c>
      <c r="D64">
        <f t="shared" si="9"/>
        <v>652.5</v>
      </c>
      <c r="E64" s="3">
        <f t="shared" si="10"/>
        <v>1</v>
      </c>
      <c r="F64" t="str">
        <f t="shared" si="0"/>
        <v>wird nicht betankt</v>
      </c>
      <c r="G64" t="str">
        <f t="shared" si="1"/>
        <v>keine Nachtruhe</v>
      </c>
      <c r="H64" t="str">
        <f t="shared" si="2"/>
        <v>Elektrolyseur darf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20.39</v>
      </c>
      <c r="M64">
        <f t="shared" si="7"/>
        <v>0</v>
      </c>
      <c r="N64">
        <f t="shared" si="8"/>
        <v>20.39</v>
      </c>
    </row>
    <row r="65" spans="1:14" x14ac:dyDescent="0.55000000000000004">
      <c r="A65" s="5">
        <v>45960</v>
      </c>
      <c r="B65" s="4" t="s">
        <v>70</v>
      </c>
      <c r="C65">
        <v>0</v>
      </c>
      <c r="D65">
        <f t="shared" si="9"/>
        <v>652.5</v>
      </c>
      <c r="E65" s="3">
        <f t="shared" si="10"/>
        <v>1</v>
      </c>
      <c r="F65" t="str">
        <f t="shared" si="0"/>
        <v>wird nicht betankt</v>
      </c>
      <c r="G65" t="str">
        <f t="shared" si="1"/>
        <v>keine Nachtruhe</v>
      </c>
      <c r="H65" t="str">
        <f t="shared" si="2"/>
        <v>Elektrolyseur darf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20.39</v>
      </c>
      <c r="M65">
        <f t="shared" si="7"/>
        <v>0</v>
      </c>
      <c r="N65">
        <f t="shared" si="8"/>
        <v>20.39</v>
      </c>
    </row>
    <row r="66" spans="1:14" x14ac:dyDescent="0.55000000000000004">
      <c r="A66" s="5">
        <v>45960</v>
      </c>
      <c r="B66" s="4" t="s">
        <v>71</v>
      </c>
      <c r="C66">
        <v>0</v>
      </c>
      <c r="D66">
        <f t="shared" si="9"/>
        <v>652.5</v>
      </c>
      <c r="E66" s="3">
        <f t="shared" si="10"/>
        <v>1</v>
      </c>
      <c r="F66" t="str">
        <f t="shared" si="0"/>
        <v>wird nicht betankt</v>
      </c>
      <c r="G66" t="str">
        <f t="shared" si="1"/>
        <v>keine Nachtruhe</v>
      </c>
      <c r="H66" t="str">
        <f t="shared" si="2"/>
        <v>Elektrolyseur darf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20.39</v>
      </c>
      <c r="M66">
        <f t="shared" si="7"/>
        <v>0</v>
      </c>
      <c r="N66">
        <f t="shared" si="8"/>
        <v>20.39</v>
      </c>
    </row>
    <row r="67" spans="1:14" x14ac:dyDescent="0.55000000000000004">
      <c r="A67" s="5">
        <v>45960</v>
      </c>
      <c r="B67" s="4" t="s">
        <v>72</v>
      </c>
      <c r="C67">
        <v>0</v>
      </c>
      <c r="D67">
        <f t="shared" si="9"/>
        <v>652.5</v>
      </c>
      <c r="E67" s="3">
        <f t="shared" ref="E67:E130" si="11">D67/$U$5</f>
        <v>1</v>
      </c>
      <c r="F67" t="str">
        <f t="shared" ref="F67:F96" si="12">IF(OR(
    AND(TIMEVALUE(MID(B67,1,5))&gt;=TIME(4,30,0),TIMEVALUE(MID(B67,1,5))&lt;TIME(6,30,0)),
    AND(TIMEVALUE(MID(B67,1,5))&gt;=TIME(12,30,0),TIMEVALUE(MID(B67,1,5))&lt;TIME(13,30,0)),
    AND(TIMEVALUE(MID(B67,1,5))&gt;=TIME(19,0,0),TIMEVALUE(MID(B67,1,5))&lt;TIME(21,0,0))
),"wird betankt","wird nicht betankt")</f>
        <v>wird nicht betankt</v>
      </c>
      <c r="G67" t="str">
        <f t="shared" ref="G67:G130" si="13">IF(OR(
    TIMEVALUE(MID(B67,1,5))&gt;=TIME(22,0,0),
    TIMEVALUE(MID(B67,1,5))&lt;TIME(6,0,0)
),"Nachtruhe","keine Nachtruhe")</f>
        <v>keine Nachtruhe</v>
      </c>
      <c r="H67" t="str">
        <f t="shared" ref="H67:H130" si="14">IF(AND(F67="wird nicht betankt",G67="keine Nachtruhe"),"Elektrolyseur darf","Elektrolyseur darf nicht")</f>
        <v>Elektrolyseur darf</v>
      </c>
      <c r="I67">
        <f t="shared" ref="I67:I130" si="15">ROUND(IF(AND(H67="Elektrolyseur darf", C67=22.125),C67*14.83,0),2)</f>
        <v>0</v>
      </c>
      <c r="J67">
        <f t="shared" ref="J67:J130" si="16">IF(C67=22.125,$P$4*0.25,0)</f>
        <v>0</v>
      </c>
      <c r="K67">
        <f t="shared" ref="K67:K130" si="17">IF(J67&gt;0,$Q$4*0.25,0)</f>
        <v>0</v>
      </c>
      <c r="L67">
        <f t="shared" ref="L67:L130" si="18">ROUND($R$4*0.25,2)</f>
        <v>20.39</v>
      </c>
      <c r="M67">
        <f t="shared" ref="M67:M130" si="19">ROUND(IF(F67="wird betankt",$S$4*0.25,0),2)</f>
        <v>0</v>
      </c>
      <c r="N67">
        <f t="shared" ref="N67:N130" si="20">SUM(J67:M67)</f>
        <v>20.39</v>
      </c>
    </row>
    <row r="68" spans="1:14" x14ac:dyDescent="0.55000000000000004">
      <c r="A68" s="5">
        <v>45960</v>
      </c>
      <c r="B68" s="4" t="s">
        <v>73</v>
      </c>
      <c r="C68">
        <v>0</v>
      </c>
      <c r="D68">
        <f t="shared" ref="D68:D131" si="21">ROUND(IF((D67+C68)&gt; 652.5, 652.5,(D67+C68)),1)</f>
        <v>652.5</v>
      </c>
      <c r="E68" s="3">
        <f t="shared" si="11"/>
        <v>1</v>
      </c>
      <c r="F68" t="str">
        <f t="shared" si="12"/>
        <v>wird nicht betankt</v>
      </c>
      <c r="G68" t="str">
        <f t="shared" si="13"/>
        <v>keine Nachtruhe</v>
      </c>
      <c r="H68" t="str">
        <f t="shared" si="14"/>
        <v>Elektrolyseur darf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20.39</v>
      </c>
      <c r="M68">
        <f t="shared" si="19"/>
        <v>0</v>
      </c>
      <c r="N68">
        <f t="shared" si="20"/>
        <v>20.39</v>
      </c>
    </row>
    <row r="69" spans="1:14" x14ac:dyDescent="0.55000000000000004">
      <c r="A69" s="5">
        <v>45960</v>
      </c>
      <c r="B69" s="4" t="s">
        <v>74</v>
      </c>
      <c r="C69">
        <v>0</v>
      </c>
      <c r="D69">
        <f t="shared" si="21"/>
        <v>652.5</v>
      </c>
      <c r="E69" s="3">
        <f t="shared" si="11"/>
        <v>1</v>
      </c>
      <c r="F69" t="str">
        <f t="shared" si="12"/>
        <v>wird nicht betankt</v>
      </c>
      <c r="G69" t="str">
        <f t="shared" si="13"/>
        <v>keine Nachtruhe</v>
      </c>
      <c r="H69" t="str">
        <f t="shared" si="14"/>
        <v>Elektrolyseur darf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20.39</v>
      </c>
      <c r="M69">
        <f t="shared" si="19"/>
        <v>0</v>
      </c>
      <c r="N69">
        <f t="shared" si="20"/>
        <v>20.39</v>
      </c>
    </row>
    <row r="70" spans="1:14" x14ac:dyDescent="0.55000000000000004">
      <c r="A70" s="5">
        <v>45960</v>
      </c>
      <c r="B70" s="4" t="s">
        <v>75</v>
      </c>
      <c r="C70">
        <v>0</v>
      </c>
      <c r="D70">
        <f t="shared" si="21"/>
        <v>652.5</v>
      </c>
      <c r="E70" s="3">
        <f t="shared" si="11"/>
        <v>1</v>
      </c>
      <c r="F70" t="str">
        <f t="shared" si="12"/>
        <v>wird nicht betankt</v>
      </c>
      <c r="G70" t="str">
        <f t="shared" si="13"/>
        <v>keine Nachtruhe</v>
      </c>
      <c r="H70" t="str">
        <f t="shared" si="14"/>
        <v>Elektrolyseur darf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20.39</v>
      </c>
      <c r="M70">
        <f t="shared" si="19"/>
        <v>0</v>
      </c>
      <c r="N70">
        <f t="shared" si="20"/>
        <v>20.39</v>
      </c>
    </row>
    <row r="71" spans="1:14" x14ac:dyDescent="0.55000000000000004">
      <c r="A71" s="5">
        <v>45960</v>
      </c>
      <c r="B71" s="4" t="s">
        <v>76</v>
      </c>
      <c r="C71">
        <v>0</v>
      </c>
      <c r="D71">
        <f t="shared" si="21"/>
        <v>652.5</v>
      </c>
      <c r="E71" s="3">
        <f t="shared" si="11"/>
        <v>1</v>
      </c>
      <c r="F71" t="str">
        <f t="shared" si="12"/>
        <v>wird nicht betankt</v>
      </c>
      <c r="G71" t="str">
        <f t="shared" si="13"/>
        <v>keine Nachtruhe</v>
      </c>
      <c r="H71" t="str">
        <f t="shared" si="14"/>
        <v>Elektrolyseur darf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20.39</v>
      </c>
      <c r="M71">
        <f t="shared" si="19"/>
        <v>0</v>
      </c>
      <c r="N71">
        <f t="shared" si="20"/>
        <v>20.39</v>
      </c>
    </row>
    <row r="72" spans="1:14" x14ac:dyDescent="0.55000000000000004">
      <c r="A72" s="5">
        <v>45960</v>
      </c>
      <c r="B72" s="4" t="s">
        <v>77</v>
      </c>
      <c r="C72">
        <v>0</v>
      </c>
      <c r="D72">
        <f t="shared" si="21"/>
        <v>652.5</v>
      </c>
      <c r="E72" s="3">
        <f t="shared" si="11"/>
        <v>1</v>
      </c>
      <c r="F72" t="str">
        <f t="shared" si="12"/>
        <v>wird nicht betankt</v>
      </c>
      <c r="G72" t="str">
        <f t="shared" si="13"/>
        <v>keine Nachtruhe</v>
      </c>
      <c r="H72" t="str">
        <f t="shared" si="14"/>
        <v>Elektrolyseur darf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20.39</v>
      </c>
      <c r="M72">
        <f t="shared" si="19"/>
        <v>0</v>
      </c>
      <c r="N72">
        <f t="shared" si="20"/>
        <v>20.39</v>
      </c>
    </row>
    <row r="73" spans="1:14" x14ac:dyDescent="0.55000000000000004">
      <c r="A73" s="5">
        <v>45960</v>
      </c>
      <c r="B73" s="4" t="s">
        <v>78</v>
      </c>
      <c r="C73">
        <v>0</v>
      </c>
      <c r="D73">
        <f t="shared" si="21"/>
        <v>652.5</v>
      </c>
      <c r="E73" s="3">
        <f t="shared" si="11"/>
        <v>1</v>
      </c>
      <c r="F73" t="str">
        <f t="shared" si="12"/>
        <v>wird nicht betankt</v>
      </c>
      <c r="G73" t="str">
        <f t="shared" si="13"/>
        <v>keine Nachtruhe</v>
      </c>
      <c r="H73" t="str">
        <f t="shared" si="14"/>
        <v>Elektrolyseur darf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20.39</v>
      </c>
      <c r="M73">
        <f t="shared" si="19"/>
        <v>0</v>
      </c>
      <c r="N73">
        <f t="shared" si="20"/>
        <v>20.39</v>
      </c>
    </row>
    <row r="74" spans="1:14" x14ac:dyDescent="0.55000000000000004">
      <c r="A74" s="5">
        <v>45960</v>
      </c>
      <c r="B74" s="4" t="s">
        <v>79</v>
      </c>
      <c r="C74">
        <v>0</v>
      </c>
      <c r="D74">
        <f t="shared" si="21"/>
        <v>652.5</v>
      </c>
      <c r="E74" s="3">
        <f t="shared" si="11"/>
        <v>1</v>
      </c>
      <c r="F74" t="str">
        <f t="shared" si="12"/>
        <v>wird nicht betankt</v>
      </c>
      <c r="G74" t="str">
        <f t="shared" si="13"/>
        <v>keine Nachtruhe</v>
      </c>
      <c r="H74" t="str">
        <f t="shared" si="14"/>
        <v>Elektrolyseur darf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20.39</v>
      </c>
      <c r="M74">
        <f t="shared" si="19"/>
        <v>0</v>
      </c>
      <c r="N74">
        <f t="shared" si="20"/>
        <v>20.39</v>
      </c>
    </row>
    <row r="75" spans="1:14" x14ac:dyDescent="0.55000000000000004">
      <c r="A75" s="5">
        <v>45960</v>
      </c>
      <c r="B75" s="4" t="s">
        <v>80</v>
      </c>
      <c r="C75">
        <v>0</v>
      </c>
      <c r="D75">
        <f t="shared" si="21"/>
        <v>652.5</v>
      </c>
      <c r="E75" s="3">
        <f t="shared" si="11"/>
        <v>1</v>
      </c>
      <c r="F75" t="str">
        <f t="shared" si="12"/>
        <v>wird nicht betankt</v>
      </c>
      <c r="G75" t="str">
        <f t="shared" si="13"/>
        <v>keine Nachtruhe</v>
      </c>
      <c r="H75" t="str">
        <f t="shared" si="14"/>
        <v>Elektrolyseur darf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20.39</v>
      </c>
      <c r="M75">
        <f t="shared" si="19"/>
        <v>0</v>
      </c>
      <c r="N75">
        <f t="shared" si="20"/>
        <v>20.39</v>
      </c>
    </row>
    <row r="76" spans="1:14" x14ac:dyDescent="0.55000000000000004">
      <c r="A76" s="5">
        <v>45960</v>
      </c>
      <c r="B76" s="4" t="s">
        <v>81</v>
      </c>
      <c r="C76">
        <v>0</v>
      </c>
      <c r="D76">
        <f t="shared" si="21"/>
        <v>652.5</v>
      </c>
      <c r="E76" s="3">
        <f t="shared" si="11"/>
        <v>1</v>
      </c>
      <c r="F76" t="str">
        <f t="shared" si="12"/>
        <v>wird nicht betankt</v>
      </c>
      <c r="G76" t="str">
        <f t="shared" si="13"/>
        <v>keine Nachtruhe</v>
      </c>
      <c r="H76" t="str">
        <f t="shared" si="14"/>
        <v>Elektrolyseur darf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20.39</v>
      </c>
      <c r="M76">
        <f t="shared" si="19"/>
        <v>0</v>
      </c>
      <c r="N76">
        <f t="shared" si="20"/>
        <v>20.39</v>
      </c>
    </row>
    <row r="77" spans="1:14" x14ac:dyDescent="0.55000000000000004">
      <c r="A77" s="5">
        <v>45960</v>
      </c>
      <c r="B77" s="4" t="s">
        <v>82</v>
      </c>
      <c r="C77">
        <v>0</v>
      </c>
      <c r="D77">
        <f t="shared" si="21"/>
        <v>652.5</v>
      </c>
      <c r="E77" s="3">
        <f t="shared" si="11"/>
        <v>1</v>
      </c>
      <c r="F77" t="str">
        <f t="shared" si="12"/>
        <v>wird nicht betankt</v>
      </c>
      <c r="G77" t="str">
        <f t="shared" si="13"/>
        <v>keine Nachtruhe</v>
      </c>
      <c r="H77" t="str">
        <f t="shared" si="14"/>
        <v>Elektrolyseur darf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20.39</v>
      </c>
      <c r="M77">
        <f t="shared" si="19"/>
        <v>0</v>
      </c>
      <c r="N77">
        <f t="shared" si="20"/>
        <v>20.39</v>
      </c>
    </row>
    <row r="78" spans="1:14" x14ac:dyDescent="0.55000000000000004">
      <c r="A78" s="5">
        <v>45960</v>
      </c>
      <c r="B78" s="1" t="s">
        <v>83</v>
      </c>
      <c r="C78">
        <v>-21.75</v>
      </c>
      <c r="D78">
        <f t="shared" si="21"/>
        <v>630.79999999999995</v>
      </c>
      <c r="E78" s="3">
        <f t="shared" si="11"/>
        <v>0.96674329501915701</v>
      </c>
      <c r="F78" t="str">
        <f t="shared" si="12"/>
        <v>wird betankt</v>
      </c>
      <c r="G78" t="str">
        <f t="shared" si="13"/>
        <v>keine Nachtruhe</v>
      </c>
      <c r="H78" t="str">
        <f t="shared" si="14"/>
        <v>Elektrolyseur darf nicht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20.39</v>
      </c>
      <c r="M78">
        <f t="shared" si="19"/>
        <v>25</v>
      </c>
      <c r="N78">
        <f t="shared" si="20"/>
        <v>45.39</v>
      </c>
    </row>
    <row r="79" spans="1:14" x14ac:dyDescent="0.55000000000000004">
      <c r="A79" s="5">
        <v>45960</v>
      </c>
      <c r="B79" s="1" t="s">
        <v>84</v>
      </c>
      <c r="C79">
        <v>-21.75</v>
      </c>
      <c r="D79">
        <f t="shared" si="21"/>
        <v>609.1</v>
      </c>
      <c r="E79" s="3">
        <f t="shared" si="11"/>
        <v>0.93348659003831425</v>
      </c>
      <c r="F79" t="str">
        <f t="shared" si="12"/>
        <v>wird betankt</v>
      </c>
      <c r="G79" t="str">
        <f t="shared" si="13"/>
        <v>keine Nachtruhe</v>
      </c>
      <c r="H79" t="str">
        <f t="shared" si="14"/>
        <v>Elektrolyseur darf nicht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20.39</v>
      </c>
      <c r="M79">
        <f t="shared" si="19"/>
        <v>25</v>
      </c>
      <c r="N79">
        <f t="shared" si="20"/>
        <v>45.39</v>
      </c>
    </row>
    <row r="80" spans="1:14" x14ac:dyDescent="0.55000000000000004">
      <c r="A80" s="5">
        <v>45960</v>
      </c>
      <c r="B80" s="1" t="s">
        <v>85</v>
      </c>
      <c r="C80">
        <v>-21.75</v>
      </c>
      <c r="D80">
        <f t="shared" si="21"/>
        <v>587.4</v>
      </c>
      <c r="E80" s="3">
        <f t="shared" si="11"/>
        <v>0.90022988505747126</v>
      </c>
      <c r="F80" t="str">
        <f t="shared" si="12"/>
        <v>wird betankt</v>
      </c>
      <c r="G80" t="str">
        <f t="shared" si="13"/>
        <v>keine Nachtruhe</v>
      </c>
      <c r="H80" t="str">
        <f t="shared" si="14"/>
        <v>Elektrolyseur darf nicht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20.39</v>
      </c>
      <c r="M80">
        <f t="shared" si="19"/>
        <v>25</v>
      </c>
      <c r="N80">
        <f t="shared" si="20"/>
        <v>45.39</v>
      </c>
    </row>
    <row r="81" spans="1:14" x14ac:dyDescent="0.55000000000000004">
      <c r="A81" s="5">
        <v>45960</v>
      </c>
      <c r="B81" s="1" t="s">
        <v>86</v>
      </c>
      <c r="C81">
        <v>-21.75</v>
      </c>
      <c r="D81">
        <f t="shared" si="21"/>
        <v>565.70000000000005</v>
      </c>
      <c r="E81" s="3">
        <f t="shared" si="11"/>
        <v>0.86697318007662838</v>
      </c>
      <c r="F81" t="str">
        <f t="shared" si="12"/>
        <v>wird betankt</v>
      </c>
      <c r="G81" t="str">
        <f t="shared" si="13"/>
        <v>keine Nachtruhe</v>
      </c>
      <c r="H81" t="str">
        <f t="shared" si="14"/>
        <v>Elektrolyseur darf nicht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20.39</v>
      </c>
      <c r="M81">
        <f t="shared" si="19"/>
        <v>25</v>
      </c>
      <c r="N81">
        <f t="shared" si="20"/>
        <v>45.39</v>
      </c>
    </row>
    <row r="82" spans="1:14" x14ac:dyDescent="0.55000000000000004">
      <c r="A82" s="5">
        <v>45960</v>
      </c>
      <c r="B82" s="1" t="s">
        <v>87</v>
      </c>
      <c r="C82">
        <v>-21.75</v>
      </c>
      <c r="D82">
        <f t="shared" si="21"/>
        <v>544</v>
      </c>
      <c r="E82" s="3">
        <f t="shared" si="11"/>
        <v>0.83371647509578539</v>
      </c>
      <c r="F82" t="str">
        <f t="shared" si="12"/>
        <v>wird betankt</v>
      </c>
      <c r="G82" t="str">
        <f t="shared" si="13"/>
        <v>keine Nachtruhe</v>
      </c>
      <c r="H82" t="str">
        <f t="shared" si="14"/>
        <v>Elektrolyseur darf nicht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20.39</v>
      </c>
      <c r="M82">
        <f t="shared" si="19"/>
        <v>25</v>
      </c>
      <c r="N82">
        <f t="shared" si="20"/>
        <v>45.39</v>
      </c>
    </row>
    <row r="83" spans="1:14" x14ac:dyDescent="0.55000000000000004">
      <c r="A83" s="5">
        <v>45960</v>
      </c>
      <c r="B83" s="1" t="s">
        <v>88</v>
      </c>
      <c r="C83">
        <v>-21.75</v>
      </c>
      <c r="D83">
        <f t="shared" si="21"/>
        <v>522.29999999999995</v>
      </c>
      <c r="E83" s="3">
        <f t="shared" si="11"/>
        <v>0.8004597701149424</v>
      </c>
      <c r="F83" t="str">
        <f t="shared" si="12"/>
        <v>wird betankt</v>
      </c>
      <c r="G83" t="str">
        <f t="shared" si="13"/>
        <v>keine Nachtruhe</v>
      </c>
      <c r="H83" t="str">
        <f t="shared" si="14"/>
        <v>Elektrolyseur darf nicht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20.39</v>
      </c>
      <c r="M83">
        <f t="shared" si="19"/>
        <v>25</v>
      </c>
      <c r="N83">
        <f t="shared" si="20"/>
        <v>45.39</v>
      </c>
    </row>
    <row r="84" spans="1:14" x14ac:dyDescent="0.55000000000000004">
      <c r="A84" s="5">
        <v>45960</v>
      </c>
      <c r="B84" s="1" t="s">
        <v>89</v>
      </c>
      <c r="C84">
        <v>-21.75</v>
      </c>
      <c r="D84">
        <f t="shared" si="21"/>
        <v>500.6</v>
      </c>
      <c r="E84" s="3">
        <f t="shared" si="11"/>
        <v>0.76720306513409964</v>
      </c>
      <c r="F84" t="str">
        <f t="shared" si="12"/>
        <v>wird betankt</v>
      </c>
      <c r="G84" t="str">
        <f t="shared" si="13"/>
        <v>keine Nachtruhe</v>
      </c>
      <c r="H84" t="str">
        <f t="shared" si="14"/>
        <v>Elektrolyseur darf nicht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20.39</v>
      </c>
      <c r="M84">
        <f t="shared" si="19"/>
        <v>25</v>
      </c>
      <c r="N84">
        <f t="shared" si="20"/>
        <v>45.39</v>
      </c>
    </row>
    <row r="85" spans="1:14" x14ac:dyDescent="0.55000000000000004">
      <c r="A85" s="5">
        <v>45960</v>
      </c>
      <c r="B85" s="1" t="s">
        <v>90</v>
      </c>
      <c r="C85">
        <v>-21.75</v>
      </c>
      <c r="D85">
        <f t="shared" si="21"/>
        <v>478.9</v>
      </c>
      <c r="E85" s="3">
        <f t="shared" si="11"/>
        <v>0.73394636015325665</v>
      </c>
      <c r="F85" t="str">
        <f t="shared" si="12"/>
        <v>wird betankt</v>
      </c>
      <c r="G85" t="str">
        <f t="shared" si="13"/>
        <v>keine Nachtruhe</v>
      </c>
      <c r="H85" t="str">
        <f t="shared" si="14"/>
        <v>Elektrolyseur darf nicht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20.39</v>
      </c>
      <c r="M85">
        <f t="shared" si="19"/>
        <v>25</v>
      </c>
      <c r="N85">
        <f t="shared" si="20"/>
        <v>45.39</v>
      </c>
    </row>
    <row r="86" spans="1:14" x14ac:dyDescent="0.55000000000000004">
      <c r="A86" s="5">
        <v>45960</v>
      </c>
      <c r="B86" s="4" t="s">
        <v>91</v>
      </c>
      <c r="C86">
        <v>22.125</v>
      </c>
      <c r="D86">
        <f t="shared" si="21"/>
        <v>501</v>
      </c>
      <c r="E86" s="3">
        <f t="shared" si="11"/>
        <v>0.76781609195402301</v>
      </c>
      <c r="F86" t="str">
        <f t="shared" si="12"/>
        <v>wird nicht betankt</v>
      </c>
      <c r="G86" t="str">
        <f t="shared" si="13"/>
        <v>keine Nachtruhe</v>
      </c>
      <c r="H86" t="str">
        <f t="shared" si="14"/>
        <v>Elektrolyseur darf</v>
      </c>
      <c r="I86">
        <f t="shared" si="15"/>
        <v>328.11</v>
      </c>
      <c r="J86">
        <f t="shared" si="16"/>
        <v>1250</v>
      </c>
      <c r="K86">
        <f t="shared" si="17"/>
        <v>66.12</v>
      </c>
      <c r="L86">
        <f t="shared" si="18"/>
        <v>20.39</v>
      </c>
      <c r="M86">
        <f t="shared" si="19"/>
        <v>0</v>
      </c>
      <c r="N86">
        <f t="shared" si="20"/>
        <v>1336.51</v>
      </c>
    </row>
    <row r="87" spans="1:14" x14ac:dyDescent="0.55000000000000004">
      <c r="A87" s="5">
        <v>45960</v>
      </c>
      <c r="B87" s="4" t="s">
        <v>92</v>
      </c>
      <c r="C87">
        <v>22.125</v>
      </c>
      <c r="D87">
        <f t="shared" si="21"/>
        <v>523.1</v>
      </c>
      <c r="E87" s="3">
        <f t="shared" si="11"/>
        <v>0.80168582375478936</v>
      </c>
      <c r="F87" t="str">
        <f t="shared" si="12"/>
        <v>wird nicht betankt</v>
      </c>
      <c r="G87" t="str">
        <f t="shared" si="13"/>
        <v>keine Nachtruhe</v>
      </c>
      <c r="H87" t="str">
        <f t="shared" si="14"/>
        <v>Elektrolyseur darf</v>
      </c>
      <c r="I87">
        <f t="shared" si="15"/>
        <v>328.11</v>
      </c>
      <c r="J87">
        <f t="shared" si="16"/>
        <v>1250</v>
      </c>
      <c r="K87">
        <f t="shared" si="17"/>
        <v>66.12</v>
      </c>
      <c r="L87">
        <f t="shared" si="18"/>
        <v>20.39</v>
      </c>
      <c r="M87">
        <f t="shared" si="19"/>
        <v>0</v>
      </c>
      <c r="N87">
        <f t="shared" si="20"/>
        <v>1336.51</v>
      </c>
    </row>
    <row r="88" spans="1:14" x14ac:dyDescent="0.55000000000000004">
      <c r="A88" s="5">
        <v>45960</v>
      </c>
      <c r="B88" s="4" t="s">
        <v>93</v>
      </c>
      <c r="C88">
        <v>22.125</v>
      </c>
      <c r="D88">
        <f t="shared" si="21"/>
        <v>545.20000000000005</v>
      </c>
      <c r="E88" s="3">
        <f t="shared" si="11"/>
        <v>0.83555555555555561</v>
      </c>
      <c r="F88" t="str">
        <f t="shared" si="12"/>
        <v>wird nicht betankt</v>
      </c>
      <c r="G88" t="str">
        <f t="shared" si="13"/>
        <v>keine Nachtruhe</v>
      </c>
      <c r="H88" t="str">
        <f t="shared" si="14"/>
        <v>Elektrolyseur darf</v>
      </c>
      <c r="I88">
        <f t="shared" si="15"/>
        <v>328.11</v>
      </c>
      <c r="J88">
        <f t="shared" si="16"/>
        <v>1250</v>
      </c>
      <c r="K88">
        <f t="shared" si="17"/>
        <v>66.12</v>
      </c>
      <c r="L88">
        <f t="shared" si="18"/>
        <v>20.39</v>
      </c>
      <c r="M88">
        <f t="shared" si="19"/>
        <v>0</v>
      </c>
      <c r="N88">
        <f t="shared" si="20"/>
        <v>1336.51</v>
      </c>
    </row>
    <row r="89" spans="1:14" x14ac:dyDescent="0.55000000000000004">
      <c r="A89" s="5">
        <v>45960</v>
      </c>
      <c r="B89" s="4" t="s">
        <v>94</v>
      </c>
      <c r="C89">
        <v>22.125</v>
      </c>
      <c r="D89">
        <f t="shared" si="21"/>
        <v>567.29999999999995</v>
      </c>
      <c r="E89" s="3">
        <f t="shared" si="11"/>
        <v>0.86942528735632174</v>
      </c>
      <c r="F89" t="str">
        <f t="shared" si="12"/>
        <v>wird nicht betankt</v>
      </c>
      <c r="G89" t="str">
        <f t="shared" si="13"/>
        <v>keine Nachtruhe</v>
      </c>
      <c r="H89" t="str">
        <f t="shared" si="14"/>
        <v>Elektrolyseur darf</v>
      </c>
      <c r="I89">
        <f t="shared" si="15"/>
        <v>328.11</v>
      </c>
      <c r="J89">
        <f t="shared" si="16"/>
        <v>1250</v>
      </c>
      <c r="K89">
        <f t="shared" si="17"/>
        <v>66.12</v>
      </c>
      <c r="L89">
        <f t="shared" si="18"/>
        <v>20.39</v>
      </c>
      <c r="M89">
        <f t="shared" si="19"/>
        <v>0</v>
      </c>
      <c r="N89">
        <f t="shared" si="20"/>
        <v>1336.51</v>
      </c>
    </row>
    <row r="90" spans="1:14" x14ac:dyDescent="0.55000000000000004">
      <c r="A90" s="5">
        <v>45960</v>
      </c>
      <c r="B90" s="2" t="s">
        <v>95</v>
      </c>
      <c r="C90">
        <v>0</v>
      </c>
      <c r="D90">
        <f t="shared" si="21"/>
        <v>567.29999999999995</v>
      </c>
      <c r="E90" s="3">
        <f t="shared" si="11"/>
        <v>0.86942528735632174</v>
      </c>
      <c r="F90" t="str">
        <f t="shared" si="12"/>
        <v>wird nicht betankt</v>
      </c>
      <c r="G90" t="str">
        <f t="shared" si="13"/>
        <v>Nachtruhe</v>
      </c>
      <c r="H90" t="str">
        <f t="shared" si="14"/>
        <v>Elektrolyseur darf nicht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20.39</v>
      </c>
      <c r="M90">
        <f t="shared" si="19"/>
        <v>0</v>
      </c>
      <c r="N90">
        <f t="shared" si="20"/>
        <v>20.39</v>
      </c>
    </row>
    <row r="91" spans="1:14" x14ac:dyDescent="0.55000000000000004">
      <c r="A91" s="5">
        <v>45960</v>
      </c>
      <c r="B91" s="2" t="s">
        <v>96</v>
      </c>
      <c r="C91">
        <v>0</v>
      </c>
      <c r="D91">
        <f t="shared" si="21"/>
        <v>567.29999999999995</v>
      </c>
      <c r="E91" s="3">
        <f t="shared" si="11"/>
        <v>0.86942528735632174</v>
      </c>
      <c r="F91" t="str">
        <f t="shared" si="12"/>
        <v>wird nicht betankt</v>
      </c>
      <c r="G91" t="str">
        <f t="shared" si="13"/>
        <v>Nachtruhe</v>
      </c>
      <c r="H91" t="str">
        <f t="shared" si="14"/>
        <v>Elektrolyseur darf nicht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20.39</v>
      </c>
      <c r="M91">
        <f t="shared" si="19"/>
        <v>0</v>
      </c>
      <c r="N91">
        <f t="shared" si="20"/>
        <v>20.39</v>
      </c>
    </row>
    <row r="92" spans="1:14" x14ac:dyDescent="0.55000000000000004">
      <c r="A92" s="5">
        <v>45960</v>
      </c>
      <c r="B92" s="2" t="s">
        <v>97</v>
      </c>
      <c r="C92">
        <v>0</v>
      </c>
      <c r="D92">
        <f t="shared" si="21"/>
        <v>567.29999999999995</v>
      </c>
      <c r="E92" s="3">
        <f t="shared" si="11"/>
        <v>0.86942528735632174</v>
      </c>
      <c r="F92" t="str">
        <f t="shared" si="12"/>
        <v>wird nicht betankt</v>
      </c>
      <c r="G92" t="str">
        <f t="shared" si="13"/>
        <v>Nachtruhe</v>
      </c>
      <c r="H92" t="str">
        <f t="shared" si="14"/>
        <v>Elektrolyseur darf nicht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20.39</v>
      </c>
      <c r="M92">
        <f t="shared" si="19"/>
        <v>0</v>
      </c>
      <c r="N92">
        <f t="shared" si="20"/>
        <v>20.39</v>
      </c>
    </row>
    <row r="93" spans="1:14" x14ac:dyDescent="0.55000000000000004">
      <c r="A93" s="5">
        <v>45960</v>
      </c>
      <c r="B93" s="2" t="s">
        <v>98</v>
      </c>
      <c r="C93">
        <v>0</v>
      </c>
      <c r="D93">
        <f t="shared" si="21"/>
        <v>567.29999999999995</v>
      </c>
      <c r="E93" s="3">
        <f t="shared" si="11"/>
        <v>0.86942528735632174</v>
      </c>
      <c r="F93" t="str">
        <f t="shared" si="12"/>
        <v>wird nicht betankt</v>
      </c>
      <c r="G93" t="str">
        <f t="shared" si="13"/>
        <v>Nachtruhe</v>
      </c>
      <c r="H93" t="str">
        <f t="shared" si="14"/>
        <v>Elektrolyseur darf nicht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20.39</v>
      </c>
      <c r="M93">
        <f t="shared" si="19"/>
        <v>0</v>
      </c>
      <c r="N93">
        <f t="shared" si="20"/>
        <v>20.39</v>
      </c>
    </row>
    <row r="94" spans="1:14" x14ac:dyDescent="0.55000000000000004">
      <c r="A94" s="5">
        <v>45960</v>
      </c>
      <c r="B94" s="2" t="s">
        <v>99</v>
      </c>
      <c r="C94">
        <v>0</v>
      </c>
      <c r="D94">
        <f t="shared" si="21"/>
        <v>567.29999999999995</v>
      </c>
      <c r="E94" s="3">
        <f t="shared" si="11"/>
        <v>0.86942528735632174</v>
      </c>
      <c r="F94" t="str">
        <f t="shared" si="12"/>
        <v>wird nicht betankt</v>
      </c>
      <c r="G94" t="str">
        <f t="shared" si="13"/>
        <v>Nachtruhe</v>
      </c>
      <c r="H94" t="str">
        <f t="shared" si="14"/>
        <v>Elektrolyseur darf nicht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20.39</v>
      </c>
      <c r="M94">
        <f t="shared" si="19"/>
        <v>0</v>
      </c>
      <c r="N94">
        <f t="shared" si="20"/>
        <v>20.39</v>
      </c>
    </row>
    <row r="95" spans="1:14" x14ac:dyDescent="0.55000000000000004">
      <c r="A95" s="5">
        <v>45960</v>
      </c>
      <c r="B95" s="2" t="s">
        <v>100</v>
      </c>
      <c r="C95">
        <v>0</v>
      </c>
      <c r="D95">
        <f t="shared" si="21"/>
        <v>567.29999999999995</v>
      </c>
      <c r="E95" s="3">
        <f t="shared" si="11"/>
        <v>0.86942528735632174</v>
      </c>
      <c r="F95" t="str">
        <f t="shared" si="12"/>
        <v>wird nicht betankt</v>
      </c>
      <c r="G95" t="str">
        <f t="shared" si="13"/>
        <v>Nachtruhe</v>
      </c>
      <c r="H95" t="str">
        <f t="shared" si="14"/>
        <v>Elektrolyseur darf nicht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20.39</v>
      </c>
      <c r="M95">
        <f t="shared" si="19"/>
        <v>0</v>
      </c>
      <c r="N95">
        <f t="shared" si="20"/>
        <v>20.39</v>
      </c>
    </row>
    <row r="96" spans="1:14" x14ac:dyDescent="0.55000000000000004">
      <c r="A96" s="5">
        <v>45960</v>
      </c>
      <c r="B96" s="2" t="s">
        <v>101</v>
      </c>
      <c r="C96">
        <v>0</v>
      </c>
      <c r="D96">
        <f t="shared" si="21"/>
        <v>567.29999999999995</v>
      </c>
      <c r="E96" s="3">
        <f t="shared" si="11"/>
        <v>0.86942528735632174</v>
      </c>
      <c r="F96" t="str">
        <f t="shared" si="12"/>
        <v>wird nicht betankt</v>
      </c>
      <c r="G96" t="str">
        <f t="shared" si="13"/>
        <v>Nachtruhe</v>
      </c>
      <c r="H96" t="str">
        <f t="shared" si="14"/>
        <v>Elektrolyseur darf nicht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20.39</v>
      </c>
      <c r="M96">
        <f t="shared" si="19"/>
        <v>0</v>
      </c>
      <c r="N96">
        <f t="shared" si="20"/>
        <v>20.39</v>
      </c>
    </row>
    <row r="97" spans="1:14" x14ac:dyDescent="0.55000000000000004">
      <c r="A97" s="5">
        <v>45960</v>
      </c>
      <c r="B97" s="2" t="s">
        <v>102</v>
      </c>
      <c r="C97">
        <v>0</v>
      </c>
      <c r="D97">
        <f t="shared" si="21"/>
        <v>567.29999999999995</v>
      </c>
      <c r="E97" s="3">
        <f t="shared" si="11"/>
        <v>0.86942528735632174</v>
      </c>
      <c r="F97" t="str">
        <f>IF(OR(
    AND(TIMEVALUE(MID(B97,1,5))&gt;=TIME(4,30,0),TIMEVALUE(MID(B97,1,5))&lt;TIME(6,30,0)),
    AND(TIMEVALUE(MID(B97,1,5))&gt;=TIME(12,30,0),TIMEVALUE(MID(B97,1,5))&lt;TIME(13,30,0)),
    AND(TIMEVALUE(MID(B97,1,5))&gt;=TIME(19,0,0),TIMEVALUE(MID(B97,1,5))&lt;TIME(21,0,0))
),"wird betankt","wird nicht betankt")</f>
        <v>wird nicht betankt</v>
      </c>
      <c r="G97" t="str">
        <f t="shared" si="13"/>
        <v>Nachtruhe</v>
      </c>
      <c r="H97" t="str">
        <f t="shared" si="14"/>
        <v>Elektrolyseur darf nicht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20.39</v>
      </c>
      <c r="M97">
        <f t="shared" si="19"/>
        <v>0</v>
      </c>
      <c r="N97">
        <f t="shared" si="20"/>
        <v>20.39</v>
      </c>
    </row>
    <row r="98" spans="1:14" x14ac:dyDescent="0.55000000000000004">
      <c r="A98" s="5">
        <v>45961</v>
      </c>
      <c r="B98" s="2" t="s">
        <v>7</v>
      </c>
      <c r="C98">
        <v>0</v>
      </c>
      <c r="D98">
        <f t="shared" si="21"/>
        <v>567.29999999999995</v>
      </c>
      <c r="E98" s="3">
        <f t="shared" si="11"/>
        <v>0.86942528735632174</v>
      </c>
      <c r="F98" t="str">
        <f t="shared" ref="F98:F161" si="22">IF(OR(
    AND(TIMEVALUE(MID(B98,1,5))&gt;=TIME(4,30,0),TIMEVALUE(MID(B98,1,5))&lt;TIME(6,30,0)),
    AND(TIMEVALUE(MID(B98,1,5))&gt;=TIME(12,30,0),TIMEVALUE(MID(B98,1,5))&lt;TIME(13,30,0)),
    AND(TIMEVALUE(MID(B98,1,5))&gt;=TIME(19,0,0),TIMEVALUE(MID(B98,1,5))&lt;TIME(21,0,0))
),"wird betankt","wird nicht betankt")</f>
        <v>wird nicht betankt</v>
      </c>
      <c r="G98" t="str">
        <f t="shared" si="13"/>
        <v>Nachtruhe</v>
      </c>
      <c r="H98" t="str">
        <f t="shared" si="14"/>
        <v>Elektrolyseur darf nicht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20.39</v>
      </c>
      <c r="M98">
        <f t="shared" si="19"/>
        <v>0</v>
      </c>
      <c r="N98">
        <f t="shared" si="20"/>
        <v>20.39</v>
      </c>
    </row>
    <row r="99" spans="1:14" x14ac:dyDescent="0.55000000000000004">
      <c r="A99" s="5">
        <v>45961</v>
      </c>
      <c r="B99" s="2" t="s">
        <v>8</v>
      </c>
      <c r="C99">
        <v>0</v>
      </c>
      <c r="D99">
        <f t="shared" si="21"/>
        <v>567.29999999999995</v>
      </c>
      <c r="E99" s="3">
        <f t="shared" si="11"/>
        <v>0.86942528735632174</v>
      </c>
      <c r="F99" t="str">
        <f t="shared" si="22"/>
        <v>wird nicht betankt</v>
      </c>
      <c r="G99" t="str">
        <f t="shared" si="13"/>
        <v>Nachtruhe</v>
      </c>
      <c r="H99" t="str">
        <f t="shared" si="14"/>
        <v>Elektrolyseur darf nicht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20.39</v>
      </c>
      <c r="M99">
        <f t="shared" si="19"/>
        <v>0</v>
      </c>
      <c r="N99">
        <f t="shared" si="20"/>
        <v>20.39</v>
      </c>
    </row>
    <row r="100" spans="1:14" x14ac:dyDescent="0.55000000000000004">
      <c r="A100" s="5">
        <v>45961</v>
      </c>
      <c r="B100" s="2" t="s">
        <v>9</v>
      </c>
      <c r="C100">
        <v>0</v>
      </c>
      <c r="D100">
        <f t="shared" si="21"/>
        <v>567.29999999999995</v>
      </c>
      <c r="E100" s="3">
        <f t="shared" si="11"/>
        <v>0.86942528735632174</v>
      </c>
      <c r="F100" t="str">
        <f t="shared" si="22"/>
        <v>wird nicht betankt</v>
      </c>
      <c r="G100" t="str">
        <f t="shared" si="13"/>
        <v>Nachtruhe</v>
      </c>
      <c r="H100" t="str">
        <f t="shared" si="14"/>
        <v>Elektrolyseur darf nicht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20.39</v>
      </c>
      <c r="M100">
        <f t="shared" si="19"/>
        <v>0</v>
      </c>
      <c r="N100">
        <f t="shared" si="20"/>
        <v>20.39</v>
      </c>
    </row>
    <row r="101" spans="1:14" x14ac:dyDescent="0.55000000000000004">
      <c r="A101" s="5">
        <v>45961</v>
      </c>
      <c r="B101" s="2" t="s">
        <v>10</v>
      </c>
      <c r="C101">
        <v>0</v>
      </c>
      <c r="D101">
        <f t="shared" si="21"/>
        <v>567.29999999999995</v>
      </c>
      <c r="E101" s="3">
        <f t="shared" si="11"/>
        <v>0.86942528735632174</v>
      </c>
      <c r="F101" t="str">
        <f t="shared" si="22"/>
        <v>wird nicht betankt</v>
      </c>
      <c r="G101" t="str">
        <f t="shared" si="13"/>
        <v>Nachtruhe</v>
      </c>
      <c r="H101" t="str">
        <f t="shared" si="14"/>
        <v>Elektrolyseur darf nicht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20.39</v>
      </c>
      <c r="M101">
        <f t="shared" si="19"/>
        <v>0</v>
      </c>
      <c r="N101">
        <f t="shared" si="20"/>
        <v>20.39</v>
      </c>
    </row>
    <row r="102" spans="1:14" x14ac:dyDescent="0.55000000000000004">
      <c r="A102" s="5">
        <v>45961</v>
      </c>
      <c r="B102" s="2" t="s">
        <v>11</v>
      </c>
      <c r="C102">
        <v>0</v>
      </c>
      <c r="D102">
        <f t="shared" si="21"/>
        <v>567.29999999999995</v>
      </c>
      <c r="E102" s="3">
        <f t="shared" si="11"/>
        <v>0.86942528735632174</v>
      </c>
      <c r="F102" t="str">
        <f t="shared" si="22"/>
        <v>wird nicht betankt</v>
      </c>
      <c r="G102" t="str">
        <f t="shared" si="13"/>
        <v>Nachtruhe</v>
      </c>
      <c r="H102" t="str">
        <f t="shared" si="14"/>
        <v>Elektrolyseur darf nicht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20.39</v>
      </c>
      <c r="M102">
        <f t="shared" si="19"/>
        <v>0</v>
      </c>
      <c r="N102">
        <f t="shared" si="20"/>
        <v>20.39</v>
      </c>
    </row>
    <row r="103" spans="1:14" x14ac:dyDescent="0.55000000000000004">
      <c r="A103" s="5">
        <v>45961</v>
      </c>
      <c r="B103" s="2" t="s">
        <v>12</v>
      </c>
      <c r="C103">
        <v>0</v>
      </c>
      <c r="D103">
        <f t="shared" si="21"/>
        <v>567.29999999999995</v>
      </c>
      <c r="E103" s="3">
        <f t="shared" si="11"/>
        <v>0.86942528735632174</v>
      </c>
      <c r="F103" t="str">
        <f t="shared" si="22"/>
        <v>wird nicht betankt</v>
      </c>
      <c r="G103" t="str">
        <f t="shared" si="13"/>
        <v>Nachtruhe</v>
      </c>
      <c r="H103" t="str">
        <f t="shared" si="14"/>
        <v>Elektrolyseur darf nicht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20.39</v>
      </c>
      <c r="M103">
        <f t="shared" si="19"/>
        <v>0</v>
      </c>
      <c r="N103">
        <f t="shared" si="20"/>
        <v>20.39</v>
      </c>
    </row>
    <row r="104" spans="1:14" x14ac:dyDescent="0.55000000000000004">
      <c r="A104" s="5">
        <v>45961</v>
      </c>
      <c r="B104" s="2" t="s">
        <v>13</v>
      </c>
      <c r="C104">
        <v>0</v>
      </c>
      <c r="D104">
        <f t="shared" si="21"/>
        <v>567.29999999999995</v>
      </c>
      <c r="E104" s="3">
        <f t="shared" si="11"/>
        <v>0.86942528735632174</v>
      </c>
      <c r="F104" t="str">
        <f t="shared" si="22"/>
        <v>wird nicht betankt</v>
      </c>
      <c r="G104" t="str">
        <f t="shared" si="13"/>
        <v>Nachtruhe</v>
      </c>
      <c r="H104" t="str">
        <f t="shared" si="14"/>
        <v>Elektrolyseur darf nicht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20.39</v>
      </c>
      <c r="M104">
        <f t="shared" si="19"/>
        <v>0</v>
      </c>
      <c r="N104">
        <f t="shared" si="20"/>
        <v>20.39</v>
      </c>
    </row>
    <row r="105" spans="1:14" x14ac:dyDescent="0.55000000000000004">
      <c r="A105" s="5">
        <v>45961</v>
      </c>
      <c r="B105" s="2" t="s">
        <v>14</v>
      </c>
      <c r="C105">
        <v>0</v>
      </c>
      <c r="D105">
        <f t="shared" si="21"/>
        <v>567.29999999999995</v>
      </c>
      <c r="E105" s="3">
        <f t="shared" si="11"/>
        <v>0.86942528735632174</v>
      </c>
      <c r="F105" t="str">
        <f t="shared" si="22"/>
        <v>wird nicht betankt</v>
      </c>
      <c r="G105" t="str">
        <f t="shared" si="13"/>
        <v>Nachtruhe</v>
      </c>
      <c r="H105" t="str">
        <f t="shared" si="14"/>
        <v>Elektrolyseur darf nicht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20.39</v>
      </c>
      <c r="M105">
        <f t="shared" si="19"/>
        <v>0</v>
      </c>
      <c r="N105">
        <f t="shared" si="20"/>
        <v>20.39</v>
      </c>
    </row>
    <row r="106" spans="1:14" x14ac:dyDescent="0.55000000000000004">
      <c r="A106" s="5">
        <v>45961</v>
      </c>
      <c r="B106" s="2" t="s">
        <v>15</v>
      </c>
      <c r="C106">
        <v>0</v>
      </c>
      <c r="D106">
        <f t="shared" si="21"/>
        <v>567.29999999999995</v>
      </c>
      <c r="E106" s="3">
        <f t="shared" si="11"/>
        <v>0.86942528735632174</v>
      </c>
      <c r="F106" t="str">
        <f t="shared" si="22"/>
        <v>wird nicht betankt</v>
      </c>
      <c r="G106" t="str">
        <f t="shared" si="13"/>
        <v>Nachtruhe</v>
      </c>
      <c r="H106" t="str">
        <f t="shared" si="14"/>
        <v>Elektrolyseur darf nicht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20.39</v>
      </c>
      <c r="M106">
        <f t="shared" si="19"/>
        <v>0</v>
      </c>
      <c r="N106">
        <f t="shared" si="20"/>
        <v>20.39</v>
      </c>
    </row>
    <row r="107" spans="1:14" x14ac:dyDescent="0.55000000000000004">
      <c r="A107" s="5">
        <v>45961</v>
      </c>
      <c r="B107" s="2" t="s">
        <v>16</v>
      </c>
      <c r="C107">
        <v>0</v>
      </c>
      <c r="D107">
        <f t="shared" si="21"/>
        <v>567.29999999999995</v>
      </c>
      <c r="E107" s="3">
        <f t="shared" si="11"/>
        <v>0.86942528735632174</v>
      </c>
      <c r="F107" t="str">
        <f t="shared" si="22"/>
        <v>wird nicht betankt</v>
      </c>
      <c r="G107" t="str">
        <f t="shared" si="13"/>
        <v>Nachtruhe</v>
      </c>
      <c r="H107" t="str">
        <f t="shared" si="14"/>
        <v>Elektrolyseur darf nicht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20.39</v>
      </c>
      <c r="M107">
        <f t="shared" si="19"/>
        <v>0</v>
      </c>
      <c r="N107">
        <f t="shared" si="20"/>
        <v>20.39</v>
      </c>
    </row>
    <row r="108" spans="1:14" x14ac:dyDescent="0.55000000000000004">
      <c r="A108" s="5">
        <v>45961</v>
      </c>
      <c r="B108" s="2" t="s">
        <v>17</v>
      </c>
      <c r="C108">
        <v>0</v>
      </c>
      <c r="D108">
        <f t="shared" si="21"/>
        <v>567.29999999999995</v>
      </c>
      <c r="E108" s="3">
        <f t="shared" si="11"/>
        <v>0.86942528735632174</v>
      </c>
      <c r="F108" t="str">
        <f t="shared" si="22"/>
        <v>wird nicht betankt</v>
      </c>
      <c r="G108" t="str">
        <f t="shared" si="13"/>
        <v>Nachtruhe</v>
      </c>
      <c r="H108" t="str">
        <f t="shared" si="14"/>
        <v>Elektrolyseur darf nicht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20.39</v>
      </c>
      <c r="M108">
        <f t="shared" si="19"/>
        <v>0</v>
      </c>
      <c r="N108">
        <f t="shared" si="20"/>
        <v>20.39</v>
      </c>
    </row>
    <row r="109" spans="1:14" x14ac:dyDescent="0.55000000000000004">
      <c r="A109" s="5">
        <v>45961</v>
      </c>
      <c r="B109" s="2" t="s">
        <v>18</v>
      </c>
      <c r="C109">
        <v>0</v>
      </c>
      <c r="D109">
        <f t="shared" si="21"/>
        <v>567.29999999999995</v>
      </c>
      <c r="E109" s="3">
        <f t="shared" si="11"/>
        <v>0.86942528735632174</v>
      </c>
      <c r="F109" t="str">
        <f t="shared" si="22"/>
        <v>wird nicht betankt</v>
      </c>
      <c r="G109" t="str">
        <f t="shared" si="13"/>
        <v>Nachtruhe</v>
      </c>
      <c r="H109" t="str">
        <f t="shared" si="14"/>
        <v>Elektrolyseur darf nicht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20.39</v>
      </c>
      <c r="M109">
        <f t="shared" si="19"/>
        <v>0</v>
      </c>
      <c r="N109">
        <f t="shared" si="20"/>
        <v>20.39</v>
      </c>
    </row>
    <row r="110" spans="1:14" x14ac:dyDescent="0.55000000000000004">
      <c r="A110" s="5">
        <v>45961</v>
      </c>
      <c r="B110" s="2" t="s">
        <v>19</v>
      </c>
      <c r="C110">
        <v>0</v>
      </c>
      <c r="D110">
        <f t="shared" si="21"/>
        <v>567.29999999999995</v>
      </c>
      <c r="E110" s="3">
        <f t="shared" si="11"/>
        <v>0.86942528735632174</v>
      </c>
      <c r="F110" t="str">
        <f t="shared" si="22"/>
        <v>wird nicht betankt</v>
      </c>
      <c r="G110" t="str">
        <f t="shared" si="13"/>
        <v>Nachtruhe</v>
      </c>
      <c r="H110" t="str">
        <f t="shared" si="14"/>
        <v>Elektrolyseur darf nicht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20.39</v>
      </c>
      <c r="M110">
        <f t="shared" si="19"/>
        <v>0</v>
      </c>
      <c r="N110">
        <f t="shared" si="20"/>
        <v>20.39</v>
      </c>
    </row>
    <row r="111" spans="1:14" x14ac:dyDescent="0.55000000000000004">
      <c r="A111" s="5">
        <v>45961</v>
      </c>
      <c r="B111" s="2" t="s">
        <v>20</v>
      </c>
      <c r="C111">
        <v>0</v>
      </c>
      <c r="D111">
        <f t="shared" si="21"/>
        <v>567.29999999999995</v>
      </c>
      <c r="E111" s="3">
        <f t="shared" si="11"/>
        <v>0.86942528735632174</v>
      </c>
      <c r="F111" t="str">
        <f t="shared" si="22"/>
        <v>wird nicht betankt</v>
      </c>
      <c r="G111" t="str">
        <f t="shared" si="13"/>
        <v>Nachtruhe</v>
      </c>
      <c r="H111" t="str">
        <f t="shared" si="14"/>
        <v>Elektrolyseur darf nicht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20.39</v>
      </c>
      <c r="M111">
        <f t="shared" si="19"/>
        <v>0</v>
      </c>
      <c r="N111">
        <f t="shared" si="20"/>
        <v>20.39</v>
      </c>
    </row>
    <row r="112" spans="1:14" x14ac:dyDescent="0.55000000000000004">
      <c r="A112" s="5">
        <v>45961</v>
      </c>
      <c r="B112" s="2" t="s">
        <v>21</v>
      </c>
      <c r="C112">
        <v>0</v>
      </c>
      <c r="D112">
        <f t="shared" si="21"/>
        <v>567.29999999999995</v>
      </c>
      <c r="E112" s="3">
        <f t="shared" si="11"/>
        <v>0.86942528735632174</v>
      </c>
      <c r="F112" t="str">
        <f t="shared" si="22"/>
        <v>wird nicht betankt</v>
      </c>
      <c r="G112" t="str">
        <f t="shared" si="13"/>
        <v>Nachtruhe</v>
      </c>
      <c r="H112" t="str">
        <f t="shared" si="14"/>
        <v>Elektrolyseur darf nicht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20.39</v>
      </c>
      <c r="M112">
        <f t="shared" si="19"/>
        <v>0</v>
      </c>
      <c r="N112">
        <f t="shared" si="20"/>
        <v>20.39</v>
      </c>
    </row>
    <row r="113" spans="1:14" x14ac:dyDescent="0.55000000000000004">
      <c r="A113" s="5">
        <v>45961</v>
      </c>
      <c r="B113" s="2" t="s">
        <v>22</v>
      </c>
      <c r="C113">
        <v>0</v>
      </c>
      <c r="D113">
        <f t="shared" si="21"/>
        <v>567.29999999999995</v>
      </c>
      <c r="E113" s="3">
        <f t="shared" si="11"/>
        <v>0.86942528735632174</v>
      </c>
      <c r="F113" t="str">
        <f t="shared" si="22"/>
        <v>wird nicht betankt</v>
      </c>
      <c r="G113" t="str">
        <f t="shared" si="13"/>
        <v>Nachtruhe</v>
      </c>
      <c r="H113" t="str">
        <f t="shared" si="14"/>
        <v>Elektrolyseur darf nicht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20.39</v>
      </c>
      <c r="M113">
        <f t="shared" si="19"/>
        <v>0</v>
      </c>
      <c r="N113">
        <f t="shared" si="20"/>
        <v>20.39</v>
      </c>
    </row>
    <row r="114" spans="1:14" x14ac:dyDescent="0.55000000000000004">
      <c r="A114" s="5">
        <v>45961</v>
      </c>
      <c r="B114" s="2" t="s">
        <v>23</v>
      </c>
      <c r="C114">
        <v>0</v>
      </c>
      <c r="D114">
        <f t="shared" si="21"/>
        <v>567.29999999999995</v>
      </c>
      <c r="E114" s="3">
        <f t="shared" si="11"/>
        <v>0.86942528735632174</v>
      </c>
      <c r="F114" t="str">
        <f t="shared" si="22"/>
        <v>wird nicht betankt</v>
      </c>
      <c r="G114" t="str">
        <f t="shared" si="13"/>
        <v>Nachtruhe</v>
      </c>
      <c r="H114" t="str">
        <f t="shared" si="14"/>
        <v>Elektrolyseur darf nicht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20.39</v>
      </c>
      <c r="M114">
        <f t="shared" si="19"/>
        <v>0</v>
      </c>
      <c r="N114">
        <f t="shared" si="20"/>
        <v>20.39</v>
      </c>
    </row>
    <row r="115" spans="1:14" x14ac:dyDescent="0.55000000000000004">
      <c r="A115" s="5">
        <v>45961</v>
      </c>
      <c r="B115" s="2" t="s">
        <v>24</v>
      </c>
      <c r="C115">
        <v>0</v>
      </c>
      <c r="D115">
        <f t="shared" si="21"/>
        <v>567.29999999999995</v>
      </c>
      <c r="E115" s="3">
        <f t="shared" si="11"/>
        <v>0.86942528735632174</v>
      </c>
      <c r="F115" t="str">
        <f t="shared" si="22"/>
        <v>wird nicht betankt</v>
      </c>
      <c r="G115" t="str">
        <f t="shared" si="13"/>
        <v>Nachtruhe</v>
      </c>
      <c r="H115" t="str">
        <f t="shared" si="14"/>
        <v>Elektrolyseur darf nicht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20.39</v>
      </c>
      <c r="M115">
        <f t="shared" si="19"/>
        <v>0</v>
      </c>
      <c r="N115">
        <f t="shared" si="20"/>
        <v>20.39</v>
      </c>
    </row>
    <row r="116" spans="1:14" x14ac:dyDescent="0.55000000000000004">
      <c r="A116" s="5">
        <v>45961</v>
      </c>
      <c r="B116" s="1" t="s">
        <v>25</v>
      </c>
      <c r="C116">
        <v>-21.75</v>
      </c>
      <c r="D116">
        <f t="shared" si="21"/>
        <v>545.6</v>
      </c>
      <c r="E116" s="3">
        <f t="shared" si="11"/>
        <v>0.83616858237547897</v>
      </c>
      <c r="F116" t="str">
        <f t="shared" si="22"/>
        <v>wird betankt</v>
      </c>
      <c r="G116" t="str">
        <f t="shared" si="13"/>
        <v>Nachtruhe</v>
      </c>
      <c r="H116" t="str">
        <f t="shared" si="14"/>
        <v>Elektrolyseur darf nicht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20.39</v>
      </c>
      <c r="M116">
        <f t="shared" si="19"/>
        <v>25</v>
      </c>
      <c r="N116">
        <f t="shared" si="20"/>
        <v>45.39</v>
      </c>
    </row>
    <row r="117" spans="1:14" x14ac:dyDescent="0.55000000000000004">
      <c r="A117" s="5">
        <v>45961</v>
      </c>
      <c r="B117" s="1" t="s">
        <v>26</v>
      </c>
      <c r="C117">
        <v>-21.75</v>
      </c>
      <c r="D117">
        <f t="shared" si="21"/>
        <v>523.9</v>
      </c>
      <c r="E117" s="3">
        <f t="shared" si="11"/>
        <v>0.80291187739463599</v>
      </c>
      <c r="F117" t="str">
        <f t="shared" si="22"/>
        <v>wird betankt</v>
      </c>
      <c r="G117" t="str">
        <f t="shared" si="13"/>
        <v>Nachtruhe</v>
      </c>
      <c r="H117" t="str">
        <f t="shared" si="14"/>
        <v>Elektrolyseur darf nicht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20.39</v>
      </c>
      <c r="M117">
        <f t="shared" si="19"/>
        <v>25</v>
      </c>
      <c r="N117">
        <f t="shared" si="20"/>
        <v>45.39</v>
      </c>
    </row>
    <row r="118" spans="1:14" x14ac:dyDescent="0.55000000000000004">
      <c r="A118" s="5">
        <v>45961</v>
      </c>
      <c r="B118" s="1" t="s">
        <v>27</v>
      </c>
      <c r="C118">
        <v>-21.75</v>
      </c>
      <c r="D118">
        <f t="shared" si="21"/>
        <v>502.2</v>
      </c>
      <c r="E118" s="3">
        <f t="shared" si="11"/>
        <v>0.76965517241379311</v>
      </c>
      <c r="F118" t="str">
        <f t="shared" si="22"/>
        <v>wird betankt</v>
      </c>
      <c r="G118" t="str">
        <f t="shared" si="13"/>
        <v>Nachtruhe</v>
      </c>
      <c r="H118" t="str">
        <f t="shared" si="14"/>
        <v>Elektrolyseur darf nicht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20.39</v>
      </c>
      <c r="M118">
        <f t="shared" si="19"/>
        <v>25</v>
      </c>
      <c r="N118">
        <f t="shared" si="20"/>
        <v>45.39</v>
      </c>
    </row>
    <row r="119" spans="1:14" x14ac:dyDescent="0.55000000000000004">
      <c r="A119" s="5">
        <v>45961</v>
      </c>
      <c r="B119" s="1" t="s">
        <v>28</v>
      </c>
      <c r="C119">
        <v>-21.75</v>
      </c>
      <c r="D119">
        <f t="shared" si="21"/>
        <v>480.5</v>
      </c>
      <c r="E119" s="3">
        <f t="shared" si="11"/>
        <v>0.73639846743295023</v>
      </c>
      <c r="F119" t="str">
        <f t="shared" si="22"/>
        <v>wird betankt</v>
      </c>
      <c r="G119" t="str">
        <f t="shared" si="13"/>
        <v>Nachtruhe</v>
      </c>
      <c r="H119" t="str">
        <f t="shared" si="14"/>
        <v>Elektrolyseur darf nicht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20.39</v>
      </c>
      <c r="M119">
        <f t="shared" si="19"/>
        <v>25</v>
      </c>
      <c r="N119">
        <f t="shared" si="20"/>
        <v>45.39</v>
      </c>
    </row>
    <row r="120" spans="1:14" x14ac:dyDescent="0.55000000000000004">
      <c r="A120" s="5">
        <v>45961</v>
      </c>
      <c r="B120" s="1" t="s">
        <v>29</v>
      </c>
      <c r="C120">
        <v>-21.75</v>
      </c>
      <c r="D120">
        <f t="shared" si="21"/>
        <v>458.8</v>
      </c>
      <c r="E120" s="3">
        <f t="shared" si="11"/>
        <v>0.70314176245210724</v>
      </c>
      <c r="F120" t="str">
        <f t="shared" si="22"/>
        <v>wird betankt</v>
      </c>
      <c r="G120" t="str">
        <f t="shared" si="13"/>
        <v>Nachtruhe</v>
      </c>
      <c r="H120" t="str">
        <f t="shared" si="14"/>
        <v>Elektrolyseur darf nicht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20.39</v>
      </c>
      <c r="M120">
        <f t="shared" si="19"/>
        <v>25</v>
      </c>
      <c r="N120">
        <f t="shared" si="20"/>
        <v>45.39</v>
      </c>
    </row>
    <row r="121" spans="1:14" x14ac:dyDescent="0.55000000000000004">
      <c r="A121" s="5">
        <v>45961</v>
      </c>
      <c r="B121" s="1" t="s">
        <v>30</v>
      </c>
      <c r="C121">
        <v>-21.75</v>
      </c>
      <c r="D121">
        <f t="shared" si="21"/>
        <v>437.1</v>
      </c>
      <c r="E121" s="3">
        <f t="shared" si="11"/>
        <v>0.66988505747126437</v>
      </c>
      <c r="F121" t="str">
        <f t="shared" si="22"/>
        <v>wird betankt</v>
      </c>
      <c r="G121" t="str">
        <f t="shared" si="13"/>
        <v>Nachtruhe</v>
      </c>
      <c r="H121" t="str">
        <f t="shared" si="14"/>
        <v>Elektrolyseur darf nicht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20.39</v>
      </c>
      <c r="M121">
        <f t="shared" si="19"/>
        <v>25</v>
      </c>
      <c r="N121">
        <f t="shared" si="20"/>
        <v>45.39</v>
      </c>
    </row>
    <row r="122" spans="1:14" x14ac:dyDescent="0.55000000000000004">
      <c r="A122" s="5">
        <v>45961</v>
      </c>
      <c r="B122" s="1" t="s">
        <v>31</v>
      </c>
      <c r="C122">
        <v>-21.75</v>
      </c>
      <c r="D122">
        <f t="shared" si="21"/>
        <v>415.4</v>
      </c>
      <c r="E122" s="3">
        <f t="shared" si="11"/>
        <v>0.63662835249042138</v>
      </c>
      <c r="F122" t="str">
        <f t="shared" si="22"/>
        <v>wird betankt</v>
      </c>
      <c r="G122" t="str">
        <f t="shared" si="13"/>
        <v>keine Nachtruhe</v>
      </c>
      <c r="H122" t="str">
        <f t="shared" si="14"/>
        <v>Elektrolyseur darf nicht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20.39</v>
      </c>
      <c r="M122">
        <f t="shared" si="19"/>
        <v>25</v>
      </c>
      <c r="N122">
        <f t="shared" si="20"/>
        <v>45.39</v>
      </c>
    </row>
    <row r="123" spans="1:14" x14ac:dyDescent="0.55000000000000004">
      <c r="A123" s="5">
        <v>45961</v>
      </c>
      <c r="B123" s="1" t="s">
        <v>32</v>
      </c>
      <c r="C123">
        <v>-21.75</v>
      </c>
      <c r="D123">
        <f t="shared" si="21"/>
        <v>393.7</v>
      </c>
      <c r="E123" s="3">
        <f t="shared" si="11"/>
        <v>0.6033716475095785</v>
      </c>
      <c r="F123" t="str">
        <f t="shared" si="22"/>
        <v>wird betankt</v>
      </c>
      <c r="G123" t="str">
        <f t="shared" si="13"/>
        <v>keine Nachtruhe</v>
      </c>
      <c r="H123" t="str">
        <f t="shared" si="14"/>
        <v>Elektrolyseur darf nicht</v>
      </c>
      <c r="I123">
        <f t="shared" si="15"/>
        <v>0</v>
      </c>
      <c r="J123">
        <f t="shared" si="16"/>
        <v>0</v>
      </c>
      <c r="K123">
        <f t="shared" si="17"/>
        <v>0</v>
      </c>
      <c r="L123">
        <f t="shared" si="18"/>
        <v>20.39</v>
      </c>
      <c r="M123">
        <f t="shared" si="19"/>
        <v>25</v>
      </c>
      <c r="N123">
        <f t="shared" si="20"/>
        <v>45.39</v>
      </c>
    </row>
    <row r="124" spans="1:14" x14ac:dyDescent="0.55000000000000004">
      <c r="A124" s="5">
        <v>45961</v>
      </c>
      <c r="B124" s="4" t="s">
        <v>33</v>
      </c>
      <c r="C124">
        <v>22.125</v>
      </c>
      <c r="D124">
        <f t="shared" si="21"/>
        <v>415.8</v>
      </c>
      <c r="E124" s="3">
        <f t="shared" si="11"/>
        <v>0.63724137931034486</v>
      </c>
      <c r="F124" t="str">
        <f t="shared" si="22"/>
        <v>wird nicht betankt</v>
      </c>
      <c r="G124" t="str">
        <f t="shared" si="13"/>
        <v>keine Nachtruhe</v>
      </c>
      <c r="H124" t="str">
        <f t="shared" si="14"/>
        <v>Elektrolyseur darf</v>
      </c>
      <c r="I124">
        <f t="shared" si="15"/>
        <v>328.11</v>
      </c>
      <c r="J124">
        <f t="shared" si="16"/>
        <v>1250</v>
      </c>
      <c r="K124">
        <f t="shared" si="17"/>
        <v>66.12</v>
      </c>
      <c r="L124">
        <f t="shared" si="18"/>
        <v>20.39</v>
      </c>
      <c r="M124">
        <f t="shared" si="19"/>
        <v>0</v>
      </c>
      <c r="N124">
        <f t="shared" si="20"/>
        <v>1336.51</v>
      </c>
    </row>
    <row r="125" spans="1:14" x14ac:dyDescent="0.55000000000000004">
      <c r="A125" s="5">
        <v>45961</v>
      </c>
      <c r="B125" s="4" t="s">
        <v>34</v>
      </c>
      <c r="C125">
        <v>22.125</v>
      </c>
      <c r="D125">
        <f t="shared" si="21"/>
        <v>437.9</v>
      </c>
      <c r="E125" s="3">
        <f t="shared" si="11"/>
        <v>0.6711111111111111</v>
      </c>
      <c r="F125" t="str">
        <f t="shared" si="22"/>
        <v>wird nicht betankt</v>
      </c>
      <c r="G125" t="str">
        <f t="shared" si="13"/>
        <v>keine Nachtruhe</v>
      </c>
      <c r="H125" t="str">
        <f t="shared" si="14"/>
        <v>Elektrolyseur darf</v>
      </c>
      <c r="I125">
        <f t="shared" si="15"/>
        <v>328.11</v>
      </c>
      <c r="J125">
        <f t="shared" si="16"/>
        <v>1250</v>
      </c>
      <c r="K125">
        <f t="shared" si="17"/>
        <v>66.12</v>
      </c>
      <c r="L125">
        <f t="shared" si="18"/>
        <v>20.39</v>
      </c>
      <c r="M125">
        <f t="shared" si="19"/>
        <v>0</v>
      </c>
      <c r="N125">
        <f t="shared" si="20"/>
        <v>1336.51</v>
      </c>
    </row>
    <row r="126" spans="1:14" x14ac:dyDescent="0.55000000000000004">
      <c r="A126" s="5">
        <v>45961</v>
      </c>
      <c r="B126" s="4" t="s">
        <v>35</v>
      </c>
      <c r="C126">
        <v>22.125</v>
      </c>
      <c r="D126">
        <f t="shared" si="21"/>
        <v>460</v>
      </c>
      <c r="E126" s="3">
        <f t="shared" si="11"/>
        <v>0.70498084291187735</v>
      </c>
      <c r="F126" t="str">
        <f t="shared" si="22"/>
        <v>wird nicht betankt</v>
      </c>
      <c r="G126" t="str">
        <f t="shared" si="13"/>
        <v>keine Nachtruhe</v>
      </c>
      <c r="H126" t="str">
        <f t="shared" si="14"/>
        <v>Elektrolyseur darf</v>
      </c>
      <c r="I126">
        <f t="shared" si="15"/>
        <v>328.11</v>
      </c>
      <c r="J126">
        <f t="shared" si="16"/>
        <v>1250</v>
      </c>
      <c r="K126">
        <f t="shared" si="17"/>
        <v>66.12</v>
      </c>
      <c r="L126">
        <f t="shared" si="18"/>
        <v>20.39</v>
      </c>
      <c r="M126">
        <f t="shared" si="19"/>
        <v>0</v>
      </c>
      <c r="N126">
        <f t="shared" si="20"/>
        <v>1336.51</v>
      </c>
    </row>
    <row r="127" spans="1:14" x14ac:dyDescent="0.55000000000000004">
      <c r="A127" s="5">
        <v>45961</v>
      </c>
      <c r="B127" s="4" t="s">
        <v>36</v>
      </c>
      <c r="C127">
        <v>22.125</v>
      </c>
      <c r="D127">
        <f t="shared" si="21"/>
        <v>482.1</v>
      </c>
      <c r="E127" s="3">
        <f t="shared" si="11"/>
        <v>0.7388505747126437</v>
      </c>
      <c r="F127" t="str">
        <f t="shared" si="22"/>
        <v>wird nicht betankt</v>
      </c>
      <c r="G127" t="str">
        <f t="shared" si="13"/>
        <v>keine Nachtruhe</v>
      </c>
      <c r="H127" t="str">
        <f t="shared" si="14"/>
        <v>Elektrolyseur darf</v>
      </c>
      <c r="I127">
        <f t="shared" si="15"/>
        <v>328.11</v>
      </c>
      <c r="J127">
        <f t="shared" si="16"/>
        <v>1250</v>
      </c>
      <c r="K127">
        <f t="shared" si="17"/>
        <v>66.12</v>
      </c>
      <c r="L127">
        <f t="shared" si="18"/>
        <v>20.39</v>
      </c>
      <c r="M127">
        <f t="shared" si="19"/>
        <v>0</v>
      </c>
      <c r="N127">
        <f t="shared" si="20"/>
        <v>1336.51</v>
      </c>
    </row>
    <row r="128" spans="1:14" x14ac:dyDescent="0.55000000000000004">
      <c r="A128" s="5">
        <v>45961</v>
      </c>
      <c r="B128" s="4" t="s">
        <v>37</v>
      </c>
      <c r="C128">
        <v>22.125</v>
      </c>
      <c r="D128">
        <f t="shared" si="21"/>
        <v>504.2</v>
      </c>
      <c r="E128" s="3">
        <f t="shared" si="11"/>
        <v>0.77272030651340995</v>
      </c>
      <c r="F128" t="str">
        <f t="shared" si="22"/>
        <v>wird nicht betankt</v>
      </c>
      <c r="G128" t="str">
        <f t="shared" si="13"/>
        <v>keine Nachtruhe</v>
      </c>
      <c r="H128" t="str">
        <f t="shared" si="14"/>
        <v>Elektrolyseur darf</v>
      </c>
      <c r="I128">
        <f t="shared" si="15"/>
        <v>328.11</v>
      </c>
      <c r="J128">
        <f t="shared" si="16"/>
        <v>1250</v>
      </c>
      <c r="K128">
        <f t="shared" si="17"/>
        <v>66.12</v>
      </c>
      <c r="L128">
        <f t="shared" si="18"/>
        <v>20.39</v>
      </c>
      <c r="M128">
        <f t="shared" si="19"/>
        <v>0</v>
      </c>
      <c r="N128">
        <f t="shared" si="20"/>
        <v>1336.51</v>
      </c>
    </row>
    <row r="129" spans="1:14" x14ac:dyDescent="0.55000000000000004">
      <c r="A129" s="5">
        <v>45961</v>
      </c>
      <c r="B129" s="4" t="s">
        <v>38</v>
      </c>
      <c r="C129">
        <v>22.125</v>
      </c>
      <c r="D129">
        <f t="shared" si="21"/>
        <v>526.29999999999995</v>
      </c>
      <c r="E129" s="3">
        <f t="shared" si="11"/>
        <v>0.80659003831417619</v>
      </c>
      <c r="F129" t="str">
        <f t="shared" si="22"/>
        <v>wird nicht betankt</v>
      </c>
      <c r="G129" t="str">
        <f t="shared" si="13"/>
        <v>keine Nachtruhe</v>
      </c>
      <c r="H129" t="str">
        <f t="shared" si="14"/>
        <v>Elektrolyseur darf</v>
      </c>
      <c r="I129">
        <f t="shared" si="15"/>
        <v>328.11</v>
      </c>
      <c r="J129">
        <f t="shared" si="16"/>
        <v>1250</v>
      </c>
      <c r="K129">
        <f t="shared" si="17"/>
        <v>66.12</v>
      </c>
      <c r="L129">
        <f t="shared" si="18"/>
        <v>20.39</v>
      </c>
      <c r="M129">
        <f t="shared" si="19"/>
        <v>0</v>
      </c>
      <c r="N129">
        <f t="shared" si="20"/>
        <v>1336.51</v>
      </c>
    </row>
    <row r="130" spans="1:14" x14ac:dyDescent="0.55000000000000004">
      <c r="A130" s="5">
        <v>45961</v>
      </c>
      <c r="B130" s="4" t="s">
        <v>39</v>
      </c>
      <c r="C130">
        <v>22.125</v>
      </c>
      <c r="D130">
        <f t="shared" si="21"/>
        <v>548.4</v>
      </c>
      <c r="E130" s="3">
        <f t="shared" si="11"/>
        <v>0.84045977011494244</v>
      </c>
      <c r="F130" t="str">
        <f t="shared" si="22"/>
        <v>wird nicht betankt</v>
      </c>
      <c r="G130" t="str">
        <f t="shared" si="13"/>
        <v>keine Nachtruhe</v>
      </c>
      <c r="H130" t="str">
        <f t="shared" si="14"/>
        <v>Elektrolyseur darf</v>
      </c>
      <c r="I130">
        <f t="shared" si="15"/>
        <v>328.11</v>
      </c>
      <c r="J130">
        <f t="shared" si="16"/>
        <v>1250</v>
      </c>
      <c r="K130">
        <f t="shared" si="17"/>
        <v>66.12</v>
      </c>
      <c r="L130">
        <f t="shared" si="18"/>
        <v>20.39</v>
      </c>
      <c r="M130">
        <f t="shared" si="19"/>
        <v>0</v>
      </c>
      <c r="N130">
        <f t="shared" si="20"/>
        <v>1336.51</v>
      </c>
    </row>
    <row r="131" spans="1:14" x14ac:dyDescent="0.55000000000000004">
      <c r="A131" s="5">
        <v>45961</v>
      </c>
      <c r="B131" s="4" t="s">
        <v>40</v>
      </c>
      <c r="C131">
        <v>22.125</v>
      </c>
      <c r="D131">
        <f t="shared" si="21"/>
        <v>570.5</v>
      </c>
      <c r="E131" s="3">
        <f t="shared" ref="E131:E192" si="23">D131/$U$5</f>
        <v>0.8743295019157088</v>
      </c>
      <c r="F131" t="str">
        <f t="shared" si="22"/>
        <v>wird nicht betankt</v>
      </c>
      <c r="G131" t="str">
        <f t="shared" ref="G131:G194" si="24">IF(OR(
    TIMEVALUE(MID(B131,1,5))&gt;=TIME(22,0,0),
    TIMEVALUE(MID(B131,1,5))&lt;TIME(6,0,0)
),"Nachtruhe","keine Nachtruhe")</f>
        <v>keine Nachtruhe</v>
      </c>
      <c r="H131" t="str">
        <f t="shared" ref="H131:H194" si="25">IF(AND(F131="wird nicht betankt",G131="keine Nachtruhe"),"Elektrolyseur darf","Elektrolyseur darf nicht")</f>
        <v>Elektrolyseur darf</v>
      </c>
      <c r="I131">
        <f t="shared" ref="I131:I192" si="26">ROUND(IF(AND(H131="Elektrolyseur darf", C131=22.125),C131*14.83,0),2)</f>
        <v>328.11</v>
      </c>
      <c r="J131">
        <f t="shared" ref="J131:J194" si="27">IF(C131=22.125,$P$4*0.25,0)</f>
        <v>1250</v>
      </c>
      <c r="K131">
        <f t="shared" ref="K131:K194" si="28">IF(J131&gt;0,$Q$4*0.25,0)</f>
        <v>66.12</v>
      </c>
      <c r="L131">
        <f t="shared" ref="L131:L194" si="29">ROUND($R$4*0.25,2)</f>
        <v>20.39</v>
      </c>
      <c r="M131">
        <f t="shared" ref="M131:M194" si="30">ROUND(IF(F131="wird betankt",$S$4*0.25,0),2)</f>
        <v>0</v>
      </c>
      <c r="N131">
        <f t="shared" ref="N131:N194" si="31">SUM(J131:M131)</f>
        <v>1336.51</v>
      </c>
    </row>
    <row r="132" spans="1:14" x14ac:dyDescent="0.55000000000000004">
      <c r="A132" s="5">
        <v>45961</v>
      </c>
      <c r="B132" s="4" t="s">
        <v>41</v>
      </c>
      <c r="C132">
        <v>22.125</v>
      </c>
      <c r="D132">
        <f t="shared" ref="D132:D195" si="32">ROUND(IF((D131+C132)&gt; 652.5, 652.5,(D131+C132)),1)</f>
        <v>592.6</v>
      </c>
      <c r="E132" s="3">
        <f t="shared" si="23"/>
        <v>0.90819923371647515</v>
      </c>
      <c r="F132" t="str">
        <f t="shared" si="22"/>
        <v>wird nicht betankt</v>
      </c>
      <c r="G132" t="str">
        <f t="shared" si="24"/>
        <v>keine Nachtruhe</v>
      </c>
      <c r="H132" t="str">
        <f t="shared" si="25"/>
        <v>Elektrolyseur darf</v>
      </c>
      <c r="I132">
        <f t="shared" si="26"/>
        <v>328.11</v>
      </c>
      <c r="J132">
        <f t="shared" si="27"/>
        <v>1250</v>
      </c>
      <c r="K132">
        <f t="shared" si="28"/>
        <v>66.12</v>
      </c>
      <c r="L132">
        <f t="shared" si="29"/>
        <v>20.39</v>
      </c>
      <c r="M132">
        <f t="shared" si="30"/>
        <v>0</v>
      </c>
      <c r="N132">
        <f t="shared" si="31"/>
        <v>1336.51</v>
      </c>
    </row>
    <row r="133" spans="1:14" x14ac:dyDescent="0.55000000000000004">
      <c r="A133" s="5">
        <v>45961</v>
      </c>
      <c r="B133" s="4" t="s">
        <v>42</v>
      </c>
      <c r="C133">
        <v>22.125</v>
      </c>
      <c r="D133">
        <f t="shared" si="32"/>
        <v>614.70000000000005</v>
      </c>
      <c r="E133" s="3">
        <f t="shared" si="23"/>
        <v>0.9420689655172414</v>
      </c>
      <c r="F133" t="str">
        <f t="shared" si="22"/>
        <v>wird nicht betankt</v>
      </c>
      <c r="G133" t="str">
        <f t="shared" si="24"/>
        <v>keine Nachtruhe</v>
      </c>
      <c r="H133" t="str">
        <f t="shared" si="25"/>
        <v>Elektrolyseur darf</v>
      </c>
      <c r="I133">
        <f t="shared" si="26"/>
        <v>328.11</v>
      </c>
      <c r="J133">
        <f t="shared" si="27"/>
        <v>1250</v>
      </c>
      <c r="K133">
        <f t="shared" si="28"/>
        <v>66.12</v>
      </c>
      <c r="L133">
        <f t="shared" si="29"/>
        <v>20.39</v>
      </c>
      <c r="M133">
        <f t="shared" si="30"/>
        <v>0</v>
      </c>
      <c r="N133">
        <f t="shared" si="31"/>
        <v>1336.51</v>
      </c>
    </row>
    <row r="134" spans="1:14" x14ac:dyDescent="0.55000000000000004">
      <c r="A134" s="5">
        <v>45961</v>
      </c>
      <c r="B134" s="4" t="s">
        <v>43</v>
      </c>
      <c r="C134">
        <v>22.125</v>
      </c>
      <c r="D134">
        <f t="shared" si="32"/>
        <v>636.79999999999995</v>
      </c>
      <c r="E134" s="3">
        <f t="shared" si="23"/>
        <v>0.97593869731800764</v>
      </c>
      <c r="F134" t="str">
        <f t="shared" si="22"/>
        <v>wird nicht betankt</v>
      </c>
      <c r="G134" t="str">
        <f t="shared" si="24"/>
        <v>keine Nachtruhe</v>
      </c>
      <c r="H134" t="str">
        <f t="shared" si="25"/>
        <v>Elektrolyseur darf</v>
      </c>
      <c r="I134">
        <f t="shared" si="26"/>
        <v>328.11</v>
      </c>
      <c r="J134">
        <f t="shared" si="27"/>
        <v>1250</v>
      </c>
      <c r="K134">
        <f t="shared" si="28"/>
        <v>66.12</v>
      </c>
      <c r="L134">
        <f t="shared" si="29"/>
        <v>20.39</v>
      </c>
      <c r="M134">
        <f t="shared" si="30"/>
        <v>0</v>
      </c>
      <c r="N134">
        <f t="shared" si="31"/>
        <v>1336.51</v>
      </c>
    </row>
    <row r="135" spans="1:14" x14ac:dyDescent="0.55000000000000004">
      <c r="A135" s="5">
        <v>45961</v>
      </c>
      <c r="B135" s="4" t="s">
        <v>44</v>
      </c>
      <c r="C135">
        <v>22.125</v>
      </c>
      <c r="D135">
        <f t="shared" si="32"/>
        <v>652.5</v>
      </c>
      <c r="E135" s="3">
        <f t="shared" si="23"/>
        <v>1</v>
      </c>
      <c r="F135" t="str">
        <f t="shared" si="22"/>
        <v>wird nicht betankt</v>
      </c>
      <c r="G135" t="str">
        <f t="shared" si="24"/>
        <v>keine Nachtruhe</v>
      </c>
      <c r="H135" t="str">
        <f t="shared" si="25"/>
        <v>Elektrolyseur darf</v>
      </c>
      <c r="I135">
        <f t="shared" si="26"/>
        <v>328.11</v>
      </c>
      <c r="J135">
        <f t="shared" si="27"/>
        <v>1250</v>
      </c>
      <c r="K135">
        <f t="shared" si="28"/>
        <v>66.12</v>
      </c>
      <c r="L135">
        <f t="shared" si="29"/>
        <v>20.39</v>
      </c>
      <c r="M135">
        <f t="shared" si="30"/>
        <v>0</v>
      </c>
      <c r="N135">
        <f t="shared" si="31"/>
        <v>1336.51</v>
      </c>
    </row>
    <row r="136" spans="1:14" x14ac:dyDescent="0.55000000000000004">
      <c r="A136" s="5">
        <v>45961</v>
      </c>
      <c r="B136" s="4" t="s">
        <v>45</v>
      </c>
      <c r="C136">
        <v>0</v>
      </c>
      <c r="D136">
        <f t="shared" si="32"/>
        <v>652.5</v>
      </c>
      <c r="E136" s="3">
        <f t="shared" si="23"/>
        <v>1</v>
      </c>
      <c r="F136" t="str">
        <f t="shared" si="22"/>
        <v>wird nicht betankt</v>
      </c>
      <c r="G136" t="str">
        <f t="shared" si="24"/>
        <v>keine Nachtruhe</v>
      </c>
      <c r="H136" t="str">
        <f t="shared" si="25"/>
        <v>Elektrolyseur darf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20.39</v>
      </c>
      <c r="M136">
        <f t="shared" si="30"/>
        <v>0</v>
      </c>
      <c r="N136">
        <f t="shared" si="31"/>
        <v>20.39</v>
      </c>
    </row>
    <row r="137" spans="1:14" x14ac:dyDescent="0.55000000000000004">
      <c r="A137" s="5">
        <v>45961</v>
      </c>
      <c r="B137" s="4" t="s">
        <v>46</v>
      </c>
      <c r="C137">
        <v>0</v>
      </c>
      <c r="D137">
        <f t="shared" si="32"/>
        <v>652.5</v>
      </c>
      <c r="E137" s="3">
        <f t="shared" si="23"/>
        <v>1</v>
      </c>
      <c r="F137" t="str">
        <f t="shared" si="22"/>
        <v>wird nicht betankt</v>
      </c>
      <c r="G137" t="str">
        <f t="shared" si="24"/>
        <v>keine Nachtruhe</v>
      </c>
      <c r="H137" t="str">
        <f t="shared" si="25"/>
        <v>Elektrolyseur darf</v>
      </c>
      <c r="I137">
        <f t="shared" si="26"/>
        <v>0</v>
      </c>
      <c r="J137">
        <f t="shared" si="27"/>
        <v>0</v>
      </c>
      <c r="K137">
        <f t="shared" si="28"/>
        <v>0</v>
      </c>
      <c r="L137">
        <f t="shared" si="29"/>
        <v>20.39</v>
      </c>
      <c r="M137">
        <f t="shared" si="30"/>
        <v>0</v>
      </c>
      <c r="N137">
        <f t="shared" si="31"/>
        <v>20.39</v>
      </c>
    </row>
    <row r="138" spans="1:14" x14ac:dyDescent="0.55000000000000004">
      <c r="A138" s="5">
        <v>45961</v>
      </c>
      <c r="B138" s="4" t="s">
        <v>47</v>
      </c>
      <c r="C138">
        <v>0</v>
      </c>
      <c r="D138">
        <f t="shared" si="32"/>
        <v>652.5</v>
      </c>
      <c r="E138" s="3">
        <f t="shared" si="23"/>
        <v>1</v>
      </c>
      <c r="F138" t="str">
        <f t="shared" si="22"/>
        <v>wird nicht betankt</v>
      </c>
      <c r="G138" t="str">
        <f t="shared" si="24"/>
        <v>keine Nachtruhe</v>
      </c>
      <c r="H138" t="str">
        <f t="shared" si="25"/>
        <v>Elektrolyseur darf</v>
      </c>
      <c r="I138">
        <f t="shared" si="26"/>
        <v>0</v>
      </c>
      <c r="J138">
        <f t="shared" si="27"/>
        <v>0</v>
      </c>
      <c r="K138">
        <f t="shared" si="28"/>
        <v>0</v>
      </c>
      <c r="L138">
        <f t="shared" si="29"/>
        <v>20.39</v>
      </c>
      <c r="M138">
        <f t="shared" si="30"/>
        <v>0</v>
      </c>
      <c r="N138">
        <f t="shared" si="31"/>
        <v>20.39</v>
      </c>
    </row>
    <row r="139" spans="1:14" x14ac:dyDescent="0.55000000000000004">
      <c r="A139" s="5">
        <v>45961</v>
      </c>
      <c r="B139" s="4" t="s">
        <v>48</v>
      </c>
      <c r="C139">
        <v>0</v>
      </c>
      <c r="D139">
        <f t="shared" si="32"/>
        <v>652.5</v>
      </c>
      <c r="E139" s="3">
        <f t="shared" si="23"/>
        <v>1</v>
      </c>
      <c r="F139" t="str">
        <f t="shared" si="22"/>
        <v>wird nicht betankt</v>
      </c>
      <c r="G139" t="str">
        <f t="shared" si="24"/>
        <v>keine Nachtruhe</v>
      </c>
      <c r="H139" t="str">
        <f t="shared" si="25"/>
        <v>Elektrolyseur darf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20.39</v>
      </c>
      <c r="M139">
        <f t="shared" si="30"/>
        <v>0</v>
      </c>
      <c r="N139">
        <f t="shared" si="31"/>
        <v>20.39</v>
      </c>
    </row>
    <row r="140" spans="1:14" x14ac:dyDescent="0.55000000000000004">
      <c r="A140" s="5">
        <v>45961</v>
      </c>
      <c r="B140" s="4" t="s">
        <v>49</v>
      </c>
      <c r="C140">
        <v>0</v>
      </c>
      <c r="D140">
        <f t="shared" si="32"/>
        <v>652.5</v>
      </c>
      <c r="E140" s="3">
        <f t="shared" si="23"/>
        <v>1</v>
      </c>
      <c r="F140" t="str">
        <f t="shared" si="22"/>
        <v>wird nicht betankt</v>
      </c>
      <c r="G140" t="str">
        <f t="shared" si="24"/>
        <v>keine Nachtruhe</v>
      </c>
      <c r="H140" t="str">
        <f t="shared" si="25"/>
        <v>Elektrolyseur darf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20.39</v>
      </c>
      <c r="M140">
        <f t="shared" si="30"/>
        <v>0</v>
      </c>
      <c r="N140">
        <f t="shared" si="31"/>
        <v>20.39</v>
      </c>
    </row>
    <row r="141" spans="1:14" x14ac:dyDescent="0.55000000000000004">
      <c r="A141" s="5">
        <v>45961</v>
      </c>
      <c r="B141" s="4" t="s">
        <v>50</v>
      </c>
      <c r="C141">
        <v>0</v>
      </c>
      <c r="D141">
        <f t="shared" si="32"/>
        <v>652.5</v>
      </c>
      <c r="E141" s="3">
        <f t="shared" si="23"/>
        <v>1</v>
      </c>
      <c r="F141" t="str">
        <f t="shared" si="22"/>
        <v>wird nicht betankt</v>
      </c>
      <c r="G141" t="str">
        <f t="shared" si="24"/>
        <v>keine Nachtruhe</v>
      </c>
      <c r="H141" t="str">
        <f t="shared" si="25"/>
        <v>Elektrolyseur darf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20.39</v>
      </c>
      <c r="M141">
        <f t="shared" si="30"/>
        <v>0</v>
      </c>
      <c r="N141">
        <f t="shared" si="31"/>
        <v>20.39</v>
      </c>
    </row>
    <row r="142" spans="1:14" x14ac:dyDescent="0.55000000000000004">
      <c r="A142" s="5">
        <v>45961</v>
      </c>
      <c r="B142" s="4" t="s">
        <v>51</v>
      </c>
      <c r="C142">
        <v>0</v>
      </c>
      <c r="D142">
        <f t="shared" si="32"/>
        <v>652.5</v>
      </c>
      <c r="E142" s="3">
        <f t="shared" si="23"/>
        <v>1</v>
      </c>
      <c r="F142" t="str">
        <f t="shared" si="22"/>
        <v>wird nicht betankt</v>
      </c>
      <c r="G142" t="str">
        <f t="shared" si="24"/>
        <v>keine Nachtruhe</v>
      </c>
      <c r="H142" t="str">
        <f t="shared" si="25"/>
        <v>Elektrolyseur darf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20.39</v>
      </c>
      <c r="M142">
        <f t="shared" si="30"/>
        <v>0</v>
      </c>
      <c r="N142">
        <f t="shared" si="31"/>
        <v>20.39</v>
      </c>
    </row>
    <row r="143" spans="1:14" x14ac:dyDescent="0.55000000000000004">
      <c r="A143" s="5">
        <v>45961</v>
      </c>
      <c r="B143" s="4" t="s">
        <v>52</v>
      </c>
      <c r="C143">
        <v>0</v>
      </c>
      <c r="D143">
        <f t="shared" si="32"/>
        <v>652.5</v>
      </c>
      <c r="E143" s="3">
        <f t="shared" si="23"/>
        <v>1</v>
      </c>
      <c r="F143" t="str">
        <f t="shared" si="22"/>
        <v>wird nicht betankt</v>
      </c>
      <c r="G143" t="str">
        <f t="shared" si="24"/>
        <v>keine Nachtruhe</v>
      </c>
      <c r="H143" t="str">
        <f t="shared" si="25"/>
        <v>Elektrolyseur darf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20.39</v>
      </c>
      <c r="M143">
        <f t="shared" si="30"/>
        <v>0</v>
      </c>
      <c r="N143">
        <f t="shared" si="31"/>
        <v>20.39</v>
      </c>
    </row>
    <row r="144" spans="1:14" x14ac:dyDescent="0.55000000000000004">
      <c r="A144" s="5">
        <v>45961</v>
      </c>
      <c r="B144" s="4" t="s">
        <v>53</v>
      </c>
      <c r="C144">
        <v>0</v>
      </c>
      <c r="D144">
        <f t="shared" si="32"/>
        <v>652.5</v>
      </c>
      <c r="E144" s="3">
        <f t="shared" si="23"/>
        <v>1</v>
      </c>
      <c r="F144" t="str">
        <f t="shared" si="22"/>
        <v>wird nicht betankt</v>
      </c>
      <c r="G144" t="str">
        <f t="shared" si="24"/>
        <v>keine Nachtruhe</v>
      </c>
      <c r="H144" t="str">
        <f t="shared" si="25"/>
        <v>Elektrolyseur darf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20.39</v>
      </c>
      <c r="M144">
        <f t="shared" si="30"/>
        <v>0</v>
      </c>
      <c r="N144">
        <f t="shared" si="31"/>
        <v>20.39</v>
      </c>
    </row>
    <row r="145" spans="1:14" x14ac:dyDescent="0.55000000000000004">
      <c r="A145" s="5">
        <v>45961</v>
      </c>
      <c r="B145" s="4" t="s">
        <v>54</v>
      </c>
      <c r="C145">
        <v>0</v>
      </c>
      <c r="D145">
        <f t="shared" si="32"/>
        <v>652.5</v>
      </c>
      <c r="E145" s="3">
        <f t="shared" si="23"/>
        <v>1</v>
      </c>
      <c r="F145" t="str">
        <f t="shared" si="22"/>
        <v>wird nicht betankt</v>
      </c>
      <c r="G145" t="str">
        <f t="shared" si="24"/>
        <v>keine Nachtruhe</v>
      </c>
      <c r="H145" t="str">
        <f t="shared" si="25"/>
        <v>Elektrolyseur darf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20.39</v>
      </c>
      <c r="M145">
        <f t="shared" si="30"/>
        <v>0</v>
      </c>
      <c r="N145">
        <f t="shared" si="31"/>
        <v>20.39</v>
      </c>
    </row>
    <row r="146" spans="1:14" x14ac:dyDescent="0.55000000000000004">
      <c r="A146" s="5">
        <v>45961</v>
      </c>
      <c r="B146" s="4" t="s">
        <v>55</v>
      </c>
      <c r="C146">
        <v>0</v>
      </c>
      <c r="D146">
        <f t="shared" si="32"/>
        <v>652.5</v>
      </c>
      <c r="E146" s="3">
        <f t="shared" si="23"/>
        <v>1</v>
      </c>
      <c r="F146" t="str">
        <f t="shared" si="22"/>
        <v>wird nicht betankt</v>
      </c>
      <c r="G146" t="str">
        <f t="shared" si="24"/>
        <v>keine Nachtruhe</v>
      </c>
      <c r="H146" t="str">
        <f t="shared" si="25"/>
        <v>Elektrolyseur darf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20.39</v>
      </c>
      <c r="M146">
        <f t="shared" si="30"/>
        <v>0</v>
      </c>
      <c r="N146">
        <f t="shared" si="31"/>
        <v>20.39</v>
      </c>
    </row>
    <row r="147" spans="1:14" x14ac:dyDescent="0.55000000000000004">
      <c r="A147" s="5">
        <v>45961</v>
      </c>
      <c r="B147" s="4" t="s">
        <v>56</v>
      </c>
      <c r="C147">
        <v>0</v>
      </c>
      <c r="D147">
        <f t="shared" si="32"/>
        <v>652.5</v>
      </c>
      <c r="E147" s="3">
        <f t="shared" si="23"/>
        <v>1</v>
      </c>
      <c r="F147" t="str">
        <f t="shared" si="22"/>
        <v>wird nicht betankt</v>
      </c>
      <c r="G147" t="str">
        <f t="shared" si="24"/>
        <v>keine Nachtruhe</v>
      </c>
      <c r="H147" t="str">
        <f t="shared" si="25"/>
        <v>Elektrolyseur darf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20.39</v>
      </c>
      <c r="M147">
        <f t="shared" si="30"/>
        <v>0</v>
      </c>
      <c r="N147">
        <f t="shared" si="31"/>
        <v>20.39</v>
      </c>
    </row>
    <row r="148" spans="1:14" x14ac:dyDescent="0.55000000000000004">
      <c r="A148" s="5">
        <v>45961</v>
      </c>
      <c r="B148" s="1" t="s">
        <v>57</v>
      </c>
      <c r="C148">
        <v>-21.75</v>
      </c>
      <c r="D148">
        <f t="shared" si="32"/>
        <v>630.79999999999995</v>
      </c>
      <c r="E148" s="3">
        <f t="shared" si="23"/>
        <v>0.96674329501915701</v>
      </c>
      <c r="F148" t="str">
        <f t="shared" si="22"/>
        <v>wird betankt</v>
      </c>
      <c r="G148" t="str">
        <f t="shared" si="24"/>
        <v>keine Nachtruhe</v>
      </c>
      <c r="H148" t="str">
        <f t="shared" si="25"/>
        <v>Elektrolyseur darf nicht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20.39</v>
      </c>
      <c r="M148">
        <f t="shared" si="30"/>
        <v>25</v>
      </c>
      <c r="N148">
        <f t="shared" si="31"/>
        <v>45.39</v>
      </c>
    </row>
    <row r="149" spans="1:14" x14ac:dyDescent="0.55000000000000004">
      <c r="A149" s="5">
        <v>45961</v>
      </c>
      <c r="B149" s="1" t="s">
        <v>58</v>
      </c>
      <c r="C149">
        <v>-21.75</v>
      </c>
      <c r="D149">
        <f t="shared" si="32"/>
        <v>609.1</v>
      </c>
      <c r="E149" s="3">
        <f t="shared" si="23"/>
        <v>0.93348659003831425</v>
      </c>
      <c r="F149" t="str">
        <f t="shared" si="22"/>
        <v>wird betankt</v>
      </c>
      <c r="G149" t="str">
        <f t="shared" si="24"/>
        <v>keine Nachtruhe</v>
      </c>
      <c r="H149" t="str">
        <f t="shared" si="25"/>
        <v>Elektrolyseur darf nicht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20.39</v>
      </c>
      <c r="M149">
        <f t="shared" si="30"/>
        <v>25</v>
      </c>
      <c r="N149">
        <f t="shared" si="31"/>
        <v>45.39</v>
      </c>
    </row>
    <row r="150" spans="1:14" x14ac:dyDescent="0.55000000000000004">
      <c r="A150" s="5">
        <v>45961</v>
      </c>
      <c r="B150" s="1" t="s">
        <v>59</v>
      </c>
      <c r="C150">
        <v>-21.75</v>
      </c>
      <c r="D150">
        <f t="shared" si="32"/>
        <v>587.4</v>
      </c>
      <c r="E150" s="3">
        <f t="shared" si="23"/>
        <v>0.90022988505747126</v>
      </c>
      <c r="F150" t="str">
        <f t="shared" si="22"/>
        <v>wird betankt</v>
      </c>
      <c r="G150" t="str">
        <f t="shared" si="24"/>
        <v>keine Nachtruhe</v>
      </c>
      <c r="H150" t="str">
        <f t="shared" si="25"/>
        <v>Elektrolyseur darf nicht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20.39</v>
      </c>
      <c r="M150">
        <f t="shared" si="30"/>
        <v>25</v>
      </c>
      <c r="N150">
        <f t="shared" si="31"/>
        <v>45.39</v>
      </c>
    </row>
    <row r="151" spans="1:14" x14ac:dyDescent="0.55000000000000004">
      <c r="A151" s="5">
        <v>45961</v>
      </c>
      <c r="B151" s="1" t="s">
        <v>60</v>
      </c>
      <c r="C151">
        <v>-21.75</v>
      </c>
      <c r="D151">
        <f t="shared" si="32"/>
        <v>565.70000000000005</v>
      </c>
      <c r="E151" s="3">
        <f t="shared" si="23"/>
        <v>0.86697318007662838</v>
      </c>
      <c r="F151" t="str">
        <f t="shared" si="22"/>
        <v>wird betankt</v>
      </c>
      <c r="G151" t="str">
        <f t="shared" si="24"/>
        <v>keine Nachtruhe</v>
      </c>
      <c r="H151" t="str">
        <f t="shared" si="25"/>
        <v>Elektrolyseur darf nicht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20.39</v>
      </c>
      <c r="M151">
        <f t="shared" si="30"/>
        <v>25</v>
      </c>
      <c r="N151">
        <f t="shared" si="31"/>
        <v>45.39</v>
      </c>
    </row>
    <row r="152" spans="1:14" x14ac:dyDescent="0.55000000000000004">
      <c r="A152" s="5">
        <v>45961</v>
      </c>
      <c r="B152" s="4" t="s">
        <v>61</v>
      </c>
      <c r="C152">
        <v>22.125</v>
      </c>
      <c r="D152">
        <f t="shared" si="32"/>
        <v>587.79999999999995</v>
      </c>
      <c r="E152" s="3">
        <f t="shared" si="23"/>
        <v>0.90084291187739451</v>
      </c>
      <c r="F152" t="str">
        <f t="shared" si="22"/>
        <v>wird nicht betankt</v>
      </c>
      <c r="G152" t="str">
        <f t="shared" si="24"/>
        <v>keine Nachtruhe</v>
      </c>
      <c r="H152" t="str">
        <f t="shared" si="25"/>
        <v>Elektrolyseur darf</v>
      </c>
      <c r="I152">
        <f t="shared" si="26"/>
        <v>328.11</v>
      </c>
      <c r="J152">
        <f t="shared" si="27"/>
        <v>1250</v>
      </c>
      <c r="K152">
        <f t="shared" si="28"/>
        <v>66.12</v>
      </c>
      <c r="L152">
        <f t="shared" si="29"/>
        <v>20.39</v>
      </c>
      <c r="M152">
        <f t="shared" si="30"/>
        <v>0</v>
      </c>
      <c r="N152">
        <f t="shared" si="31"/>
        <v>1336.51</v>
      </c>
    </row>
    <row r="153" spans="1:14" x14ac:dyDescent="0.55000000000000004">
      <c r="A153" s="5">
        <v>45961</v>
      </c>
      <c r="B153" s="4" t="s">
        <v>62</v>
      </c>
      <c r="C153">
        <v>22.125</v>
      </c>
      <c r="D153">
        <f t="shared" si="32"/>
        <v>609.9</v>
      </c>
      <c r="E153" s="3">
        <f t="shared" si="23"/>
        <v>0.93471264367816087</v>
      </c>
      <c r="F153" t="str">
        <f t="shared" si="22"/>
        <v>wird nicht betankt</v>
      </c>
      <c r="G153" t="str">
        <f t="shared" si="24"/>
        <v>keine Nachtruhe</v>
      </c>
      <c r="H153" t="str">
        <f t="shared" si="25"/>
        <v>Elektrolyseur darf</v>
      </c>
      <c r="I153">
        <f t="shared" si="26"/>
        <v>328.11</v>
      </c>
      <c r="J153">
        <f t="shared" si="27"/>
        <v>1250</v>
      </c>
      <c r="K153">
        <f t="shared" si="28"/>
        <v>66.12</v>
      </c>
      <c r="L153">
        <f t="shared" si="29"/>
        <v>20.39</v>
      </c>
      <c r="M153">
        <f t="shared" si="30"/>
        <v>0</v>
      </c>
      <c r="N153">
        <f t="shared" si="31"/>
        <v>1336.51</v>
      </c>
    </row>
    <row r="154" spans="1:14" x14ac:dyDescent="0.55000000000000004">
      <c r="A154" s="5">
        <v>45961</v>
      </c>
      <c r="B154" s="4" t="s">
        <v>63</v>
      </c>
      <c r="C154">
        <v>22.125</v>
      </c>
      <c r="D154">
        <f t="shared" si="32"/>
        <v>632</v>
      </c>
      <c r="E154" s="3">
        <f t="shared" si="23"/>
        <v>0.96858237547892723</v>
      </c>
      <c r="F154" t="str">
        <f t="shared" si="22"/>
        <v>wird nicht betankt</v>
      </c>
      <c r="G154" t="str">
        <f t="shared" si="24"/>
        <v>keine Nachtruhe</v>
      </c>
      <c r="H154" t="str">
        <f t="shared" si="25"/>
        <v>Elektrolyseur darf</v>
      </c>
      <c r="I154">
        <f t="shared" si="26"/>
        <v>328.11</v>
      </c>
      <c r="J154">
        <f t="shared" si="27"/>
        <v>1250</v>
      </c>
      <c r="K154">
        <f t="shared" si="28"/>
        <v>66.12</v>
      </c>
      <c r="L154">
        <f t="shared" si="29"/>
        <v>20.39</v>
      </c>
      <c r="M154">
        <f t="shared" si="30"/>
        <v>0</v>
      </c>
      <c r="N154">
        <f t="shared" si="31"/>
        <v>1336.51</v>
      </c>
    </row>
    <row r="155" spans="1:14" x14ac:dyDescent="0.55000000000000004">
      <c r="A155" s="5">
        <v>45961</v>
      </c>
      <c r="B155" s="4" t="s">
        <v>64</v>
      </c>
      <c r="C155">
        <v>22.125</v>
      </c>
      <c r="D155">
        <f t="shared" si="32"/>
        <v>652.5</v>
      </c>
      <c r="E155" s="3">
        <f t="shared" si="23"/>
        <v>1</v>
      </c>
      <c r="F155" t="str">
        <f t="shared" si="22"/>
        <v>wird nicht betankt</v>
      </c>
      <c r="G155" t="str">
        <f t="shared" si="24"/>
        <v>keine Nachtruhe</v>
      </c>
      <c r="H155" t="str">
        <f t="shared" si="25"/>
        <v>Elektrolyseur darf</v>
      </c>
      <c r="I155">
        <f t="shared" si="26"/>
        <v>328.11</v>
      </c>
      <c r="J155">
        <f t="shared" si="27"/>
        <v>1250</v>
      </c>
      <c r="K155">
        <f t="shared" si="28"/>
        <v>66.12</v>
      </c>
      <c r="L155">
        <f t="shared" si="29"/>
        <v>20.39</v>
      </c>
      <c r="M155">
        <f t="shared" si="30"/>
        <v>0</v>
      </c>
      <c r="N155">
        <f t="shared" si="31"/>
        <v>1336.51</v>
      </c>
    </row>
    <row r="156" spans="1:14" x14ac:dyDescent="0.55000000000000004">
      <c r="A156" s="5">
        <v>45961</v>
      </c>
      <c r="B156" s="4" t="s">
        <v>65</v>
      </c>
      <c r="C156">
        <v>0</v>
      </c>
      <c r="D156">
        <f t="shared" si="32"/>
        <v>652.5</v>
      </c>
      <c r="E156" s="3">
        <f t="shared" si="23"/>
        <v>1</v>
      </c>
      <c r="F156" t="str">
        <f t="shared" si="22"/>
        <v>wird nicht betankt</v>
      </c>
      <c r="G156" t="str">
        <f t="shared" si="24"/>
        <v>keine Nachtruhe</v>
      </c>
      <c r="H156" t="str">
        <f t="shared" si="25"/>
        <v>Elektrolyseur darf</v>
      </c>
      <c r="I156">
        <f t="shared" si="26"/>
        <v>0</v>
      </c>
      <c r="J156">
        <f t="shared" si="27"/>
        <v>0</v>
      </c>
      <c r="K156">
        <f t="shared" si="28"/>
        <v>0</v>
      </c>
      <c r="L156">
        <f t="shared" si="29"/>
        <v>20.39</v>
      </c>
      <c r="M156">
        <f t="shared" si="30"/>
        <v>0</v>
      </c>
      <c r="N156">
        <f t="shared" si="31"/>
        <v>20.39</v>
      </c>
    </row>
    <row r="157" spans="1:14" x14ac:dyDescent="0.55000000000000004">
      <c r="A157" s="5">
        <v>45961</v>
      </c>
      <c r="B157" s="4" t="s">
        <v>66</v>
      </c>
      <c r="C157">
        <v>0</v>
      </c>
      <c r="D157">
        <f t="shared" si="32"/>
        <v>652.5</v>
      </c>
      <c r="E157" s="3">
        <f t="shared" si="23"/>
        <v>1</v>
      </c>
      <c r="F157" t="str">
        <f t="shared" si="22"/>
        <v>wird nicht betankt</v>
      </c>
      <c r="G157" t="str">
        <f t="shared" si="24"/>
        <v>keine Nachtruhe</v>
      </c>
      <c r="H157" t="str">
        <f t="shared" si="25"/>
        <v>Elektrolyseur darf</v>
      </c>
      <c r="I157">
        <f t="shared" si="26"/>
        <v>0</v>
      </c>
      <c r="J157">
        <f t="shared" si="27"/>
        <v>0</v>
      </c>
      <c r="K157">
        <f t="shared" si="28"/>
        <v>0</v>
      </c>
      <c r="L157">
        <f t="shared" si="29"/>
        <v>20.39</v>
      </c>
      <c r="M157">
        <f t="shared" si="30"/>
        <v>0</v>
      </c>
      <c r="N157">
        <f t="shared" si="31"/>
        <v>20.39</v>
      </c>
    </row>
    <row r="158" spans="1:14" x14ac:dyDescent="0.55000000000000004">
      <c r="A158" s="5">
        <v>45961</v>
      </c>
      <c r="B158" s="4" t="s">
        <v>67</v>
      </c>
      <c r="C158">
        <v>0</v>
      </c>
      <c r="D158">
        <f t="shared" si="32"/>
        <v>652.5</v>
      </c>
      <c r="E158" s="3">
        <f t="shared" si="23"/>
        <v>1</v>
      </c>
      <c r="F158" t="str">
        <f t="shared" si="22"/>
        <v>wird nicht betankt</v>
      </c>
      <c r="G158" t="str">
        <f t="shared" si="24"/>
        <v>keine Nachtruhe</v>
      </c>
      <c r="H158" t="str">
        <f t="shared" si="25"/>
        <v>Elektrolyseur darf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20.39</v>
      </c>
      <c r="M158">
        <f t="shared" si="30"/>
        <v>0</v>
      </c>
      <c r="N158">
        <f t="shared" si="31"/>
        <v>20.39</v>
      </c>
    </row>
    <row r="159" spans="1:14" x14ac:dyDescent="0.55000000000000004">
      <c r="A159" s="5">
        <v>45961</v>
      </c>
      <c r="B159" s="4" t="s">
        <v>68</v>
      </c>
      <c r="C159">
        <v>0</v>
      </c>
      <c r="D159">
        <f t="shared" si="32"/>
        <v>652.5</v>
      </c>
      <c r="E159" s="3">
        <f t="shared" si="23"/>
        <v>1</v>
      </c>
      <c r="F159" t="str">
        <f t="shared" si="22"/>
        <v>wird nicht betankt</v>
      </c>
      <c r="G159" t="str">
        <f t="shared" si="24"/>
        <v>keine Nachtruhe</v>
      </c>
      <c r="H159" t="str">
        <f t="shared" si="25"/>
        <v>Elektrolyseur darf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20.39</v>
      </c>
      <c r="M159">
        <f t="shared" si="30"/>
        <v>0</v>
      </c>
      <c r="N159">
        <f t="shared" si="31"/>
        <v>20.39</v>
      </c>
    </row>
    <row r="160" spans="1:14" x14ac:dyDescent="0.55000000000000004">
      <c r="A160" s="5">
        <v>45961</v>
      </c>
      <c r="B160" s="4" t="s">
        <v>69</v>
      </c>
      <c r="C160">
        <v>0</v>
      </c>
      <c r="D160">
        <f t="shared" si="32"/>
        <v>652.5</v>
      </c>
      <c r="E160" s="3">
        <f t="shared" si="23"/>
        <v>1</v>
      </c>
      <c r="F160" t="str">
        <f t="shared" si="22"/>
        <v>wird nicht betankt</v>
      </c>
      <c r="G160" t="str">
        <f t="shared" si="24"/>
        <v>keine Nachtruhe</v>
      </c>
      <c r="H160" t="str">
        <f t="shared" si="25"/>
        <v>Elektrolyseur darf</v>
      </c>
      <c r="I160">
        <f t="shared" si="26"/>
        <v>0</v>
      </c>
      <c r="J160">
        <f t="shared" si="27"/>
        <v>0</v>
      </c>
      <c r="K160">
        <f t="shared" si="28"/>
        <v>0</v>
      </c>
      <c r="L160">
        <f t="shared" si="29"/>
        <v>20.39</v>
      </c>
      <c r="M160">
        <f t="shared" si="30"/>
        <v>0</v>
      </c>
      <c r="N160">
        <f t="shared" si="31"/>
        <v>20.39</v>
      </c>
    </row>
    <row r="161" spans="1:14" x14ac:dyDescent="0.55000000000000004">
      <c r="A161" s="5">
        <v>45961</v>
      </c>
      <c r="B161" s="4" t="s">
        <v>70</v>
      </c>
      <c r="C161">
        <v>0</v>
      </c>
      <c r="D161">
        <f t="shared" si="32"/>
        <v>652.5</v>
      </c>
      <c r="E161" s="3">
        <f t="shared" si="23"/>
        <v>1</v>
      </c>
      <c r="F161" t="str">
        <f t="shared" si="22"/>
        <v>wird nicht betankt</v>
      </c>
      <c r="G161" t="str">
        <f t="shared" si="24"/>
        <v>keine Nachtruhe</v>
      </c>
      <c r="H161" t="str">
        <f t="shared" si="25"/>
        <v>Elektrolyseur darf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20.39</v>
      </c>
      <c r="M161">
        <f t="shared" si="30"/>
        <v>0</v>
      </c>
      <c r="N161">
        <f t="shared" si="31"/>
        <v>20.39</v>
      </c>
    </row>
    <row r="162" spans="1:14" x14ac:dyDescent="0.55000000000000004">
      <c r="A162" s="5">
        <v>45961</v>
      </c>
      <c r="B162" s="4" t="s">
        <v>71</v>
      </c>
      <c r="C162">
        <v>0</v>
      </c>
      <c r="D162">
        <f t="shared" si="32"/>
        <v>652.5</v>
      </c>
      <c r="E162" s="3">
        <f t="shared" si="23"/>
        <v>1</v>
      </c>
      <c r="F162" t="str">
        <f t="shared" ref="F162:F225" si="33">IF(OR(
    AND(TIMEVALUE(MID(B162,1,5))&gt;=TIME(4,30,0),TIMEVALUE(MID(B162,1,5))&lt;TIME(6,30,0)),
    AND(TIMEVALUE(MID(B162,1,5))&gt;=TIME(12,30,0),TIMEVALUE(MID(B162,1,5))&lt;TIME(13,30,0)),
    AND(TIMEVALUE(MID(B162,1,5))&gt;=TIME(19,0,0),TIMEVALUE(MID(B162,1,5))&lt;TIME(21,0,0))
),"wird betankt","wird nicht betankt")</f>
        <v>wird nicht betankt</v>
      </c>
      <c r="G162" t="str">
        <f t="shared" si="24"/>
        <v>keine Nachtruhe</v>
      </c>
      <c r="H162" t="str">
        <f t="shared" si="25"/>
        <v>Elektrolyseur darf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20.39</v>
      </c>
      <c r="M162">
        <f t="shared" si="30"/>
        <v>0</v>
      </c>
      <c r="N162">
        <f t="shared" si="31"/>
        <v>20.39</v>
      </c>
    </row>
    <row r="163" spans="1:14" x14ac:dyDescent="0.55000000000000004">
      <c r="A163" s="5">
        <v>45961</v>
      </c>
      <c r="B163" s="4" t="s">
        <v>72</v>
      </c>
      <c r="C163">
        <v>0</v>
      </c>
      <c r="D163">
        <f t="shared" si="32"/>
        <v>652.5</v>
      </c>
      <c r="E163" s="3">
        <f t="shared" si="23"/>
        <v>1</v>
      </c>
      <c r="F163" t="str">
        <f t="shared" si="33"/>
        <v>wird nicht betankt</v>
      </c>
      <c r="G163" t="str">
        <f t="shared" si="24"/>
        <v>keine Nachtruhe</v>
      </c>
      <c r="H163" t="str">
        <f t="shared" si="25"/>
        <v>Elektrolyseur darf</v>
      </c>
      <c r="I163">
        <f t="shared" si="26"/>
        <v>0</v>
      </c>
      <c r="J163">
        <f t="shared" si="27"/>
        <v>0</v>
      </c>
      <c r="K163">
        <f t="shared" si="28"/>
        <v>0</v>
      </c>
      <c r="L163">
        <f t="shared" si="29"/>
        <v>20.39</v>
      </c>
      <c r="M163">
        <f t="shared" si="30"/>
        <v>0</v>
      </c>
      <c r="N163">
        <f t="shared" si="31"/>
        <v>20.39</v>
      </c>
    </row>
    <row r="164" spans="1:14" x14ac:dyDescent="0.55000000000000004">
      <c r="A164" s="5">
        <v>45961</v>
      </c>
      <c r="B164" s="4" t="s">
        <v>73</v>
      </c>
      <c r="C164">
        <v>0</v>
      </c>
      <c r="D164">
        <f t="shared" si="32"/>
        <v>652.5</v>
      </c>
      <c r="E164" s="3">
        <f t="shared" si="23"/>
        <v>1</v>
      </c>
      <c r="F164" t="str">
        <f t="shared" si="33"/>
        <v>wird nicht betankt</v>
      </c>
      <c r="G164" t="str">
        <f t="shared" si="24"/>
        <v>keine Nachtruhe</v>
      </c>
      <c r="H164" t="str">
        <f t="shared" si="25"/>
        <v>Elektrolyseur darf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20.39</v>
      </c>
      <c r="M164">
        <f t="shared" si="30"/>
        <v>0</v>
      </c>
      <c r="N164">
        <f t="shared" si="31"/>
        <v>20.39</v>
      </c>
    </row>
    <row r="165" spans="1:14" x14ac:dyDescent="0.55000000000000004">
      <c r="A165" s="5">
        <v>45961</v>
      </c>
      <c r="B165" s="4" t="s">
        <v>74</v>
      </c>
      <c r="C165">
        <v>0</v>
      </c>
      <c r="D165">
        <f t="shared" si="32"/>
        <v>652.5</v>
      </c>
      <c r="E165" s="3">
        <f t="shared" si="23"/>
        <v>1</v>
      </c>
      <c r="F165" t="str">
        <f t="shared" si="33"/>
        <v>wird nicht betankt</v>
      </c>
      <c r="G165" t="str">
        <f t="shared" si="24"/>
        <v>keine Nachtruhe</v>
      </c>
      <c r="H165" t="str">
        <f t="shared" si="25"/>
        <v>Elektrolyseur darf</v>
      </c>
      <c r="I165">
        <f t="shared" si="26"/>
        <v>0</v>
      </c>
      <c r="J165">
        <f t="shared" si="27"/>
        <v>0</v>
      </c>
      <c r="K165">
        <f t="shared" si="28"/>
        <v>0</v>
      </c>
      <c r="L165">
        <f t="shared" si="29"/>
        <v>20.39</v>
      </c>
      <c r="M165">
        <f t="shared" si="30"/>
        <v>0</v>
      </c>
      <c r="N165">
        <f t="shared" si="31"/>
        <v>20.39</v>
      </c>
    </row>
    <row r="166" spans="1:14" x14ac:dyDescent="0.55000000000000004">
      <c r="A166" s="5">
        <v>45961</v>
      </c>
      <c r="B166" s="4" t="s">
        <v>75</v>
      </c>
      <c r="C166">
        <v>0</v>
      </c>
      <c r="D166">
        <f t="shared" si="32"/>
        <v>652.5</v>
      </c>
      <c r="E166" s="3">
        <f t="shared" si="23"/>
        <v>1</v>
      </c>
      <c r="F166" t="str">
        <f t="shared" si="33"/>
        <v>wird nicht betankt</v>
      </c>
      <c r="G166" t="str">
        <f t="shared" si="24"/>
        <v>keine Nachtruhe</v>
      </c>
      <c r="H166" t="str">
        <f t="shared" si="25"/>
        <v>Elektrolyseur darf</v>
      </c>
      <c r="I166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20.39</v>
      </c>
      <c r="M166">
        <f t="shared" si="30"/>
        <v>0</v>
      </c>
      <c r="N166">
        <f t="shared" si="31"/>
        <v>20.39</v>
      </c>
    </row>
    <row r="167" spans="1:14" x14ac:dyDescent="0.55000000000000004">
      <c r="A167" s="5">
        <v>45961</v>
      </c>
      <c r="B167" s="4" t="s">
        <v>76</v>
      </c>
      <c r="C167">
        <v>0</v>
      </c>
      <c r="D167">
        <f t="shared" si="32"/>
        <v>652.5</v>
      </c>
      <c r="E167" s="3">
        <f t="shared" si="23"/>
        <v>1</v>
      </c>
      <c r="F167" t="str">
        <f t="shared" si="33"/>
        <v>wird nicht betankt</v>
      </c>
      <c r="G167" t="str">
        <f t="shared" si="24"/>
        <v>keine Nachtruhe</v>
      </c>
      <c r="H167" t="str">
        <f t="shared" si="25"/>
        <v>Elektrolyseur darf</v>
      </c>
      <c r="I167">
        <f t="shared" si="26"/>
        <v>0</v>
      </c>
      <c r="J167">
        <f t="shared" si="27"/>
        <v>0</v>
      </c>
      <c r="K167">
        <f t="shared" si="28"/>
        <v>0</v>
      </c>
      <c r="L167">
        <f t="shared" si="29"/>
        <v>20.39</v>
      </c>
      <c r="M167">
        <f t="shared" si="30"/>
        <v>0</v>
      </c>
      <c r="N167">
        <f t="shared" si="31"/>
        <v>20.39</v>
      </c>
    </row>
    <row r="168" spans="1:14" x14ac:dyDescent="0.55000000000000004">
      <c r="A168" s="5">
        <v>45961</v>
      </c>
      <c r="B168" s="4" t="s">
        <v>77</v>
      </c>
      <c r="C168">
        <v>0</v>
      </c>
      <c r="D168">
        <f t="shared" si="32"/>
        <v>652.5</v>
      </c>
      <c r="E168" s="3">
        <f t="shared" si="23"/>
        <v>1</v>
      </c>
      <c r="F168" t="str">
        <f t="shared" si="33"/>
        <v>wird nicht betankt</v>
      </c>
      <c r="G168" t="str">
        <f t="shared" si="24"/>
        <v>keine Nachtruhe</v>
      </c>
      <c r="H168" t="str">
        <f t="shared" si="25"/>
        <v>Elektrolyseur darf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20.39</v>
      </c>
      <c r="M168">
        <f t="shared" si="30"/>
        <v>0</v>
      </c>
      <c r="N168">
        <f t="shared" si="31"/>
        <v>20.39</v>
      </c>
    </row>
    <row r="169" spans="1:14" x14ac:dyDescent="0.55000000000000004">
      <c r="A169" s="5">
        <v>45961</v>
      </c>
      <c r="B169" s="4" t="s">
        <v>78</v>
      </c>
      <c r="C169">
        <v>0</v>
      </c>
      <c r="D169">
        <f t="shared" si="32"/>
        <v>652.5</v>
      </c>
      <c r="E169" s="3">
        <f t="shared" si="23"/>
        <v>1</v>
      </c>
      <c r="F169" t="str">
        <f t="shared" si="33"/>
        <v>wird nicht betankt</v>
      </c>
      <c r="G169" t="str">
        <f t="shared" si="24"/>
        <v>keine Nachtruhe</v>
      </c>
      <c r="H169" t="str">
        <f t="shared" si="25"/>
        <v>Elektrolyseur darf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20.39</v>
      </c>
      <c r="M169">
        <f t="shared" si="30"/>
        <v>0</v>
      </c>
      <c r="N169">
        <f t="shared" si="31"/>
        <v>20.39</v>
      </c>
    </row>
    <row r="170" spans="1:14" x14ac:dyDescent="0.55000000000000004">
      <c r="A170" s="5">
        <v>45961</v>
      </c>
      <c r="B170" s="4" t="s">
        <v>79</v>
      </c>
      <c r="C170">
        <v>0</v>
      </c>
      <c r="D170">
        <f t="shared" si="32"/>
        <v>652.5</v>
      </c>
      <c r="E170" s="3">
        <f t="shared" si="23"/>
        <v>1</v>
      </c>
      <c r="F170" t="str">
        <f t="shared" si="33"/>
        <v>wird nicht betankt</v>
      </c>
      <c r="G170" t="str">
        <f t="shared" si="24"/>
        <v>keine Nachtruhe</v>
      </c>
      <c r="H170" t="str">
        <f t="shared" si="25"/>
        <v>Elektrolyseur darf</v>
      </c>
      <c r="I170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20.39</v>
      </c>
      <c r="M170">
        <f t="shared" si="30"/>
        <v>0</v>
      </c>
      <c r="N170">
        <f t="shared" si="31"/>
        <v>20.39</v>
      </c>
    </row>
    <row r="171" spans="1:14" x14ac:dyDescent="0.55000000000000004">
      <c r="A171" s="5">
        <v>45961</v>
      </c>
      <c r="B171" s="4" t="s">
        <v>80</v>
      </c>
      <c r="C171">
        <v>0</v>
      </c>
      <c r="D171">
        <f t="shared" si="32"/>
        <v>652.5</v>
      </c>
      <c r="E171" s="3">
        <f t="shared" si="23"/>
        <v>1</v>
      </c>
      <c r="F171" t="str">
        <f t="shared" si="33"/>
        <v>wird nicht betankt</v>
      </c>
      <c r="G171" t="str">
        <f t="shared" si="24"/>
        <v>keine Nachtruhe</v>
      </c>
      <c r="H171" t="str">
        <f t="shared" si="25"/>
        <v>Elektrolyseur darf</v>
      </c>
      <c r="I171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20.39</v>
      </c>
      <c r="M171">
        <f t="shared" si="30"/>
        <v>0</v>
      </c>
      <c r="N171">
        <f t="shared" si="31"/>
        <v>20.39</v>
      </c>
    </row>
    <row r="172" spans="1:14" x14ac:dyDescent="0.55000000000000004">
      <c r="A172" s="5">
        <v>45961</v>
      </c>
      <c r="B172" s="4" t="s">
        <v>81</v>
      </c>
      <c r="C172">
        <v>0</v>
      </c>
      <c r="D172">
        <f t="shared" si="32"/>
        <v>652.5</v>
      </c>
      <c r="E172" s="3">
        <f t="shared" si="23"/>
        <v>1</v>
      </c>
      <c r="F172" t="str">
        <f t="shared" si="33"/>
        <v>wird nicht betankt</v>
      </c>
      <c r="G172" t="str">
        <f t="shared" si="24"/>
        <v>keine Nachtruhe</v>
      </c>
      <c r="H172" t="str">
        <f t="shared" si="25"/>
        <v>Elektrolyseur darf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20.39</v>
      </c>
      <c r="M172">
        <f t="shared" si="30"/>
        <v>0</v>
      </c>
      <c r="N172">
        <f t="shared" si="31"/>
        <v>20.39</v>
      </c>
    </row>
    <row r="173" spans="1:14" x14ac:dyDescent="0.55000000000000004">
      <c r="A173" s="5">
        <v>45961</v>
      </c>
      <c r="B173" s="4" t="s">
        <v>82</v>
      </c>
      <c r="C173">
        <v>0</v>
      </c>
      <c r="D173">
        <f t="shared" si="32"/>
        <v>652.5</v>
      </c>
      <c r="E173" s="3">
        <f t="shared" si="23"/>
        <v>1</v>
      </c>
      <c r="F173" t="str">
        <f t="shared" si="33"/>
        <v>wird nicht betankt</v>
      </c>
      <c r="G173" t="str">
        <f t="shared" si="24"/>
        <v>keine Nachtruhe</v>
      </c>
      <c r="H173" t="str">
        <f t="shared" si="25"/>
        <v>Elektrolyseur darf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20.39</v>
      </c>
      <c r="M173">
        <f t="shared" si="30"/>
        <v>0</v>
      </c>
      <c r="N173">
        <f t="shared" si="31"/>
        <v>20.39</v>
      </c>
    </row>
    <row r="174" spans="1:14" x14ac:dyDescent="0.55000000000000004">
      <c r="A174" s="5">
        <v>45961</v>
      </c>
      <c r="B174" s="1" t="s">
        <v>83</v>
      </c>
      <c r="C174">
        <v>-21.75</v>
      </c>
      <c r="D174">
        <f t="shared" si="32"/>
        <v>630.79999999999995</v>
      </c>
      <c r="E174" s="3">
        <f t="shared" si="23"/>
        <v>0.96674329501915701</v>
      </c>
      <c r="F174" t="str">
        <f t="shared" si="33"/>
        <v>wird betankt</v>
      </c>
      <c r="G174" t="str">
        <f t="shared" si="24"/>
        <v>keine Nachtruhe</v>
      </c>
      <c r="H174" t="str">
        <f t="shared" si="25"/>
        <v>Elektrolyseur darf nicht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20.39</v>
      </c>
      <c r="M174">
        <f t="shared" si="30"/>
        <v>25</v>
      </c>
      <c r="N174">
        <f t="shared" si="31"/>
        <v>45.39</v>
      </c>
    </row>
    <row r="175" spans="1:14" x14ac:dyDescent="0.55000000000000004">
      <c r="A175" s="5">
        <v>45961</v>
      </c>
      <c r="B175" s="1" t="s">
        <v>84</v>
      </c>
      <c r="C175">
        <v>-21.75</v>
      </c>
      <c r="D175">
        <f t="shared" si="32"/>
        <v>609.1</v>
      </c>
      <c r="E175" s="3">
        <f t="shared" si="23"/>
        <v>0.93348659003831425</v>
      </c>
      <c r="F175" t="str">
        <f t="shared" si="33"/>
        <v>wird betankt</v>
      </c>
      <c r="G175" t="str">
        <f t="shared" si="24"/>
        <v>keine Nachtruhe</v>
      </c>
      <c r="H175" t="str">
        <f t="shared" si="25"/>
        <v>Elektrolyseur darf nicht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20.39</v>
      </c>
      <c r="M175">
        <f t="shared" si="30"/>
        <v>25</v>
      </c>
      <c r="N175">
        <f t="shared" si="31"/>
        <v>45.39</v>
      </c>
    </row>
    <row r="176" spans="1:14" x14ac:dyDescent="0.55000000000000004">
      <c r="A176" s="5">
        <v>45961</v>
      </c>
      <c r="B176" s="1" t="s">
        <v>85</v>
      </c>
      <c r="C176">
        <v>-21.75</v>
      </c>
      <c r="D176">
        <f t="shared" si="32"/>
        <v>587.4</v>
      </c>
      <c r="E176" s="3">
        <f t="shared" si="23"/>
        <v>0.90022988505747126</v>
      </c>
      <c r="F176" t="str">
        <f t="shared" si="33"/>
        <v>wird betankt</v>
      </c>
      <c r="G176" t="str">
        <f t="shared" si="24"/>
        <v>keine Nachtruhe</v>
      </c>
      <c r="H176" t="str">
        <f t="shared" si="25"/>
        <v>Elektrolyseur darf nicht</v>
      </c>
      <c r="I176">
        <f t="shared" si="26"/>
        <v>0</v>
      </c>
      <c r="J176">
        <f t="shared" si="27"/>
        <v>0</v>
      </c>
      <c r="K176">
        <f t="shared" si="28"/>
        <v>0</v>
      </c>
      <c r="L176">
        <f t="shared" si="29"/>
        <v>20.39</v>
      </c>
      <c r="M176">
        <f t="shared" si="30"/>
        <v>25</v>
      </c>
      <c r="N176">
        <f t="shared" si="31"/>
        <v>45.39</v>
      </c>
    </row>
    <row r="177" spans="1:14" x14ac:dyDescent="0.55000000000000004">
      <c r="A177" s="5">
        <v>45961</v>
      </c>
      <c r="B177" s="1" t="s">
        <v>86</v>
      </c>
      <c r="C177">
        <v>-21.75</v>
      </c>
      <c r="D177">
        <f t="shared" si="32"/>
        <v>565.70000000000005</v>
      </c>
      <c r="E177" s="3">
        <f t="shared" si="23"/>
        <v>0.86697318007662838</v>
      </c>
      <c r="F177" t="str">
        <f t="shared" si="33"/>
        <v>wird betankt</v>
      </c>
      <c r="G177" t="str">
        <f t="shared" si="24"/>
        <v>keine Nachtruhe</v>
      </c>
      <c r="H177" t="str">
        <f t="shared" si="25"/>
        <v>Elektrolyseur darf nicht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20.39</v>
      </c>
      <c r="M177">
        <f t="shared" si="30"/>
        <v>25</v>
      </c>
      <c r="N177">
        <f t="shared" si="31"/>
        <v>45.39</v>
      </c>
    </row>
    <row r="178" spans="1:14" x14ac:dyDescent="0.55000000000000004">
      <c r="A178" s="5">
        <v>45961</v>
      </c>
      <c r="B178" s="1" t="s">
        <v>87</v>
      </c>
      <c r="C178">
        <v>-21.75</v>
      </c>
      <c r="D178">
        <f t="shared" si="32"/>
        <v>544</v>
      </c>
      <c r="E178" s="3">
        <f t="shared" si="23"/>
        <v>0.83371647509578539</v>
      </c>
      <c r="F178" t="str">
        <f t="shared" si="33"/>
        <v>wird betankt</v>
      </c>
      <c r="G178" t="str">
        <f t="shared" si="24"/>
        <v>keine Nachtruhe</v>
      </c>
      <c r="H178" t="str">
        <f t="shared" si="25"/>
        <v>Elektrolyseur darf nicht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20.39</v>
      </c>
      <c r="M178">
        <f t="shared" si="30"/>
        <v>25</v>
      </c>
      <c r="N178">
        <f t="shared" si="31"/>
        <v>45.39</v>
      </c>
    </row>
    <row r="179" spans="1:14" x14ac:dyDescent="0.55000000000000004">
      <c r="A179" s="5">
        <v>45961</v>
      </c>
      <c r="B179" s="1" t="s">
        <v>88</v>
      </c>
      <c r="C179">
        <v>-21.75</v>
      </c>
      <c r="D179">
        <f t="shared" si="32"/>
        <v>522.29999999999995</v>
      </c>
      <c r="E179" s="3">
        <f t="shared" si="23"/>
        <v>0.8004597701149424</v>
      </c>
      <c r="F179" t="str">
        <f t="shared" si="33"/>
        <v>wird betankt</v>
      </c>
      <c r="G179" t="str">
        <f t="shared" si="24"/>
        <v>keine Nachtruhe</v>
      </c>
      <c r="H179" t="str">
        <f t="shared" si="25"/>
        <v>Elektrolyseur darf nicht</v>
      </c>
      <c r="I179">
        <f t="shared" si="26"/>
        <v>0</v>
      </c>
      <c r="J179">
        <f t="shared" si="27"/>
        <v>0</v>
      </c>
      <c r="K179">
        <f t="shared" si="28"/>
        <v>0</v>
      </c>
      <c r="L179">
        <f t="shared" si="29"/>
        <v>20.39</v>
      </c>
      <c r="M179">
        <f t="shared" si="30"/>
        <v>25</v>
      </c>
      <c r="N179">
        <f t="shared" si="31"/>
        <v>45.39</v>
      </c>
    </row>
    <row r="180" spans="1:14" x14ac:dyDescent="0.55000000000000004">
      <c r="A180" s="5">
        <v>45961</v>
      </c>
      <c r="B180" s="1" t="s">
        <v>89</v>
      </c>
      <c r="C180">
        <v>-21.75</v>
      </c>
      <c r="D180">
        <f t="shared" si="32"/>
        <v>500.6</v>
      </c>
      <c r="E180" s="3">
        <f t="shared" si="23"/>
        <v>0.76720306513409964</v>
      </c>
      <c r="F180" t="str">
        <f t="shared" si="33"/>
        <v>wird betankt</v>
      </c>
      <c r="G180" t="str">
        <f t="shared" si="24"/>
        <v>keine Nachtruhe</v>
      </c>
      <c r="H180" t="str">
        <f t="shared" si="25"/>
        <v>Elektrolyseur darf nicht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20.39</v>
      </c>
      <c r="M180">
        <f t="shared" si="30"/>
        <v>25</v>
      </c>
      <c r="N180">
        <f t="shared" si="31"/>
        <v>45.39</v>
      </c>
    </row>
    <row r="181" spans="1:14" x14ac:dyDescent="0.55000000000000004">
      <c r="A181" s="5">
        <v>45961</v>
      </c>
      <c r="B181" s="1" t="s">
        <v>90</v>
      </c>
      <c r="C181">
        <v>-21.75</v>
      </c>
      <c r="D181">
        <f t="shared" si="32"/>
        <v>478.9</v>
      </c>
      <c r="E181" s="3">
        <f t="shared" si="23"/>
        <v>0.73394636015325665</v>
      </c>
      <c r="F181" t="str">
        <f t="shared" si="33"/>
        <v>wird betankt</v>
      </c>
      <c r="G181" t="str">
        <f t="shared" si="24"/>
        <v>keine Nachtruhe</v>
      </c>
      <c r="H181" t="str">
        <f t="shared" si="25"/>
        <v>Elektrolyseur darf nicht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20.39</v>
      </c>
      <c r="M181">
        <f t="shared" si="30"/>
        <v>25</v>
      </c>
      <c r="N181">
        <f t="shared" si="31"/>
        <v>45.39</v>
      </c>
    </row>
    <row r="182" spans="1:14" x14ac:dyDescent="0.55000000000000004">
      <c r="A182" s="5">
        <v>45961</v>
      </c>
      <c r="B182" s="4" t="s">
        <v>91</v>
      </c>
      <c r="C182">
        <v>22.125</v>
      </c>
      <c r="D182">
        <f t="shared" si="32"/>
        <v>501</v>
      </c>
      <c r="E182" s="3">
        <f t="shared" si="23"/>
        <v>0.76781609195402301</v>
      </c>
      <c r="F182" t="str">
        <f t="shared" si="33"/>
        <v>wird nicht betankt</v>
      </c>
      <c r="G182" t="str">
        <f t="shared" si="24"/>
        <v>keine Nachtruhe</v>
      </c>
      <c r="H182" t="str">
        <f t="shared" si="25"/>
        <v>Elektrolyseur darf</v>
      </c>
      <c r="I182">
        <f t="shared" si="26"/>
        <v>328.11</v>
      </c>
      <c r="J182">
        <f t="shared" si="27"/>
        <v>1250</v>
      </c>
      <c r="K182">
        <f t="shared" si="28"/>
        <v>66.12</v>
      </c>
      <c r="L182">
        <f t="shared" si="29"/>
        <v>20.39</v>
      </c>
      <c r="M182">
        <f t="shared" si="30"/>
        <v>0</v>
      </c>
      <c r="N182">
        <f t="shared" si="31"/>
        <v>1336.51</v>
      </c>
    </row>
    <row r="183" spans="1:14" x14ac:dyDescent="0.55000000000000004">
      <c r="A183" s="5">
        <v>45961</v>
      </c>
      <c r="B183" s="4" t="s">
        <v>92</v>
      </c>
      <c r="C183">
        <v>22.125</v>
      </c>
      <c r="D183">
        <f t="shared" si="32"/>
        <v>523.1</v>
      </c>
      <c r="E183" s="3">
        <f t="shared" si="23"/>
        <v>0.80168582375478936</v>
      </c>
      <c r="F183" t="str">
        <f t="shared" si="33"/>
        <v>wird nicht betankt</v>
      </c>
      <c r="G183" t="str">
        <f t="shared" si="24"/>
        <v>keine Nachtruhe</v>
      </c>
      <c r="H183" t="str">
        <f t="shared" si="25"/>
        <v>Elektrolyseur darf</v>
      </c>
      <c r="I183">
        <f t="shared" si="26"/>
        <v>328.11</v>
      </c>
      <c r="J183">
        <f t="shared" si="27"/>
        <v>1250</v>
      </c>
      <c r="K183">
        <f t="shared" si="28"/>
        <v>66.12</v>
      </c>
      <c r="L183">
        <f t="shared" si="29"/>
        <v>20.39</v>
      </c>
      <c r="M183">
        <f t="shared" si="30"/>
        <v>0</v>
      </c>
      <c r="N183">
        <f t="shared" si="31"/>
        <v>1336.51</v>
      </c>
    </row>
    <row r="184" spans="1:14" x14ac:dyDescent="0.55000000000000004">
      <c r="A184" s="5">
        <v>45961</v>
      </c>
      <c r="B184" s="4" t="s">
        <v>93</v>
      </c>
      <c r="C184">
        <v>22.125</v>
      </c>
      <c r="D184">
        <f t="shared" si="32"/>
        <v>545.20000000000005</v>
      </c>
      <c r="E184" s="3">
        <f t="shared" si="23"/>
        <v>0.83555555555555561</v>
      </c>
      <c r="F184" t="str">
        <f t="shared" si="33"/>
        <v>wird nicht betankt</v>
      </c>
      <c r="G184" t="str">
        <f t="shared" si="24"/>
        <v>keine Nachtruhe</v>
      </c>
      <c r="H184" t="str">
        <f t="shared" si="25"/>
        <v>Elektrolyseur darf</v>
      </c>
      <c r="I184">
        <f t="shared" si="26"/>
        <v>328.11</v>
      </c>
      <c r="J184">
        <f t="shared" si="27"/>
        <v>1250</v>
      </c>
      <c r="K184">
        <f t="shared" si="28"/>
        <v>66.12</v>
      </c>
      <c r="L184">
        <f t="shared" si="29"/>
        <v>20.39</v>
      </c>
      <c r="M184">
        <f t="shared" si="30"/>
        <v>0</v>
      </c>
      <c r="N184">
        <f t="shared" si="31"/>
        <v>1336.51</v>
      </c>
    </row>
    <row r="185" spans="1:14" x14ac:dyDescent="0.55000000000000004">
      <c r="A185" s="5">
        <v>45961</v>
      </c>
      <c r="B185" s="4" t="s">
        <v>94</v>
      </c>
      <c r="C185">
        <v>22.125</v>
      </c>
      <c r="D185">
        <f t="shared" si="32"/>
        <v>567.29999999999995</v>
      </c>
      <c r="E185" s="3">
        <f t="shared" si="23"/>
        <v>0.86942528735632174</v>
      </c>
      <c r="F185" t="str">
        <f t="shared" si="33"/>
        <v>wird nicht betankt</v>
      </c>
      <c r="G185" t="str">
        <f t="shared" si="24"/>
        <v>keine Nachtruhe</v>
      </c>
      <c r="H185" t="str">
        <f t="shared" si="25"/>
        <v>Elektrolyseur darf</v>
      </c>
      <c r="I185">
        <f t="shared" si="26"/>
        <v>328.11</v>
      </c>
      <c r="J185">
        <f t="shared" si="27"/>
        <v>1250</v>
      </c>
      <c r="K185">
        <f t="shared" si="28"/>
        <v>66.12</v>
      </c>
      <c r="L185">
        <f t="shared" si="29"/>
        <v>20.39</v>
      </c>
      <c r="M185">
        <f t="shared" si="30"/>
        <v>0</v>
      </c>
      <c r="N185">
        <f t="shared" si="31"/>
        <v>1336.51</v>
      </c>
    </row>
    <row r="186" spans="1:14" x14ac:dyDescent="0.55000000000000004">
      <c r="A186" s="5">
        <v>45961</v>
      </c>
      <c r="B186" s="2" t="s">
        <v>95</v>
      </c>
      <c r="C186">
        <v>0</v>
      </c>
      <c r="D186">
        <f t="shared" si="32"/>
        <v>567.29999999999995</v>
      </c>
      <c r="E186" s="3">
        <f t="shared" si="23"/>
        <v>0.86942528735632174</v>
      </c>
      <c r="F186" t="str">
        <f t="shared" si="33"/>
        <v>wird nicht betankt</v>
      </c>
      <c r="G186" t="str">
        <f t="shared" si="24"/>
        <v>Nachtruhe</v>
      </c>
      <c r="H186" t="str">
        <f t="shared" si="25"/>
        <v>Elektrolyseur darf nicht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20.39</v>
      </c>
      <c r="M186">
        <f t="shared" si="30"/>
        <v>0</v>
      </c>
      <c r="N186">
        <f t="shared" si="31"/>
        <v>20.39</v>
      </c>
    </row>
    <row r="187" spans="1:14" x14ac:dyDescent="0.55000000000000004">
      <c r="A187" s="5">
        <v>45961</v>
      </c>
      <c r="B187" s="2" t="s">
        <v>96</v>
      </c>
      <c r="C187">
        <v>0</v>
      </c>
      <c r="D187">
        <f t="shared" si="32"/>
        <v>567.29999999999995</v>
      </c>
      <c r="E187" s="3">
        <f t="shared" si="23"/>
        <v>0.86942528735632174</v>
      </c>
      <c r="F187" t="str">
        <f t="shared" si="33"/>
        <v>wird nicht betankt</v>
      </c>
      <c r="G187" t="str">
        <f t="shared" si="24"/>
        <v>Nachtruhe</v>
      </c>
      <c r="H187" t="str">
        <f t="shared" si="25"/>
        <v>Elektrolyseur darf nicht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20.39</v>
      </c>
      <c r="M187">
        <f t="shared" si="30"/>
        <v>0</v>
      </c>
      <c r="N187">
        <f t="shared" si="31"/>
        <v>20.39</v>
      </c>
    </row>
    <row r="188" spans="1:14" x14ac:dyDescent="0.55000000000000004">
      <c r="A188" s="5">
        <v>45961</v>
      </c>
      <c r="B188" s="2" t="s">
        <v>97</v>
      </c>
      <c r="C188">
        <v>0</v>
      </c>
      <c r="D188">
        <f t="shared" si="32"/>
        <v>567.29999999999995</v>
      </c>
      <c r="E188" s="3">
        <f t="shared" si="23"/>
        <v>0.86942528735632174</v>
      </c>
      <c r="F188" t="str">
        <f t="shared" si="33"/>
        <v>wird nicht betankt</v>
      </c>
      <c r="G188" t="str">
        <f t="shared" si="24"/>
        <v>Nachtruhe</v>
      </c>
      <c r="H188" t="str">
        <f t="shared" si="25"/>
        <v>Elektrolyseur darf nicht</v>
      </c>
      <c r="I188">
        <f t="shared" si="26"/>
        <v>0</v>
      </c>
      <c r="J188">
        <f t="shared" si="27"/>
        <v>0</v>
      </c>
      <c r="K188">
        <f t="shared" si="28"/>
        <v>0</v>
      </c>
      <c r="L188">
        <f t="shared" si="29"/>
        <v>20.39</v>
      </c>
      <c r="M188">
        <f t="shared" si="30"/>
        <v>0</v>
      </c>
      <c r="N188">
        <f t="shared" si="31"/>
        <v>20.39</v>
      </c>
    </row>
    <row r="189" spans="1:14" x14ac:dyDescent="0.55000000000000004">
      <c r="A189" s="5">
        <v>45961</v>
      </c>
      <c r="B189" s="2" t="s">
        <v>98</v>
      </c>
      <c r="C189">
        <v>0</v>
      </c>
      <c r="D189">
        <f t="shared" si="32"/>
        <v>567.29999999999995</v>
      </c>
      <c r="E189" s="3">
        <f t="shared" si="23"/>
        <v>0.86942528735632174</v>
      </c>
      <c r="F189" t="str">
        <f t="shared" si="33"/>
        <v>wird nicht betankt</v>
      </c>
      <c r="G189" t="str">
        <f t="shared" si="24"/>
        <v>Nachtruhe</v>
      </c>
      <c r="H189" t="str">
        <f t="shared" si="25"/>
        <v>Elektrolyseur darf nicht</v>
      </c>
      <c r="I189">
        <f t="shared" si="26"/>
        <v>0</v>
      </c>
      <c r="J189">
        <f t="shared" si="27"/>
        <v>0</v>
      </c>
      <c r="K189">
        <f t="shared" si="28"/>
        <v>0</v>
      </c>
      <c r="L189">
        <f t="shared" si="29"/>
        <v>20.39</v>
      </c>
      <c r="M189">
        <f t="shared" si="30"/>
        <v>0</v>
      </c>
      <c r="N189">
        <f t="shared" si="31"/>
        <v>20.39</v>
      </c>
    </row>
    <row r="190" spans="1:14" x14ac:dyDescent="0.55000000000000004">
      <c r="A190" s="5">
        <v>45961</v>
      </c>
      <c r="B190" s="2" t="s">
        <v>99</v>
      </c>
      <c r="C190">
        <v>0</v>
      </c>
      <c r="D190">
        <f t="shared" si="32"/>
        <v>567.29999999999995</v>
      </c>
      <c r="E190" s="3">
        <f t="shared" si="23"/>
        <v>0.86942528735632174</v>
      </c>
      <c r="F190" t="str">
        <f t="shared" si="33"/>
        <v>wird nicht betankt</v>
      </c>
      <c r="G190" t="str">
        <f t="shared" si="24"/>
        <v>Nachtruhe</v>
      </c>
      <c r="H190" t="str">
        <f t="shared" si="25"/>
        <v>Elektrolyseur darf nicht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20.39</v>
      </c>
      <c r="M190">
        <f t="shared" si="30"/>
        <v>0</v>
      </c>
      <c r="N190">
        <f t="shared" si="31"/>
        <v>20.39</v>
      </c>
    </row>
    <row r="191" spans="1:14" x14ac:dyDescent="0.55000000000000004">
      <c r="A191" s="5">
        <v>45961</v>
      </c>
      <c r="B191" s="2" t="s">
        <v>100</v>
      </c>
      <c r="C191">
        <v>0</v>
      </c>
      <c r="D191">
        <f t="shared" si="32"/>
        <v>567.29999999999995</v>
      </c>
      <c r="E191" s="3">
        <f t="shared" si="23"/>
        <v>0.86942528735632174</v>
      </c>
      <c r="F191" t="str">
        <f t="shared" si="33"/>
        <v>wird nicht betankt</v>
      </c>
      <c r="G191" t="str">
        <f t="shared" si="24"/>
        <v>Nachtruhe</v>
      </c>
      <c r="H191" t="str">
        <f t="shared" si="25"/>
        <v>Elektrolyseur darf nicht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20.39</v>
      </c>
      <c r="M191">
        <f t="shared" si="30"/>
        <v>0</v>
      </c>
      <c r="N191">
        <f t="shared" si="31"/>
        <v>20.39</v>
      </c>
    </row>
    <row r="192" spans="1:14" x14ac:dyDescent="0.55000000000000004">
      <c r="A192" s="5">
        <v>45961</v>
      </c>
      <c r="B192" s="2" t="s">
        <v>101</v>
      </c>
      <c r="C192">
        <v>0</v>
      </c>
      <c r="D192">
        <f t="shared" si="32"/>
        <v>567.29999999999995</v>
      </c>
      <c r="E192" s="3">
        <f t="shared" si="23"/>
        <v>0.86942528735632174</v>
      </c>
      <c r="F192" t="str">
        <f t="shared" si="33"/>
        <v>wird nicht betankt</v>
      </c>
      <c r="G192" t="str">
        <f t="shared" si="24"/>
        <v>Nachtruhe</v>
      </c>
      <c r="H192" t="str">
        <f t="shared" si="25"/>
        <v>Elektrolyseur darf nicht</v>
      </c>
      <c r="I19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20.39</v>
      </c>
      <c r="M192">
        <f t="shared" si="30"/>
        <v>0</v>
      </c>
      <c r="N192">
        <f t="shared" si="31"/>
        <v>20.39</v>
      </c>
    </row>
    <row r="193" spans="1:14" x14ac:dyDescent="0.55000000000000004">
      <c r="A193" s="5">
        <v>45961</v>
      </c>
      <c r="B193" s="2" t="s">
        <v>102</v>
      </c>
      <c r="C193">
        <v>0</v>
      </c>
      <c r="D193">
        <f t="shared" si="32"/>
        <v>567.29999999999995</v>
      </c>
      <c r="E193" s="3">
        <f>D193/$U$5</f>
        <v>0.86942528735632174</v>
      </c>
      <c r="F193" t="str">
        <f t="shared" si="33"/>
        <v>wird nicht betankt</v>
      </c>
      <c r="G193" t="str">
        <f t="shared" si="24"/>
        <v>Nachtruhe</v>
      </c>
      <c r="H193" t="str">
        <f t="shared" si="25"/>
        <v>Elektrolyseur darf nicht</v>
      </c>
      <c r="I193">
        <f>ROUND(IF(AND(H193="Elektrolyseur darf", C193=22.125),C193*14.83,0),2)</f>
        <v>0</v>
      </c>
      <c r="J193">
        <f t="shared" si="27"/>
        <v>0</v>
      </c>
      <c r="K193">
        <f t="shared" si="28"/>
        <v>0</v>
      </c>
      <c r="L193">
        <f t="shared" si="29"/>
        <v>20.39</v>
      </c>
      <c r="M193">
        <f t="shared" si="30"/>
        <v>0</v>
      </c>
      <c r="N193">
        <f t="shared" si="31"/>
        <v>20.39</v>
      </c>
    </row>
    <row r="194" spans="1:14" x14ac:dyDescent="0.55000000000000004">
      <c r="A194" s="5">
        <v>45962</v>
      </c>
      <c r="B194" s="2" t="s">
        <v>7</v>
      </c>
      <c r="C194">
        <v>0</v>
      </c>
      <c r="D194">
        <f t="shared" si="32"/>
        <v>567.29999999999995</v>
      </c>
      <c r="E194" s="3">
        <f t="shared" ref="E194:E257" si="34">D194/$U$5</f>
        <v>0.86942528735632174</v>
      </c>
      <c r="F194" t="str">
        <f t="shared" si="33"/>
        <v>wird nicht betankt</v>
      </c>
      <c r="G194" t="str">
        <f t="shared" si="24"/>
        <v>Nachtruhe</v>
      </c>
      <c r="H194" t="str">
        <f t="shared" si="25"/>
        <v>Elektrolyseur darf nicht</v>
      </c>
      <c r="I194">
        <f t="shared" ref="I194:I257" si="35">ROUND(IF(AND(H194="Elektrolyseur darf", C194=22.125),C194*14.83,0),2)</f>
        <v>0</v>
      </c>
      <c r="J194">
        <f t="shared" si="27"/>
        <v>0</v>
      </c>
      <c r="K194">
        <f t="shared" si="28"/>
        <v>0</v>
      </c>
      <c r="L194">
        <f t="shared" si="29"/>
        <v>20.39</v>
      </c>
      <c r="M194">
        <f t="shared" si="30"/>
        <v>0</v>
      </c>
      <c r="N194">
        <f t="shared" si="31"/>
        <v>20.39</v>
      </c>
    </row>
    <row r="195" spans="1:14" x14ac:dyDescent="0.55000000000000004">
      <c r="A195" s="5">
        <v>45962</v>
      </c>
      <c r="B195" s="2" t="s">
        <v>8</v>
      </c>
      <c r="C195">
        <v>0</v>
      </c>
      <c r="D195">
        <f t="shared" si="32"/>
        <v>567.29999999999995</v>
      </c>
      <c r="E195" s="3">
        <f t="shared" si="34"/>
        <v>0.86942528735632174</v>
      </c>
      <c r="F195" t="str">
        <f t="shared" si="33"/>
        <v>wird nicht betankt</v>
      </c>
      <c r="G195" t="str">
        <f t="shared" ref="G195:G258" si="36">IF(OR(
    TIMEVALUE(MID(B195,1,5))&gt;=TIME(22,0,0),
    TIMEVALUE(MID(B195,1,5))&lt;TIME(6,0,0)
),"Nachtruhe","keine Nachtruhe")</f>
        <v>Nachtruhe</v>
      </c>
      <c r="H195" t="str">
        <f t="shared" ref="H195:H258" si="37">IF(AND(F195="wird nicht betankt",G195="keine Nachtruhe"),"Elektrolyseur darf","Elektrolyseur darf nicht")</f>
        <v>Elektrolyseur darf nicht</v>
      </c>
      <c r="I195">
        <f t="shared" si="35"/>
        <v>0</v>
      </c>
      <c r="J195">
        <f t="shared" ref="J195:J258" si="38">IF(C195=22.125,$P$4*0.25,0)</f>
        <v>0</v>
      </c>
      <c r="K195">
        <f t="shared" ref="K195:K258" si="39">IF(J195&gt;0,$Q$4*0.25,0)</f>
        <v>0</v>
      </c>
      <c r="L195">
        <f t="shared" ref="L195:L258" si="40">ROUND($R$4*0.25,2)</f>
        <v>20.39</v>
      </c>
      <c r="M195">
        <f t="shared" ref="M195:M258" si="41">ROUND(IF(F195="wird betankt",$S$4*0.25,0),2)</f>
        <v>0</v>
      </c>
      <c r="N195">
        <f t="shared" ref="N195:N258" si="42">SUM(J195:M195)</f>
        <v>20.39</v>
      </c>
    </row>
    <row r="196" spans="1:14" x14ac:dyDescent="0.55000000000000004">
      <c r="A196" s="5">
        <v>45962</v>
      </c>
      <c r="B196" s="2" t="s">
        <v>9</v>
      </c>
      <c r="C196">
        <v>0</v>
      </c>
      <c r="D196">
        <f t="shared" ref="D196:D259" si="43">ROUND(IF((D195+C196)&gt; 652.5, 652.5,(D195+C196)),1)</f>
        <v>567.29999999999995</v>
      </c>
      <c r="E196" s="3">
        <f t="shared" si="34"/>
        <v>0.86942528735632174</v>
      </c>
      <c r="F196" t="str">
        <f t="shared" si="33"/>
        <v>wird nicht betankt</v>
      </c>
      <c r="G196" t="str">
        <f t="shared" si="36"/>
        <v>Nachtruhe</v>
      </c>
      <c r="H196" t="str">
        <f t="shared" si="37"/>
        <v>Elektrolyseur darf nicht</v>
      </c>
      <c r="I196">
        <f t="shared" si="35"/>
        <v>0</v>
      </c>
      <c r="J196">
        <f t="shared" si="38"/>
        <v>0</v>
      </c>
      <c r="K196">
        <f t="shared" si="39"/>
        <v>0</v>
      </c>
      <c r="L196">
        <f t="shared" si="40"/>
        <v>20.39</v>
      </c>
      <c r="M196">
        <f t="shared" si="41"/>
        <v>0</v>
      </c>
      <c r="N196">
        <f t="shared" si="42"/>
        <v>20.39</v>
      </c>
    </row>
    <row r="197" spans="1:14" x14ac:dyDescent="0.55000000000000004">
      <c r="A197" s="5">
        <v>45962</v>
      </c>
      <c r="B197" s="2" t="s">
        <v>10</v>
      </c>
      <c r="C197">
        <v>0</v>
      </c>
      <c r="D197">
        <f t="shared" si="43"/>
        <v>567.29999999999995</v>
      </c>
      <c r="E197" s="3">
        <f t="shared" si="34"/>
        <v>0.86942528735632174</v>
      </c>
      <c r="F197" t="str">
        <f t="shared" si="33"/>
        <v>wird nicht betankt</v>
      </c>
      <c r="G197" t="str">
        <f t="shared" si="36"/>
        <v>Nachtruhe</v>
      </c>
      <c r="H197" t="str">
        <f t="shared" si="37"/>
        <v>Elektrolyseur darf nicht</v>
      </c>
      <c r="I197">
        <f t="shared" si="35"/>
        <v>0</v>
      </c>
      <c r="J197">
        <f t="shared" si="38"/>
        <v>0</v>
      </c>
      <c r="K197">
        <f t="shared" si="39"/>
        <v>0</v>
      </c>
      <c r="L197">
        <f t="shared" si="40"/>
        <v>20.39</v>
      </c>
      <c r="M197">
        <f t="shared" si="41"/>
        <v>0</v>
      </c>
      <c r="N197">
        <f t="shared" si="42"/>
        <v>20.39</v>
      </c>
    </row>
    <row r="198" spans="1:14" x14ac:dyDescent="0.55000000000000004">
      <c r="A198" s="5">
        <v>45962</v>
      </c>
      <c r="B198" s="2" t="s">
        <v>11</v>
      </c>
      <c r="C198">
        <v>0</v>
      </c>
      <c r="D198">
        <f t="shared" si="43"/>
        <v>567.29999999999995</v>
      </c>
      <c r="E198" s="3">
        <f t="shared" si="34"/>
        <v>0.86942528735632174</v>
      </c>
      <c r="F198" t="str">
        <f t="shared" si="33"/>
        <v>wird nicht betankt</v>
      </c>
      <c r="G198" t="str">
        <f t="shared" si="36"/>
        <v>Nachtruhe</v>
      </c>
      <c r="H198" t="str">
        <f t="shared" si="37"/>
        <v>Elektrolyseur darf nicht</v>
      </c>
      <c r="I198">
        <f t="shared" si="35"/>
        <v>0</v>
      </c>
      <c r="J198">
        <f t="shared" si="38"/>
        <v>0</v>
      </c>
      <c r="K198">
        <f t="shared" si="39"/>
        <v>0</v>
      </c>
      <c r="L198">
        <f t="shared" si="40"/>
        <v>20.39</v>
      </c>
      <c r="M198">
        <f t="shared" si="41"/>
        <v>0</v>
      </c>
      <c r="N198">
        <f t="shared" si="42"/>
        <v>20.39</v>
      </c>
    </row>
    <row r="199" spans="1:14" x14ac:dyDescent="0.55000000000000004">
      <c r="A199" s="5">
        <v>45962</v>
      </c>
      <c r="B199" s="2" t="s">
        <v>12</v>
      </c>
      <c r="C199">
        <v>0</v>
      </c>
      <c r="D199">
        <f t="shared" si="43"/>
        <v>567.29999999999995</v>
      </c>
      <c r="E199" s="3">
        <f t="shared" si="34"/>
        <v>0.86942528735632174</v>
      </c>
      <c r="F199" t="str">
        <f t="shared" si="33"/>
        <v>wird nicht betankt</v>
      </c>
      <c r="G199" t="str">
        <f t="shared" si="36"/>
        <v>Nachtruhe</v>
      </c>
      <c r="H199" t="str">
        <f t="shared" si="37"/>
        <v>Elektrolyseur darf nicht</v>
      </c>
      <c r="I199">
        <f t="shared" si="35"/>
        <v>0</v>
      </c>
      <c r="J199">
        <f t="shared" si="38"/>
        <v>0</v>
      </c>
      <c r="K199">
        <f t="shared" si="39"/>
        <v>0</v>
      </c>
      <c r="L199">
        <f t="shared" si="40"/>
        <v>20.39</v>
      </c>
      <c r="M199">
        <f t="shared" si="41"/>
        <v>0</v>
      </c>
      <c r="N199">
        <f t="shared" si="42"/>
        <v>20.39</v>
      </c>
    </row>
    <row r="200" spans="1:14" x14ac:dyDescent="0.55000000000000004">
      <c r="A200" s="5">
        <v>45962</v>
      </c>
      <c r="B200" s="2" t="s">
        <v>13</v>
      </c>
      <c r="C200">
        <v>0</v>
      </c>
      <c r="D200">
        <f t="shared" si="43"/>
        <v>567.29999999999995</v>
      </c>
      <c r="E200" s="3">
        <f t="shared" si="34"/>
        <v>0.86942528735632174</v>
      </c>
      <c r="F200" t="str">
        <f t="shared" si="33"/>
        <v>wird nicht betankt</v>
      </c>
      <c r="G200" t="str">
        <f t="shared" si="36"/>
        <v>Nachtruhe</v>
      </c>
      <c r="H200" t="str">
        <f t="shared" si="37"/>
        <v>Elektrolyseur darf nicht</v>
      </c>
      <c r="I200">
        <f t="shared" si="35"/>
        <v>0</v>
      </c>
      <c r="J200">
        <f t="shared" si="38"/>
        <v>0</v>
      </c>
      <c r="K200">
        <f t="shared" si="39"/>
        <v>0</v>
      </c>
      <c r="L200">
        <f t="shared" si="40"/>
        <v>20.39</v>
      </c>
      <c r="M200">
        <f t="shared" si="41"/>
        <v>0</v>
      </c>
      <c r="N200">
        <f t="shared" si="42"/>
        <v>20.39</v>
      </c>
    </row>
    <row r="201" spans="1:14" x14ac:dyDescent="0.55000000000000004">
      <c r="A201" s="5">
        <v>45962</v>
      </c>
      <c r="B201" s="2" t="s">
        <v>14</v>
      </c>
      <c r="C201">
        <v>0</v>
      </c>
      <c r="D201">
        <f t="shared" si="43"/>
        <v>567.29999999999995</v>
      </c>
      <c r="E201" s="3">
        <f t="shared" si="34"/>
        <v>0.86942528735632174</v>
      </c>
      <c r="F201" t="str">
        <f t="shared" si="33"/>
        <v>wird nicht betankt</v>
      </c>
      <c r="G201" t="str">
        <f t="shared" si="36"/>
        <v>Nachtruhe</v>
      </c>
      <c r="H201" t="str">
        <f t="shared" si="37"/>
        <v>Elektrolyseur darf nicht</v>
      </c>
      <c r="I201">
        <f t="shared" si="35"/>
        <v>0</v>
      </c>
      <c r="J201">
        <f t="shared" si="38"/>
        <v>0</v>
      </c>
      <c r="K201">
        <f t="shared" si="39"/>
        <v>0</v>
      </c>
      <c r="L201">
        <f t="shared" si="40"/>
        <v>20.39</v>
      </c>
      <c r="M201">
        <f t="shared" si="41"/>
        <v>0</v>
      </c>
      <c r="N201">
        <f t="shared" si="42"/>
        <v>20.39</v>
      </c>
    </row>
    <row r="202" spans="1:14" x14ac:dyDescent="0.55000000000000004">
      <c r="A202" s="5">
        <v>45962</v>
      </c>
      <c r="B202" s="2" t="s">
        <v>15</v>
      </c>
      <c r="C202">
        <v>0</v>
      </c>
      <c r="D202">
        <f t="shared" si="43"/>
        <v>567.29999999999995</v>
      </c>
      <c r="E202" s="3">
        <f t="shared" si="34"/>
        <v>0.86942528735632174</v>
      </c>
      <c r="F202" t="str">
        <f t="shared" si="33"/>
        <v>wird nicht betankt</v>
      </c>
      <c r="G202" t="str">
        <f t="shared" si="36"/>
        <v>Nachtruhe</v>
      </c>
      <c r="H202" t="str">
        <f t="shared" si="37"/>
        <v>Elektrolyseur darf nicht</v>
      </c>
      <c r="I202">
        <f t="shared" si="35"/>
        <v>0</v>
      </c>
      <c r="J202">
        <f t="shared" si="38"/>
        <v>0</v>
      </c>
      <c r="K202">
        <f t="shared" si="39"/>
        <v>0</v>
      </c>
      <c r="L202">
        <f t="shared" si="40"/>
        <v>20.39</v>
      </c>
      <c r="M202">
        <f t="shared" si="41"/>
        <v>0</v>
      </c>
      <c r="N202">
        <f t="shared" si="42"/>
        <v>20.39</v>
      </c>
    </row>
    <row r="203" spans="1:14" x14ac:dyDescent="0.55000000000000004">
      <c r="A203" s="5">
        <v>45962</v>
      </c>
      <c r="B203" s="2" t="s">
        <v>16</v>
      </c>
      <c r="C203">
        <v>0</v>
      </c>
      <c r="D203">
        <f t="shared" si="43"/>
        <v>567.29999999999995</v>
      </c>
      <c r="E203" s="3">
        <f t="shared" si="34"/>
        <v>0.86942528735632174</v>
      </c>
      <c r="F203" t="str">
        <f t="shared" si="33"/>
        <v>wird nicht betankt</v>
      </c>
      <c r="G203" t="str">
        <f t="shared" si="36"/>
        <v>Nachtruhe</v>
      </c>
      <c r="H203" t="str">
        <f t="shared" si="37"/>
        <v>Elektrolyseur darf nicht</v>
      </c>
      <c r="I203">
        <f t="shared" si="35"/>
        <v>0</v>
      </c>
      <c r="J203">
        <f t="shared" si="38"/>
        <v>0</v>
      </c>
      <c r="K203">
        <f t="shared" si="39"/>
        <v>0</v>
      </c>
      <c r="L203">
        <f t="shared" si="40"/>
        <v>20.39</v>
      </c>
      <c r="M203">
        <f t="shared" si="41"/>
        <v>0</v>
      </c>
      <c r="N203">
        <f t="shared" si="42"/>
        <v>20.39</v>
      </c>
    </row>
    <row r="204" spans="1:14" x14ac:dyDescent="0.55000000000000004">
      <c r="A204" s="5">
        <v>45962</v>
      </c>
      <c r="B204" s="2" t="s">
        <v>17</v>
      </c>
      <c r="C204">
        <v>0</v>
      </c>
      <c r="D204">
        <f t="shared" si="43"/>
        <v>567.29999999999995</v>
      </c>
      <c r="E204" s="3">
        <f t="shared" si="34"/>
        <v>0.86942528735632174</v>
      </c>
      <c r="F204" t="str">
        <f t="shared" si="33"/>
        <v>wird nicht betankt</v>
      </c>
      <c r="G204" t="str">
        <f t="shared" si="36"/>
        <v>Nachtruhe</v>
      </c>
      <c r="H204" t="str">
        <f t="shared" si="37"/>
        <v>Elektrolyseur darf nicht</v>
      </c>
      <c r="I204">
        <f t="shared" si="35"/>
        <v>0</v>
      </c>
      <c r="J204">
        <f t="shared" si="38"/>
        <v>0</v>
      </c>
      <c r="K204">
        <f t="shared" si="39"/>
        <v>0</v>
      </c>
      <c r="L204">
        <f t="shared" si="40"/>
        <v>20.39</v>
      </c>
      <c r="M204">
        <f t="shared" si="41"/>
        <v>0</v>
      </c>
      <c r="N204">
        <f t="shared" si="42"/>
        <v>20.39</v>
      </c>
    </row>
    <row r="205" spans="1:14" x14ac:dyDescent="0.55000000000000004">
      <c r="A205" s="5">
        <v>45962</v>
      </c>
      <c r="B205" s="2" t="s">
        <v>18</v>
      </c>
      <c r="C205">
        <v>0</v>
      </c>
      <c r="D205">
        <f t="shared" si="43"/>
        <v>567.29999999999995</v>
      </c>
      <c r="E205" s="3">
        <f t="shared" si="34"/>
        <v>0.86942528735632174</v>
      </c>
      <c r="F205" t="str">
        <f t="shared" si="33"/>
        <v>wird nicht betankt</v>
      </c>
      <c r="G205" t="str">
        <f t="shared" si="36"/>
        <v>Nachtruhe</v>
      </c>
      <c r="H205" t="str">
        <f t="shared" si="37"/>
        <v>Elektrolyseur darf nicht</v>
      </c>
      <c r="I205">
        <f t="shared" si="35"/>
        <v>0</v>
      </c>
      <c r="J205">
        <f t="shared" si="38"/>
        <v>0</v>
      </c>
      <c r="K205">
        <f t="shared" si="39"/>
        <v>0</v>
      </c>
      <c r="L205">
        <f t="shared" si="40"/>
        <v>20.39</v>
      </c>
      <c r="M205">
        <f t="shared" si="41"/>
        <v>0</v>
      </c>
      <c r="N205">
        <f t="shared" si="42"/>
        <v>20.39</v>
      </c>
    </row>
    <row r="206" spans="1:14" x14ac:dyDescent="0.55000000000000004">
      <c r="A206" s="5">
        <v>45962</v>
      </c>
      <c r="B206" s="2" t="s">
        <v>19</v>
      </c>
      <c r="C206">
        <v>0</v>
      </c>
      <c r="D206">
        <f t="shared" si="43"/>
        <v>567.29999999999995</v>
      </c>
      <c r="E206" s="3">
        <f t="shared" si="34"/>
        <v>0.86942528735632174</v>
      </c>
      <c r="F206" t="str">
        <f t="shared" si="33"/>
        <v>wird nicht betankt</v>
      </c>
      <c r="G206" t="str">
        <f t="shared" si="36"/>
        <v>Nachtruhe</v>
      </c>
      <c r="H206" t="str">
        <f t="shared" si="37"/>
        <v>Elektrolyseur darf nicht</v>
      </c>
      <c r="I206">
        <f t="shared" si="35"/>
        <v>0</v>
      </c>
      <c r="J206">
        <f t="shared" si="38"/>
        <v>0</v>
      </c>
      <c r="K206">
        <f t="shared" si="39"/>
        <v>0</v>
      </c>
      <c r="L206">
        <f t="shared" si="40"/>
        <v>20.39</v>
      </c>
      <c r="M206">
        <f t="shared" si="41"/>
        <v>0</v>
      </c>
      <c r="N206">
        <f t="shared" si="42"/>
        <v>20.39</v>
      </c>
    </row>
    <row r="207" spans="1:14" x14ac:dyDescent="0.55000000000000004">
      <c r="A207" s="5">
        <v>45962</v>
      </c>
      <c r="B207" s="2" t="s">
        <v>20</v>
      </c>
      <c r="C207">
        <v>0</v>
      </c>
      <c r="D207">
        <f t="shared" si="43"/>
        <v>567.29999999999995</v>
      </c>
      <c r="E207" s="3">
        <f t="shared" si="34"/>
        <v>0.86942528735632174</v>
      </c>
      <c r="F207" t="str">
        <f t="shared" si="33"/>
        <v>wird nicht betankt</v>
      </c>
      <c r="G207" t="str">
        <f t="shared" si="36"/>
        <v>Nachtruhe</v>
      </c>
      <c r="H207" t="str">
        <f t="shared" si="37"/>
        <v>Elektrolyseur darf nicht</v>
      </c>
      <c r="I207">
        <f t="shared" si="35"/>
        <v>0</v>
      </c>
      <c r="J207">
        <f t="shared" si="38"/>
        <v>0</v>
      </c>
      <c r="K207">
        <f t="shared" si="39"/>
        <v>0</v>
      </c>
      <c r="L207">
        <f t="shared" si="40"/>
        <v>20.39</v>
      </c>
      <c r="M207">
        <f t="shared" si="41"/>
        <v>0</v>
      </c>
      <c r="N207">
        <f t="shared" si="42"/>
        <v>20.39</v>
      </c>
    </row>
    <row r="208" spans="1:14" x14ac:dyDescent="0.55000000000000004">
      <c r="A208" s="5">
        <v>45962</v>
      </c>
      <c r="B208" s="2" t="s">
        <v>21</v>
      </c>
      <c r="C208">
        <v>0</v>
      </c>
      <c r="D208">
        <f t="shared" si="43"/>
        <v>567.29999999999995</v>
      </c>
      <c r="E208" s="3">
        <f t="shared" si="34"/>
        <v>0.86942528735632174</v>
      </c>
      <c r="F208" t="str">
        <f t="shared" si="33"/>
        <v>wird nicht betankt</v>
      </c>
      <c r="G208" t="str">
        <f t="shared" si="36"/>
        <v>Nachtruhe</v>
      </c>
      <c r="H208" t="str">
        <f t="shared" si="37"/>
        <v>Elektrolyseur darf nicht</v>
      </c>
      <c r="I208">
        <f t="shared" si="35"/>
        <v>0</v>
      </c>
      <c r="J208">
        <f t="shared" si="38"/>
        <v>0</v>
      </c>
      <c r="K208">
        <f t="shared" si="39"/>
        <v>0</v>
      </c>
      <c r="L208">
        <f t="shared" si="40"/>
        <v>20.39</v>
      </c>
      <c r="M208">
        <f t="shared" si="41"/>
        <v>0</v>
      </c>
      <c r="N208">
        <f t="shared" si="42"/>
        <v>20.39</v>
      </c>
    </row>
    <row r="209" spans="1:14" x14ac:dyDescent="0.55000000000000004">
      <c r="A209" s="5">
        <v>45962</v>
      </c>
      <c r="B209" s="2" t="s">
        <v>22</v>
      </c>
      <c r="C209">
        <v>0</v>
      </c>
      <c r="D209">
        <f t="shared" si="43"/>
        <v>567.29999999999995</v>
      </c>
      <c r="E209" s="3">
        <f t="shared" si="34"/>
        <v>0.86942528735632174</v>
      </c>
      <c r="F209" t="str">
        <f t="shared" si="33"/>
        <v>wird nicht betankt</v>
      </c>
      <c r="G209" t="str">
        <f t="shared" si="36"/>
        <v>Nachtruhe</v>
      </c>
      <c r="H209" t="str">
        <f t="shared" si="37"/>
        <v>Elektrolyseur darf nicht</v>
      </c>
      <c r="I209">
        <f t="shared" si="35"/>
        <v>0</v>
      </c>
      <c r="J209">
        <f t="shared" si="38"/>
        <v>0</v>
      </c>
      <c r="K209">
        <f t="shared" si="39"/>
        <v>0</v>
      </c>
      <c r="L209">
        <f t="shared" si="40"/>
        <v>20.39</v>
      </c>
      <c r="M209">
        <f t="shared" si="41"/>
        <v>0</v>
      </c>
      <c r="N209">
        <f t="shared" si="42"/>
        <v>20.39</v>
      </c>
    </row>
    <row r="210" spans="1:14" x14ac:dyDescent="0.55000000000000004">
      <c r="A210" s="5">
        <v>45962</v>
      </c>
      <c r="B210" s="2" t="s">
        <v>23</v>
      </c>
      <c r="C210">
        <v>0</v>
      </c>
      <c r="D210">
        <f t="shared" si="43"/>
        <v>567.29999999999995</v>
      </c>
      <c r="E210" s="3">
        <f t="shared" si="34"/>
        <v>0.86942528735632174</v>
      </c>
      <c r="F210" t="str">
        <f t="shared" si="33"/>
        <v>wird nicht betankt</v>
      </c>
      <c r="G210" t="str">
        <f t="shared" si="36"/>
        <v>Nachtruhe</v>
      </c>
      <c r="H210" t="str">
        <f t="shared" si="37"/>
        <v>Elektrolyseur darf nicht</v>
      </c>
      <c r="I210">
        <f t="shared" si="35"/>
        <v>0</v>
      </c>
      <c r="J210">
        <f t="shared" si="38"/>
        <v>0</v>
      </c>
      <c r="K210">
        <f t="shared" si="39"/>
        <v>0</v>
      </c>
      <c r="L210">
        <f t="shared" si="40"/>
        <v>20.39</v>
      </c>
      <c r="M210">
        <f t="shared" si="41"/>
        <v>0</v>
      </c>
      <c r="N210">
        <f t="shared" si="42"/>
        <v>20.39</v>
      </c>
    </row>
    <row r="211" spans="1:14" x14ac:dyDescent="0.55000000000000004">
      <c r="A211" s="5">
        <v>45962</v>
      </c>
      <c r="B211" s="2" t="s">
        <v>24</v>
      </c>
      <c r="C211">
        <v>0</v>
      </c>
      <c r="D211">
        <f t="shared" si="43"/>
        <v>567.29999999999995</v>
      </c>
      <c r="E211" s="3">
        <f t="shared" si="34"/>
        <v>0.86942528735632174</v>
      </c>
      <c r="F211" t="str">
        <f t="shared" si="33"/>
        <v>wird nicht betankt</v>
      </c>
      <c r="G211" t="str">
        <f t="shared" si="36"/>
        <v>Nachtruhe</v>
      </c>
      <c r="H211" t="str">
        <f t="shared" si="37"/>
        <v>Elektrolyseur darf nicht</v>
      </c>
      <c r="I211">
        <f t="shared" si="35"/>
        <v>0</v>
      </c>
      <c r="J211">
        <f t="shared" si="38"/>
        <v>0</v>
      </c>
      <c r="K211">
        <f t="shared" si="39"/>
        <v>0</v>
      </c>
      <c r="L211">
        <f t="shared" si="40"/>
        <v>20.39</v>
      </c>
      <c r="M211">
        <f t="shared" si="41"/>
        <v>0</v>
      </c>
      <c r="N211">
        <f t="shared" si="42"/>
        <v>20.39</v>
      </c>
    </row>
    <row r="212" spans="1:14" x14ac:dyDescent="0.55000000000000004">
      <c r="A212" s="5">
        <v>45962</v>
      </c>
      <c r="B212" s="1" t="s">
        <v>25</v>
      </c>
      <c r="C212">
        <v>-21.75</v>
      </c>
      <c r="D212">
        <f t="shared" si="43"/>
        <v>545.6</v>
      </c>
      <c r="E212" s="3">
        <f t="shared" si="34"/>
        <v>0.83616858237547897</v>
      </c>
      <c r="F212" t="str">
        <f t="shared" si="33"/>
        <v>wird betankt</v>
      </c>
      <c r="G212" t="str">
        <f t="shared" si="36"/>
        <v>Nachtruhe</v>
      </c>
      <c r="H212" t="str">
        <f t="shared" si="37"/>
        <v>Elektrolyseur darf nicht</v>
      </c>
      <c r="I212">
        <f t="shared" si="35"/>
        <v>0</v>
      </c>
      <c r="J212">
        <f t="shared" si="38"/>
        <v>0</v>
      </c>
      <c r="K212">
        <f t="shared" si="39"/>
        <v>0</v>
      </c>
      <c r="L212">
        <f t="shared" si="40"/>
        <v>20.39</v>
      </c>
      <c r="M212">
        <f t="shared" si="41"/>
        <v>25</v>
      </c>
      <c r="N212">
        <f t="shared" si="42"/>
        <v>45.39</v>
      </c>
    </row>
    <row r="213" spans="1:14" x14ac:dyDescent="0.55000000000000004">
      <c r="A213" s="5">
        <v>45962</v>
      </c>
      <c r="B213" s="1" t="s">
        <v>26</v>
      </c>
      <c r="C213">
        <v>-21.75</v>
      </c>
      <c r="D213">
        <f t="shared" si="43"/>
        <v>523.9</v>
      </c>
      <c r="E213" s="3">
        <f t="shared" si="34"/>
        <v>0.80291187739463599</v>
      </c>
      <c r="F213" t="str">
        <f t="shared" si="33"/>
        <v>wird betankt</v>
      </c>
      <c r="G213" t="str">
        <f t="shared" si="36"/>
        <v>Nachtruhe</v>
      </c>
      <c r="H213" t="str">
        <f t="shared" si="37"/>
        <v>Elektrolyseur darf nicht</v>
      </c>
      <c r="I213">
        <f t="shared" si="35"/>
        <v>0</v>
      </c>
      <c r="J213">
        <f t="shared" si="38"/>
        <v>0</v>
      </c>
      <c r="K213">
        <f t="shared" si="39"/>
        <v>0</v>
      </c>
      <c r="L213">
        <f t="shared" si="40"/>
        <v>20.39</v>
      </c>
      <c r="M213">
        <f t="shared" si="41"/>
        <v>25</v>
      </c>
      <c r="N213">
        <f t="shared" si="42"/>
        <v>45.39</v>
      </c>
    </row>
    <row r="214" spans="1:14" x14ac:dyDescent="0.55000000000000004">
      <c r="A214" s="5">
        <v>45962</v>
      </c>
      <c r="B214" s="1" t="s">
        <v>27</v>
      </c>
      <c r="C214">
        <v>-21.75</v>
      </c>
      <c r="D214">
        <f t="shared" si="43"/>
        <v>502.2</v>
      </c>
      <c r="E214" s="3">
        <f t="shared" si="34"/>
        <v>0.76965517241379311</v>
      </c>
      <c r="F214" t="str">
        <f t="shared" si="33"/>
        <v>wird betankt</v>
      </c>
      <c r="G214" t="str">
        <f t="shared" si="36"/>
        <v>Nachtruhe</v>
      </c>
      <c r="H214" t="str">
        <f t="shared" si="37"/>
        <v>Elektrolyseur darf nicht</v>
      </c>
      <c r="I214">
        <f t="shared" si="35"/>
        <v>0</v>
      </c>
      <c r="J214">
        <f t="shared" si="38"/>
        <v>0</v>
      </c>
      <c r="K214">
        <f t="shared" si="39"/>
        <v>0</v>
      </c>
      <c r="L214">
        <f t="shared" si="40"/>
        <v>20.39</v>
      </c>
      <c r="M214">
        <f t="shared" si="41"/>
        <v>25</v>
      </c>
      <c r="N214">
        <f t="shared" si="42"/>
        <v>45.39</v>
      </c>
    </row>
    <row r="215" spans="1:14" x14ac:dyDescent="0.55000000000000004">
      <c r="A215" s="5">
        <v>45962</v>
      </c>
      <c r="B215" s="1" t="s">
        <v>28</v>
      </c>
      <c r="C215">
        <v>-21.75</v>
      </c>
      <c r="D215">
        <f t="shared" si="43"/>
        <v>480.5</v>
      </c>
      <c r="E215" s="3">
        <f t="shared" si="34"/>
        <v>0.73639846743295023</v>
      </c>
      <c r="F215" t="str">
        <f t="shared" si="33"/>
        <v>wird betankt</v>
      </c>
      <c r="G215" t="str">
        <f t="shared" si="36"/>
        <v>Nachtruhe</v>
      </c>
      <c r="H215" t="str">
        <f t="shared" si="37"/>
        <v>Elektrolyseur darf nicht</v>
      </c>
      <c r="I215">
        <f t="shared" si="35"/>
        <v>0</v>
      </c>
      <c r="J215">
        <f t="shared" si="38"/>
        <v>0</v>
      </c>
      <c r="K215">
        <f t="shared" si="39"/>
        <v>0</v>
      </c>
      <c r="L215">
        <f t="shared" si="40"/>
        <v>20.39</v>
      </c>
      <c r="M215">
        <f t="shared" si="41"/>
        <v>25</v>
      </c>
      <c r="N215">
        <f t="shared" si="42"/>
        <v>45.39</v>
      </c>
    </row>
    <row r="216" spans="1:14" x14ac:dyDescent="0.55000000000000004">
      <c r="A216" s="5">
        <v>45962</v>
      </c>
      <c r="B216" s="1" t="s">
        <v>29</v>
      </c>
      <c r="C216">
        <v>-21.75</v>
      </c>
      <c r="D216">
        <f t="shared" si="43"/>
        <v>458.8</v>
      </c>
      <c r="E216" s="3">
        <f t="shared" si="34"/>
        <v>0.70314176245210724</v>
      </c>
      <c r="F216" t="str">
        <f t="shared" si="33"/>
        <v>wird betankt</v>
      </c>
      <c r="G216" t="str">
        <f t="shared" si="36"/>
        <v>Nachtruhe</v>
      </c>
      <c r="H216" t="str">
        <f t="shared" si="37"/>
        <v>Elektrolyseur darf nicht</v>
      </c>
      <c r="I216">
        <f t="shared" si="35"/>
        <v>0</v>
      </c>
      <c r="J216">
        <f t="shared" si="38"/>
        <v>0</v>
      </c>
      <c r="K216">
        <f t="shared" si="39"/>
        <v>0</v>
      </c>
      <c r="L216">
        <f t="shared" si="40"/>
        <v>20.39</v>
      </c>
      <c r="M216">
        <f t="shared" si="41"/>
        <v>25</v>
      </c>
      <c r="N216">
        <f t="shared" si="42"/>
        <v>45.39</v>
      </c>
    </row>
    <row r="217" spans="1:14" x14ac:dyDescent="0.55000000000000004">
      <c r="A217" s="5">
        <v>45962</v>
      </c>
      <c r="B217" s="1" t="s">
        <v>30</v>
      </c>
      <c r="C217">
        <v>-21.75</v>
      </c>
      <c r="D217">
        <f t="shared" si="43"/>
        <v>437.1</v>
      </c>
      <c r="E217" s="3">
        <f t="shared" si="34"/>
        <v>0.66988505747126437</v>
      </c>
      <c r="F217" t="str">
        <f t="shared" si="33"/>
        <v>wird betankt</v>
      </c>
      <c r="G217" t="str">
        <f t="shared" si="36"/>
        <v>Nachtruhe</v>
      </c>
      <c r="H217" t="str">
        <f t="shared" si="37"/>
        <v>Elektrolyseur darf nicht</v>
      </c>
      <c r="I217">
        <f t="shared" si="35"/>
        <v>0</v>
      </c>
      <c r="J217">
        <f t="shared" si="38"/>
        <v>0</v>
      </c>
      <c r="K217">
        <f t="shared" si="39"/>
        <v>0</v>
      </c>
      <c r="L217">
        <f t="shared" si="40"/>
        <v>20.39</v>
      </c>
      <c r="M217">
        <f t="shared" si="41"/>
        <v>25</v>
      </c>
      <c r="N217">
        <f t="shared" si="42"/>
        <v>45.39</v>
      </c>
    </row>
    <row r="218" spans="1:14" x14ac:dyDescent="0.55000000000000004">
      <c r="A218" s="5">
        <v>45962</v>
      </c>
      <c r="B218" s="1" t="s">
        <v>31</v>
      </c>
      <c r="C218">
        <v>-21.75</v>
      </c>
      <c r="D218">
        <f t="shared" si="43"/>
        <v>415.4</v>
      </c>
      <c r="E218" s="3">
        <f t="shared" si="34"/>
        <v>0.63662835249042138</v>
      </c>
      <c r="F218" t="str">
        <f t="shared" si="33"/>
        <v>wird betankt</v>
      </c>
      <c r="G218" t="str">
        <f t="shared" si="36"/>
        <v>keine Nachtruhe</v>
      </c>
      <c r="H218" t="str">
        <f t="shared" si="37"/>
        <v>Elektrolyseur darf nicht</v>
      </c>
      <c r="I218">
        <f t="shared" si="35"/>
        <v>0</v>
      </c>
      <c r="J218">
        <f t="shared" si="38"/>
        <v>0</v>
      </c>
      <c r="K218">
        <f t="shared" si="39"/>
        <v>0</v>
      </c>
      <c r="L218">
        <f t="shared" si="40"/>
        <v>20.39</v>
      </c>
      <c r="M218">
        <f t="shared" si="41"/>
        <v>25</v>
      </c>
      <c r="N218">
        <f t="shared" si="42"/>
        <v>45.39</v>
      </c>
    </row>
    <row r="219" spans="1:14" x14ac:dyDescent="0.55000000000000004">
      <c r="A219" s="5">
        <v>45962</v>
      </c>
      <c r="B219" s="1" t="s">
        <v>32</v>
      </c>
      <c r="C219">
        <v>-21.75</v>
      </c>
      <c r="D219">
        <f t="shared" si="43"/>
        <v>393.7</v>
      </c>
      <c r="E219" s="3">
        <f t="shared" si="34"/>
        <v>0.6033716475095785</v>
      </c>
      <c r="F219" t="str">
        <f t="shared" si="33"/>
        <v>wird betankt</v>
      </c>
      <c r="G219" t="str">
        <f t="shared" si="36"/>
        <v>keine Nachtruhe</v>
      </c>
      <c r="H219" t="str">
        <f t="shared" si="37"/>
        <v>Elektrolyseur darf nicht</v>
      </c>
      <c r="I219">
        <f t="shared" si="35"/>
        <v>0</v>
      </c>
      <c r="J219">
        <f t="shared" si="38"/>
        <v>0</v>
      </c>
      <c r="K219">
        <f t="shared" si="39"/>
        <v>0</v>
      </c>
      <c r="L219">
        <f t="shared" si="40"/>
        <v>20.39</v>
      </c>
      <c r="M219">
        <f t="shared" si="41"/>
        <v>25</v>
      </c>
      <c r="N219">
        <f t="shared" si="42"/>
        <v>45.39</v>
      </c>
    </row>
    <row r="220" spans="1:14" x14ac:dyDescent="0.55000000000000004">
      <c r="A220" s="5">
        <v>45962</v>
      </c>
      <c r="B220" s="4" t="s">
        <v>33</v>
      </c>
      <c r="C220">
        <v>0</v>
      </c>
      <c r="D220">
        <f t="shared" si="43"/>
        <v>393.7</v>
      </c>
      <c r="E220" s="3">
        <f t="shared" si="34"/>
        <v>0.6033716475095785</v>
      </c>
      <c r="F220" t="str">
        <f t="shared" si="33"/>
        <v>wird nicht betankt</v>
      </c>
      <c r="G220" t="str">
        <f t="shared" si="36"/>
        <v>keine Nachtruhe</v>
      </c>
      <c r="H220" t="str">
        <f t="shared" si="37"/>
        <v>Elektrolyseur darf</v>
      </c>
      <c r="I220">
        <f t="shared" si="35"/>
        <v>0</v>
      </c>
      <c r="J220">
        <f t="shared" si="38"/>
        <v>0</v>
      </c>
      <c r="K220">
        <f t="shared" si="39"/>
        <v>0</v>
      </c>
      <c r="L220">
        <f t="shared" si="40"/>
        <v>20.39</v>
      </c>
      <c r="M220">
        <f t="shared" si="41"/>
        <v>0</v>
      </c>
      <c r="N220">
        <f t="shared" si="42"/>
        <v>20.39</v>
      </c>
    </row>
    <row r="221" spans="1:14" x14ac:dyDescent="0.55000000000000004">
      <c r="A221" s="5">
        <v>45962</v>
      </c>
      <c r="B221" s="4" t="s">
        <v>34</v>
      </c>
      <c r="C221">
        <v>0</v>
      </c>
      <c r="D221">
        <f t="shared" si="43"/>
        <v>393.7</v>
      </c>
      <c r="E221" s="3">
        <f t="shared" si="34"/>
        <v>0.6033716475095785</v>
      </c>
      <c r="F221" t="str">
        <f t="shared" si="33"/>
        <v>wird nicht betankt</v>
      </c>
      <c r="G221" t="str">
        <f t="shared" si="36"/>
        <v>keine Nachtruhe</v>
      </c>
      <c r="H221" t="str">
        <f t="shared" si="37"/>
        <v>Elektrolyseur darf</v>
      </c>
      <c r="I221">
        <f t="shared" si="35"/>
        <v>0</v>
      </c>
      <c r="J221">
        <f t="shared" si="38"/>
        <v>0</v>
      </c>
      <c r="K221">
        <f t="shared" si="39"/>
        <v>0</v>
      </c>
      <c r="L221">
        <f t="shared" si="40"/>
        <v>20.39</v>
      </c>
      <c r="M221">
        <f t="shared" si="41"/>
        <v>0</v>
      </c>
      <c r="N221">
        <f t="shared" si="42"/>
        <v>20.39</v>
      </c>
    </row>
    <row r="222" spans="1:14" x14ac:dyDescent="0.55000000000000004">
      <c r="A222" s="5">
        <v>45962</v>
      </c>
      <c r="B222" s="4" t="s">
        <v>35</v>
      </c>
      <c r="C222">
        <v>0</v>
      </c>
      <c r="D222">
        <f t="shared" si="43"/>
        <v>393.7</v>
      </c>
      <c r="E222" s="3">
        <f t="shared" si="34"/>
        <v>0.6033716475095785</v>
      </c>
      <c r="F222" t="str">
        <f t="shared" si="33"/>
        <v>wird nicht betankt</v>
      </c>
      <c r="G222" t="str">
        <f t="shared" si="36"/>
        <v>keine Nachtruhe</v>
      </c>
      <c r="H222" t="str">
        <f t="shared" si="37"/>
        <v>Elektrolyseur darf</v>
      </c>
      <c r="I222">
        <f t="shared" si="35"/>
        <v>0</v>
      </c>
      <c r="J222">
        <f t="shared" si="38"/>
        <v>0</v>
      </c>
      <c r="K222">
        <f t="shared" si="39"/>
        <v>0</v>
      </c>
      <c r="L222">
        <f t="shared" si="40"/>
        <v>20.39</v>
      </c>
      <c r="M222">
        <f t="shared" si="41"/>
        <v>0</v>
      </c>
      <c r="N222">
        <f t="shared" si="42"/>
        <v>20.39</v>
      </c>
    </row>
    <row r="223" spans="1:14" x14ac:dyDescent="0.55000000000000004">
      <c r="A223" s="5">
        <v>45962</v>
      </c>
      <c r="B223" s="4" t="s">
        <v>36</v>
      </c>
      <c r="C223">
        <v>0</v>
      </c>
      <c r="D223">
        <f t="shared" si="43"/>
        <v>393.7</v>
      </c>
      <c r="E223" s="3">
        <f t="shared" si="34"/>
        <v>0.6033716475095785</v>
      </c>
      <c r="F223" t="str">
        <f t="shared" si="33"/>
        <v>wird nicht betankt</v>
      </c>
      <c r="G223" t="str">
        <f t="shared" si="36"/>
        <v>keine Nachtruhe</v>
      </c>
      <c r="H223" t="str">
        <f t="shared" si="37"/>
        <v>Elektrolyseur darf</v>
      </c>
      <c r="I223">
        <f t="shared" si="35"/>
        <v>0</v>
      </c>
      <c r="J223">
        <f t="shared" si="38"/>
        <v>0</v>
      </c>
      <c r="K223">
        <f t="shared" si="39"/>
        <v>0</v>
      </c>
      <c r="L223">
        <f t="shared" si="40"/>
        <v>20.39</v>
      </c>
      <c r="M223">
        <f t="shared" si="41"/>
        <v>0</v>
      </c>
      <c r="N223">
        <f t="shared" si="42"/>
        <v>20.39</v>
      </c>
    </row>
    <row r="224" spans="1:14" x14ac:dyDescent="0.55000000000000004">
      <c r="A224" s="5">
        <v>45962</v>
      </c>
      <c r="B224" s="4" t="s">
        <v>37</v>
      </c>
      <c r="C224">
        <v>0</v>
      </c>
      <c r="D224">
        <f t="shared" si="43"/>
        <v>393.7</v>
      </c>
      <c r="E224" s="3">
        <f t="shared" si="34"/>
        <v>0.6033716475095785</v>
      </c>
      <c r="F224" t="str">
        <f t="shared" si="33"/>
        <v>wird nicht betankt</v>
      </c>
      <c r="G224" t="str">
        <f t="shared" si="36"/>
        <v>keine Nachtruhe</v>
      </c>
      <c r="H224" t="str">
        <f t="shared" si="37"/>
        <v>Elektrolyseur darf</v>
      </c>
      <c r="I224">
        <f t="shared" si="35"/>
        <v>0</v>
      </c>
      <c r="J224">
        <f t="shared" si="38"/>
        <v>0</v>
      </c>
      <c r="K224">
        <f t="shared" si="39"/>
        <v>0</v>
      </c>
      <c r="L224">
        <f t="shared" si="40"/>
        <v>20.39</v>
      </c>
      <c r="M224">
        <f t="shared" si="41"/>
        <v>0</v>
      </c>
      <c r="N224">
        <f t="shared" si="42"/>
        <v>20.39</v>
      </c>
    </row>
    <row r="225" spans="1:14" x14ac:dyDescent="0.55000000000000004">
      <c r="A225" s="5">
        <v>45962</v>
      </c>
      <c r="B225" s="4" t="s">
        <v>38</v>
      </c>
      <c r="C225">
        <v>0</v>
      </c>
      <c r="D225">
        <f t="shared" si="43"/>
        <v>393.7</v>
      </c>
      <c r="E225" s="3">
        <f t="shared" si="34"/>
        <v>0.6033716475095785</v>
      </c>
      <c r="F225" t="str">
        <f t="shared" si="33"/>
        <v>wird nicht betankt</v>
      </c>
      <c r="G225" t="str">
        <f t="shared" si="36"/>
        <v>keine Nachtruhe</v>
      </c>
      <c r="H225" t="str">
        <f t="shared" si="37"/>
        <v>Elektrolyseur darf</v>
      </c>
      <c r="I225">
        <f t="shared" si="35"/>
        <v>0</v>
      </c>
      <c r="J225">
        <f t="shared" si="38"/>
        <v>0</v>
      </c>
      <c r="K225">
        <f t="shared" si="39"/>
        <v>0</v>
      </c>
      <c r="L225">
        <f t="shared" si="40"/>
        <v>20.39</v>
      </c>
      <c r="M225">
        <f t="shared" si="41"/>
        <v>0</v>
      </c>
      <c r="N225">
        <f t="shared" si="42"/>
        <v>20.39</v>
      </c>
    </row>
    <row r="226" spans="1:14" x14ac:dyDescent="0.55000000000000004">
      <c r="A226" s="5">
        <v>45962</v>
      </c>
      <c r="B226" s="4" t="s">
        <v>39</v>
      </c>
      <c r="C226">
        <v>0</v>
      </c>
      <c r="D226">
        <f t="shared" si="43"/>
        <v>393.7</v>
      </c>
      <c r="E226" s="3">
        <f t="shared" si="34"/>
        <v>0.6033716475095785</v>
      </c>
      <c r="F226" t="str">
        <f t="shared" ref="F226:F289" si="44">IF(OR(
    AND(TIMEVALUE(MID(B226,1,5))&gt;=TIME(4,30,0),TIMEVALUE(MID(B226,1,5))&lt;TIME(6,30,0)),
    AND(TIMEVALUE(MID(B226,1,5))&gt;=TIME(12,30,0),TIMEVALUE(MID(B226,1,5))&lt;TIME(13,30,0)),
    AND(TIMEVALUE(MID(B226,1,5))&gt;=TIME(19,0,0),TIMEVALUE(MID(B226,1,5))&lt;TIME(21,0,0))
),"wird betankt","wird nicht betankt")</f>
        <v>wird nicht betankt</v>
      </c>
      <c r="G226" t="str">
        <f t="shared" si="36"/>
        <v>keine Nachtruhe</v>
      </c>
      <c r="H226" t="str">
        <f t="shared" si="37"/>
        <v>Elektrolyseur darf</v>
      </c>
      <c r="I226">
        <f t="shared" si="35"/>
        <v>0</v>
      </c>
      <c r="J226">
        <f t="shared" si="38"/>
        <v>0</v>
      </c>
      <c r="K226">
        <f t="shared" si="39"/>
        <v>0</v>
      </c>
      <c r="L226">
        <f t="shared" si="40"/>
        <v>20.39</v>
      </c>
      <c r="M226">
        <f t="shared" si="41"/>
        <v>0</v>
      </c>
      <c r="N226">
        <f t="shared" si="42"/>
        <v>20.39</v>
      </c>
    </row>
    <row r="227" spans="1:14" x14ac:dyDescent="0.55000000000000004">
      <c r="A227" s="5">
        <v>45962</v>
      </c>
      <c r="B227" s="4" t="s">
        <v>40</v>
      </c>
      <c r="C227">
        <v>0</v>
      </c>
      <c r="D227">
        <f t="shared" si="43"/>
        <v>393.7</v>
      </c>
      <c r="E227" s="3">
        <f t="shared" si="34"/>
        <v>0.6033716475095785</v>
      </c>
      <c r="F227" t="str">
        <f t="shared" si="44"/>
        <v>wird nicht betankt</v>
      </c>
      <c r="G227" t="str">
        <f t="shared" si="36"/>
        <v>keine Nachtruhe</v>
      </c>
      <c r="H227" t="str">
        <f t="shared" si="37"/>
        <v>Elektrolyseur darf</v>
      </c>
      <c r="I227">
        <f t="shared" si="35"/>
        <v>0</v>
      </c>
      <c r="J227">
        <f t="shared" si="38"/>
        <v>0</v>
      </c>
      <c r="K227">
        <f t="shared" si="39"/>
        <v>0</v>
      </c>
      <c r="L227">
        <f t="shared" si="40"/>
        <v>20.39</v>
      </c>
      <c r="M227">
        <f t="shared" si="41"/>
        <v>0</v>
      </c>
      <c r="N227">
        <f t="shared" si="42"/>
        <v>20.39</v>
      </c>
    </row>
    <row r="228" spans="1:14" x14ac:dyDescent="0.55000000000000004">
      <c r="A228" s="5">
        <v>45962</v>
      </c>
      <c r="B228" s="4" t="s">
        <v>41</v>
      </c>
      <c r="C228">
        <v>0</v>
      </c>
      <c r="D228">
        <f t="shared" si="43"/>
        <v>393.7</v>
      </c>
      <c r="E228" s="3">
        <f t="shared" si="34"/>
        <v>0.6033716475095785</v>
      </c>
      <c r="F228" t="str">
        <f t="shared" si="44"/>
        <v>wird nicht betankt</v>
      </c>
      <c r="G228" t="str">
        <f t="shared" si="36"/>
        <v>keine Nachtruhe</v>
      </c>
      <c r="H228" t="str">
        <f t="shared" si="37"/>
        <v>Elektrolyseur darf</v>
      </c>
      <c r="I228">
        <f t="shared" si="35"/>
        <v>0</v>
      </c>
      <c r="J228">
        <f t="shared" si="38"/>
        <v>0</v>
      </c>
      <c r="K228">
        <f t="shared" si="39"/>
        <v>0</v>
      </c>
      <c r="L228">
        <f t="shared" si="40"/>
        <v>20.39</v>
      </c>
      <c r="M228">
        <f t="shared" si="41"/>
        <v>0</v>
      </c>
      <c r="N228">
        <f t="shared" si="42"/>
        <v>20.39</v>
      </c>
    </row>
    <row r="229" spans="1:14" x14ac:dyDescent="0.55000000000000004">
      <c r="A229" s="5">
        <v>45962</v>
      </c>
      <c r="B229" s="4" t="s">
        <v>42</v>
      </c>
      <c r="C229">
        <v>0</v>
      </c>
      <c r="D229">
        <f t="shared" si="43"/>
        <v>393.7</v>
      </c>
      <c r="E229" s="3">
        <f t="shared" si="34"/>
        <v>0.6033716475095785</v>
      </c>
      <c r="F229" t="str">
        <f t="shared" si="44"/>
        <v>wird nicht betankt</v>
      </c>
      <c r="G229" t="str">
        <f t="shared" si="36"/>
        <v>keine Nachtruhe</v>
      </c>
      <c r="H229" t="str">
        <f t="shared" si="37"/>
        <v>Elektrolyseur darf</v>
      </c>
      <c r="I229">
        <f t="shared" si="35"/>
        <v>0</v>
      </c>
      <c r="J229">
        <f t="shared" si="38"/>
        <v>0</v>
      </c>
      <c r="K229">
        <f t="shared" si="39"/>
        <v>0</v>
      </c>
      <c r="L229">
        <f t="shared" si="40"/>
        <v>20.39</v>
      </c>
      <c r="M229">
        <f t="shared" si="41"/>
        <v>0</v>
      </c>
      <c r="N229">
        <f t="shared" si="42"/>
        <v>20.39</v>
      </c>
    </row>
    <row r="230" spans="1:14" x14ac:dyDescent="0.55000000000000004">
      <c r="A230" s="5">
        <v>45962</v>
      </c>
      <c r="B230" s="4" t="s">
        <v>43</v>
      </c>
      <c r="C230">
        <v>0</v>
      </c>
      <c r="D230">
        <f t="shared" si="43"/>
        <v>393.7</v>
      </c>
      <c r="E230" s="3">
        <f t="shared" si="34"/>
        <v>0.6033716475095785</v>
      </c>
      <c r="F230" t="str">
        <f t="shared" si="44"/>
        <v>wird nicht betankt</v>
      </c>
      <c r="G230" t="str">
        <f t="shared" si="36"/>
        <v>keine Nachtruhe</v>
      </c>
      <c r="H230" t="str">
        <f t="shared" si="37"/>
        <v>Elektrolyseur darf</v>
      </c>
      <c r="I230">
        <f t="shared" si="35"/>
        <v>0</v>
      </c>
      <c r="J230">
        <f t="shared" si="38"/>
        <v>0</v>
      </c>
      <c r="K230">
        <f t="shared" si="39"/>
        <v>0</v>
      </c>
      <c r="L230">
        <f t="shared" si="40"/>
        <v>20.39</v>
      </c>
      <c r="M230">
        <f t="shared" si="41"/>
        <v>0</v>
      </c>
      <c r="N230">
        <f t="shared" si="42"/>
        <v>20.39</v>
      </c>
    </row>
    <row r="231" spans="1:14" x14ac:dyDescent="0.55000000000000004">
      <c r="A231" s="5">
        <v>45962</v>
      </c>
      <c r="B231" s="4" t="s">
        <v>44</v>
      </c>
      <c r="C231">
        <v>0</v>
      </c>
      <c r="D231">
        <f t="shared" si="43"/>
        <v>393.7</v>
      </c>
      <c r="E231" s="3">
        <f t="shared" si="34"/>
        <v>0.6033716475095785</v>
      </c>
      <c r="F231" t="str">
        <f t="shared" si="44"/>
        <v>wird nicht betankt</v>
      </c>
      <c r="G231" t="str">
        <f t="shared" si="36"/>
        <v>keine Nachtruhe</v>
      </c>
      <c r="H231" t="str">
        <f t="shared" si="37"/>
        <v>Elektrolyseur darf</v>
      </c>
      <c r="I231">
        <f t="shared" si="35"/>
        <v>0</v>
      </c>
      <c r="J231">
        <f t="shared" si="38"/>
        <v>0</v>
      </c>
      <c r="K231">
        <f t="shared" si="39"/>
        <v>0</v>
      </c>
      <c r="L231">
        <f t="shared" si="40"/>
        <v>20.39</v>
      </c>
      <c r="M231">
        <f t="shared" si="41"/>
        <v>0</v>
      </c>
      <c r="N231">
        <f t="shared" si="42"/>
        <v>20.39</v>
      </c>
    </row>
    <row r="232" spans="1:14" x14ac:dyDescent="0.55000000000000004">
      <c r="A232" s="5">
        <v>45962</v>
      </c>
      <c r="B232" s="4" t="s">
        <v>45</v>
      </c>
      <c r="C232">
        <v>0</v>
      </c>
      <c r="D232">
        <f t="shared" si="43"/>
        <v>393.7</v>
      </c>
      <c r="E232" s="3">
        <f t="shared" si="34"/>
        <v>0.6033716475095785</v>
      </c>
      <c r="F232" t="str">
        <f t="shared" si="44"/>
        <v>wird nicht betankt</v>
      </c>
      <c r="G232" t="str">
        <f t="shared" si="36"/>
        <v>keine Nachtruhe</v>
      </c>
      <c r="H232" t="str">
        <f t="shared" si="37"/>
        <v>Elektrolyseur darf</v>
      </c>
      <c r="I232">
        <f t="shared" si="35"/>
        <v>0</v>
      </c>
      <c r="J232">
        <f t="shared" si="38"/>
        <v>0</v>
      </c>
      <c r="K232">
        <f t="shared" si="39"/>
        <v>0</v>
      </c>
      <c r="L232">
        <f t="shared" si="40"/>
        <v>20.39</v>
      </c>
      <c r="M232">
        <f t="shared" si="41"/>
        <v>0</v>
      </c>
      <c r="N232">
        <f t="shared" si="42"/>
        <v>20.39</v>
      </c>
    </row>
    <row r="233" spans="1:14" x14ac:dyDescent="0.55000000000000004">
      <c r="A233" s="5">
        <v>45962</v>
      </c>
      <c r="B233" s="4" t="s">
        <v>46</v>
      </c>
      <c r="C233">
        <v>0</v>
      </c>
      <c r="D233">
        <f t="shared" si="43"/>
        <v>393.7</v>
      </c>
      <c r="E233" s="3">
        <f t="shared" si="34"/>
        <v>0.6033716475095785</v>
      </c>
      <c r="F233" t="str">
        <f t="shared" si="44"/>
        <v>wird nicht betankt</v>
      </c>
      <c r="G233" t="str">
        <f t="shared" si="36"/>
        <v>keine Nachtruhe</v>
      </c>
      <c r="H233" t="str">
        <f t="shared" si="37"/>
        <v>Elektrolyseur darf</v>
      </c>
      <c r="I233">
        <f t="shared" si="35"/>
        <v>0</v>
      </c>
      <c r="J233">
        <f t="shared" si="38"/>
        <v>0</v>
      </c>
      <c r="K233">
        <f t="shared" si="39"/>
        <v>0</v>
      </c>
      <c r="L233">
        <f t="shared" si="40"/>
        <v>20.39</v>
      </c>
      <c r="M233">
        <f t="shared" si="41"/>
        <v>0</v>
      </c>
      <c r="N233">
        <f t="shared" si="42"/>
        <v>20.39</v>
      </c>
    </row>
    <row r="234" spans="1:14" x14ac:dyDescent="0.55000000000000004">
      <c r="A234" s="5">
        <v>45962</v>
      </c>
      <c r="B234" s="4" t="s">
        <v>47</v>
      </c>
      <c r="C234">
        <v>0</v>
      </c>
      <c r="D234">
        <f t="shared" si="43"/>
        <v>393.7</v>
      </c>
      <c r="E234" s="3">
        <f t="shared" si="34"/>
        <v>0.6033716475095785</v>
      </c>
      <c r="F234" t="str">
        <f t="shared" si="44"/>
        <v>wird nicht betankt</v>
      </c>
      <c r="G234" t="str">
        <f t="shared" si="36"/>
        <v>keine Nachtruhe</v>
      </c>
      <c r="H234" t="str">
        <f t="shared" si="37"/>
        <v>Elektrolyseur darf</v>
      </c>
      <c r="I234">
        <f t="shared" si="35"/>
        <v>0</v>
      </c>
      <c r="J234">
        <f t="shared" si="38"/>
        <v>0</v>
      </c>
      <c r="K234">
        <f t="shared" si="39"/>
        <v>0</v>
      </c>
      <c r="L234">
        <f t="shared" si="40"/>
        <v>20.39</v>
      </c>
      <c r="M234">
        <f t="shared" si="41"/>
        <v>0</v>
      </c>
      <c r="N234">
        <f t="shared" si="42"/>
        <v>20.39</v>
      </c>
    </row>
    <row r="235" spans="1:14" x14ac:dyDescent="0.55000000000000004">
      <c r="A235" s="5">
        <v>45962</v>
      </c>
      <c r="B235" s="4" t="s">
        <v>48</v>
      </c>
      <c r="C235">
        <v>0</v>
      </c>
      <c r="D235">
        <f t="shared" si="43"/>
        <v>393.7</v>
      </c>
      <c r="E235" s="3">
        <f t="shared" si="34"/>
        <v>0.6033716475095785</v>
      </c>
      <c r="F235" t="str">
        <f t="shared" si="44"/>
        <v>wird nicht betankt</v>
      </c>
      <c r="G235" t="str">
        <f t="shared" si="36"/>
        <v>keine Nachtruhe</v>
      </c>
      <c r="H235" t="str">
        <f t="shared" si="37"/>
        <v>Elektrolyseur darf</v>
      </c>
      <c r="I235">
        <f t="shared" si="35"/>
        <v>0</v>
      </c>
      <c r="J235">
        <f t="shared" si="38"/>
        <v>0</v>
      </c>
      <c r="K235">
        <f t="shared" si="39"/>
        <v>0</v>
      </c>
      <c r="L235">
        <f t="shared" si="40"/>
        <v>20.39</v>
      </c>
      <c r="M235">
        <f t="shared" si="41"/>
        <v>0</v>
      </c>
      <c r="N235">
        <f t="shared" si="42"/>
        <v>20.39</v>
      </c>
    </row>
    <row r="236" spans="1:14" x14ac:dyDescent="0.55000000000000004">
      <c r="A236" s="5">
        <v>45962</v>
      </c>
      <c r="B236" s="4" t="s">
        <v>49</v>
      </c>
      <c r="C236">
        <v>0</v>
      </c>
      <c r="D236">
        <f t="shared" si="43"/>
        <v>393.7</v>
      </c>
      <c r="E236" s="3">
        <f t="shared" si="34"/>
        <v>0.6033716475095785</v>
      </c>
      <c r="F236" t="str">
        <f t="shared" si="44"/>
        <v>wird nicht betankt</v>
      </c>
      <c r="G236" t="str">
        <f t="shared" si="36"/>
        <v>keine Nachtruhe</v>
      </c>
      <c r="H236" t="str">
        <f t="shared" si="37"/>
        <v>Elektrolyseur darf</v>
      </c>
      <c r="I236">
        <f t="shared" si="35"/>
        <v>0</v>
      </c>
      <c r="J236">
        <f t="shared" si="38"/>
        <v>0</v>
      </c>
      <c r="K236">
        <f t="shared" si="39"/>
        <v>0</v>
      </c>
      <c r="L236">
        <f t="shared" si="40"/>
        <v>20.39</v>
      </c>
      <c r="M236">
        <f t="shared" si="41"/>
        <v>0</v>
      </c>
      <c r="N236">
        <f t="shared" si="42"/>
        <v>20.39</v>
      </c>
    </row>
    <row r="237" spans="1:14" x14ac:dyDescent="0.55000000000000004">
      <c r="A237" s="5">
        <v>45962</v>
      </c>
      <c r="B237" s="4" t="s">
        <v>50</v>
      </c>
      <c r="C237">
        <v>0</v>
      </c>
      <c r="D237">
        <f t="shared" si="43"/>
        <v>393.7</v>
      </c>
      <c r="E237" s="3">
        <f t="shared" si="34"/>
        <v>0.6033716475095785</v>
      </c>
      <c r="F237" t="str">
        <f t="shared" si="44"/>
        <v>wird nicht betankt</v>
      </c>
      <c r="G237" t="str">
        <f t="shared" si="36"/>
        <v>keine Nachtruhe</v>
      </c>
      <c r="H237" t="str">
        <f t="shared" si="37"/>
        <v>Elektrolyseur darf</v>
      </c>
      <c r="I237">
        <f t="shared" si="35"/>
        <v>0</v>
      </c>
      <c r="J237">
        <f t="shared" si="38"/>
        <v>0</v>
      </c>
      <c r="K237">
        <f t="shared" si="39"/>
        <v>0</v>
      </c>
      <c r="L237">
        <f t="shared" si="40"/>
        <v>20.39</v>
      </c>
      <c r="M237">
        <f t="shared" si="41"/>
        <v>0</v>
      </c>
      <c r="N237">
        <f t="shared" si="42"/>
        <v>20.39</v>
      </c>
    </row>
    <row r="238" spans="1:14" x14ac:dyDescent="0.55000000000000004">
      <c r="A238" s="5">
        <v>45962</v>
      </c>
      <c r="B238" s="4" t="s">
        <v>51</v>
      </c>
      <c r="C238">
        <v>0</v>
      </c>
      <c r="D238">
        <f t="shared" si="43"/>
        <v>393.7</v>
      </c>
      <c r="E238" s="3">
        <f t="shared" si="34"/>
        <v>0.6033716475095785</v>
      </c>
      <c r="F238" t="str">
        <f t="shared" si="44"/>
        <v>wird nicht betankt</v>
      </c>
      <c r="G238" t="str">
        <f t="shared" si="36"/>
        <v>keine Nachtruhe</v>
      </c>
      <c r="H238" t="str">
        <f t="shared" si="37"/>
        <v>Elektrolyseur darf</v>
      </c>
      <c r="I238">
        <f t="shared" si="35"/>
        <v>0</v>
      </c>
      <c r="J238">
        <f t="shared" si="38"/>
        <v>0</v>
      </c>
      <c r="K238">
        <f t="shared" si="39"/>
        <v>0</v>
      </c>
      <c r="L238">
        <f t="shared" si="40"/>
        <v>20.39</v>
      </c>
      <c r="M238">
        <f t="shared" si="41"/>
        <v>0</v>
      </c>
      <c r="N238">
        <f t="shared" si="42"/>
        <v>20.39</v>
      </c>
    </row>
    <row r="239" spans="1:14" x14ac:dyDescent="0.55000000000000004">
      <c r="A239" s="5">
        <v>45962</v>
      </c>
      <c r="B239" s="4" t="s">
        <v>52</v>
      </c>
      <c r="C239">
        <v>0</v>
      </c>
      <c r="D239">
        <f t="shared" si="43"/>
        <v>393.7</v>
      </c>
      <c r="E239" s="3">
        <f t="shared" si="34"/>
        <v>0.6033716475095785</v>
      </c>
      <c r="F239" t="str">
        <f t="shared" si="44"/>
        <v>wird nicht betankt</v>
      </c>
      <c r="G239" t="str">
        <f t="shared" si="36"/>
        <v>keine Nachtruhe</v>
      </c>
      <c r="H239" t="str">
        <f t="shared" si="37"/>
        <v>Elektrolyseur darf</v>
      </c>
      <c r="I239">
        <f t="shared" si="35"/>
        <v>0</v>
      </c>
      <c r="J239">
        <f t="shared" si="38"/>
        <v>0</v>
      </c>
      <c r="K239">
        <f t="shared" si="39"/>
        <v>0</v>
      </c>
      <c r="L239">
        <f t="shared" si="40"/>
        <v>20.39</v>
      </c>
      <c r="M239">
        <f t="shared" si="41"/>
        <v>0</v>
      </c>
      <c r="N239">
        <f t="shared" si="42"/>
        <v>20.39</v>
      </c>
    </row>
    <row r="240" spans="1:14" x14ac:dyDescent="0.55000000000000004">
      <c r="A240" s="5">
        <v>45962</v>
      </c>
      <c r="B240" s="4" t="s">
        <v>53</v>
      </c>
      <c r="C240">
        <v>0</v>
      </c>
      <c r="D240">
        <f t="shared" si="43"/>
        <v>393.7</v>
      </c>
      <c r="E240" s="3">
        <f t="shared" si="34"/>
        <v>0.6033716475095785</v>
      </c>
      <c r="F240" t="str">
        <f t="shared" si="44"/>
        <v>wird nicht betankt</v>
      </c>
      <c r="G240" t="str">
        <f t="shared" si="36"/>
        <v>keine Nachtruhe</v>
      </c>
      <c r="H240" t="str">
        <f t="shared" si="37"/>
        <v>Elektrolyseur darf</v>
      </c>
      <c r="I240">
        <f t="shared" si="35"/>
        <v>0</v>
      </c>
      <c r="J240">
        <f t="shared" si="38"/>
        <v>0</v>
      </c>
      <c r="K240">
        <f t="shared" si="39"/>
        <v>0</v>
      </c>
      <c r="L240">
        <f t="shared" si="40"/>
        <v>20.39</v>
      </c>
      <c r="M240">
        <f t="shared" si="41"/>
        <v>0</v>
      </c>
      <c r="N240">
        <f t="shared" si="42"/>
        <v>20.39</v>
      </c>
    </row>
    <row r="241" spans="1:14" x14ac:dyDescent="0.55000000000000004">
      <c r="A241" s="5">
        <v>45962</v>
      </c>
      <c r="B241" s="4" t="s">
        <v>54</v>
      </c>
      <c r="C241">
        <v>0</v>
      </c>
      <c r="D241">
        <f t="shared" si="43"/>
        <v>393.7</v>
      </c>
      <c r="E241" s="3">
        <f t="shared" si="34"/>
        <v>0.6033716475095785</v>
      </c>
      <c r="F241" t="str">
        <f t="shared" si="44"/>
        <v>wird nicht betankt</v>
      </c>
      <c r="G241" t="str">
        <f t="shared" si="36"/>
        <v>keine Nachtruhe</v>
      </c>
      <c r="H241" t="str">
        <f t="shared" si="37"/>
        <v>Elektrolyseur darf</v>
      </c>
      <c r="I241">
        <f t="shared" si="35"/>
        <v>0</v>
      </c>
      <c r="J241">
        <f t="shared" si="38"/>
        <v>0</v>
      </c>
      <c r="K241">
        <f t="shared" si="39"/>
        <v>0</v>
      </c>
      <c r="L241">
        <f t="shared" si="40"/>
        <v>20.39</v>
      </c>
      <c r="M241">
        <f t="shared" si="41"/>
        <v>0</v>
      </c>
      <c r="N241">
        <f t="shared" si="42"/>
        <v>20.39</v>
      </c>
    </row>
    <row r="242" spans="1:14" x14ac:dyDescent="0.55000000000000004">
      <c r="A242" s="5">
        <v>45962</v>
      </c>
      <c r="B242" s="4" t="s">
        <v>55</v>
      </c>
      <c r="C242">
        <v>0</v>
      </c>
      <c r="D242">
        <f t="shared" si="43"/>
        <v>393.7</v>
      </c>
      <c r="E242" s="3">
        <f t="shared" si="34"/>
        <v>0.6033716475095785</v>
      </c>
      <c r="F242" t="str">
        <f t="shared" si="44"/>
        <v>wird nicht betankt</v>
      </c>
      <c r="G242" t="str">
        <f t="shared" si="36"/>
        <v>keine Nachtruhe</v>
      </c>
      <c r="H242" t="str">
        <f t="shared" si="37"/>
        <v>Elektrolyseur darf</v>
      </c>
      <c r="I242">
        <f t="shared" si="35"/>
        <v>0</v>
      </c>
      <c r="J242">
        <f t="shared" si="38"/>
        <v>0</v>
      </c>
      <c r="K242">
        <f t="shared" si="39"/>
        <v>0</v>
      </c>
      <c r="L242">
        <f t="shared" si="40"/>
        <v>20.39</v>
      </c>
      <c r="M242">
        <f t="shared" si="41"/>
        <v>0</v>
      </c>
      <c r="N242">
        <f t="shared" si="42"/>
        <v>20.39</v>
      </c>
    </row>
    <row r="243" spans="1:14" x14ac:dyDescent="0.55000000000000004">
      <c r="A243" s="5">
        <v>45962</v>
      </c>
      <c r="B243" s="4" t="s">
        <v>56</v>
      </c>
      <c r="C243">
        <v>0</v>
      </c>
      <c r="D243">
        <f t="shared" si="43"/>
        <v>393.7</v>
      </c>
      <c r="E243" s="3">
        <f t="shared" si="34"/>
        <v>0.6033716475095785</v>
      </c>
      <c r="F243" t="str">
        <f t="shared" si="44"/>
        <v>wird nicht betankt</v>
      </c>
      <c r="G243" t="str">
        <f t="shared" si="36"/>
        <v>keine Nachtruhe</v>
      </c>
      <c r="H243" t="str">
        <f t="shared" si="37"/>
        <v>Elektrolyseur darf</v>
      </c>
      <c r="I243">
        <f t="shared" si="35"/>
        <v>0</v>
      </c>
      <c r="J243">
        <f t="shared" si="38"/>
        <v>0</v>
      </c>
      <c r="K243">
        <f t="shared" si="39"/>
        <v>0</v>
      </c>
      <c r="L243">
        <f t="shared" si="40"/>
        <v>20.39</v>
      </c>
      <c r="M243">
        <f t="shared" si="41"/>
        <v>0</v>
      </c>
      <c r="N243">
        <f t="shared" si="42"/>
        <v>20.39</v>
      </c>
    </row>
    <row r="244" spans="1:14" x14ac:dyDescent="0.55000000000000004">
      <c r="A244" s="5">
        <v>45962</v>
      </c>
      <c r="B244" s="1" t="s">
        <v>57</v>
      </c>
      <c r="C244">
        <v>-21.75</v>
      </c>
      <c r="D244">
        <f t="shared" si="43"/>
        <v>372</v>
      </c>
      <c r="E244" s="3">
        <f t="shared" si="34"/>
        <v>0.57011494252873562</v>
      </c>
      <c r="F244" t="str">
        <f t="shared" si="44"/>
        <v>wird betankt</v>
      </c>
      <c r="G244" t="str">
        <f t="shared" si="36"/>
        <v>keine Nachtruhe</v>
      </c>
      <c r="H244" t="str">
        <f t="shared" si="37"/>
        <v>Elektrolyseur darf nicht</v>
      </c>
      <c r="I244">
        <f t="shared" si="35"/>
        <v>0</v>
      </c>
      <c r="J244">
        <f t="shared" si="38"/>
        <v>0</v>
      </c>
      <c r="K244">
        <f t="shared" si="39"/>
        <v>0</v>
      </c>
      <c r="L244">
        <f t="shared" si="40"/>
        <v>20.39</v>
      </c>
      <c r="M244">
        <f t="shared" si="41"/>
        <v>25</v>
      </c>
      <c r="N244">
        <f t="shared" si="42"/>
        <v>45.39</v>
      </c>
    </row>
    <row r="245" spans="1:14" x14ac:dyDescent="0.55000000000000004">
      <c r="A245" s="5">
        <v>45962</v>
      </c>
      <c r="B245" s="1" t="s">
        <v>58</v>
      </c>
      <c r="C245">
        <v>-21.75</v>
      </c>
      <c r="D245">
        <f t="shared" si="43"/>
        <v>350.3</v>
      </c>
      <c r="E245" s="3">
        <f t="shared" si="34"/>
        <v>0.53685823754789275</v>
      </c>
      <c r="F245" t="str">
        <f t="shared" si="44"/>
        <v>wird betankt</v>
      </c>
      <c r="G245" t="str">
        <f t="shared" si="36"/>
        <v>keine Nachtruhe</v>
      </c>
      <c r="H245" t="str">
        <f t="shared" si="37"/>
        <v>Elektrolyseur darf nicht</v>
      </c>
      <c r="I245">
        <f t="shared" si="35"/>
        <v>0</v>
      </c>
      <c r="J245">
        <f t="shared" si="38"/>
        <v>0</v>
      </c>
      <c r="K245">
        <f t="shared" si="39"/>
        <v>0</v>
      </c>
      <c r="L245">
        <f t="shared" si="40"/>
        <v>20.39</v>
      </c>
      <c r="M245">
        <f t="shared" si="41"/>
        <v>25</v>
      </c>
      <c r="N245">
        <f t="shared" si="42"/>
        <v>45.39</v>
      </c>
    </row>
    <row r="246" spans="1:14" x14ac:dyDescent="0.55000000000000004">
      <c r="A246" s="5">
        <v>45962</v>
      </c>
      <c r="B246" s="1" t="s">
        <v>59</v>
      </c>
      <c r="C246">
        <v>-21.75</v>
      </c>
      <c r="D246">
        <f t="shared" si="43"/>
        <v>328.6</v>
      </c>
      <c r="E246" s="3">
        <f t="shared" si="34"/>
        <v>0.50360153256704987</v>
      </c>
      <c r="F246" t="str">
        <f t="shared" si="44"/>
        <v>wird betankt</v>
      </c>
      <c r="G246" t="str">
        <f t="shared" si="36"/>
        <v>keine Nachtruhe</v>
      </c>
      <c r="H246" t="str">
        <f t="shared" si="37"/>
        <v>Elektrolyseur darf nicht</v>
      </c>
      <c r="I246">
        <f t="shared" si="35"/>
        <v>0</v>
      </c>
      <c r="J246">
        <f t="shared" si="38"/>
        <v>0</v>
      </c>
      <c r="K246">
        <f t="shared" si="39"/>
        <v>0</v>
      </c>
      <c r="L246">
        <f t="shared" si="40"/>
        <v>20.39</v>
      </c>
      <c r="M246">
        <f t="shared" si="41"/>
        <v>25</v>
      </c>
      <c r="N246">
        <f t="shared" si="42"/>
        <v>45.39</v>
      </c>
    </row>
    <row r="247" spans="1:14" x14ac:dyDescent="0.55000000000000004">
      <c r="A247" s="5">
        <v>45962</v>
      </c>
      <c r="B247" s="1" t="s">
        <v>60</v>
      </c>
      <c r="C247">
        <v>-21.75</v>
      </c>
      <c r="D247">
        <f t="shared" si="43"/>
        <v>306.89999999999998</v>
      </c>
      <c r="E247" s="3">
        <f t="shared" si="34"/>
        <v>0.47034482758620688</v>
      </c>
      <c r="F247" t="str">
        <f t="shared" si="44"/>
        <v>wird betankt</v>
      </c>
      <c r="G247" t="str">
        <f t="shared" si="36"/>
        <v>keine Nachtruhe</v>
      </c>
      <c r="H247" t="str">
        <f t="shared" si="37"/>
        <v>Elektrolyseur darf nicht</v>
      </c>
      <c r="I247">
        <f t="shared" si="35"/>
        <v>0</v>
      </c>
      <c r="J247">
        <f t="shared" si="38"/>
        <v>0</v>
      </c>
      <c r="K247">
        <f t="shared" si="39"/>
        <v>0</v>
      </c>
      <c r="L247">
        <f t="shared" si="40"/>
        <v>20.39</v>
      </c>
      <c r="M247">
        <f t="shared" si="41"/>
        <v>25</v>
      </c>
      <c r="N247">
        <f t="shared" si="42"/>
        <v>45.39</v>
      </c>
    </row>
    <row r="248" spans="1:14" x14ac:dyDescent="0.55000000000000004">
      <c r="A248" s="5">
        <v>45962</v>
      </c>
      <c r="B248" s="4" t="s">
        <v>61</v>
      </c>
      <c r="C248">
        <v>0</v>
      </c>
      <c r="D248">
        <f t="shared" si="43"/>
        <v>306.89999999999998</v>
      </c>
      <c r="E248" s="3">
        <f t="shared" si="34"/>
        <v>0.47034482758620688</v>
      </c>
      <c r="F248" t="str">
        <f t="shared" si="44"/>
        <v>wird nicht betankt</v>
      </c>
      <c r="G248" t="str">
        <f t="shared" si="36"/>
        <v>keine Nachtruhe</v>
      </c>
      <c r="H248" t="str">
        <f t="shared" si="37"/>
        <v>Elektrolyseur darf</v>
      </c>
      <c r="I248">
        <f t="shared" si="35"/>
        <v>0</v>
      </c>
      <c r="J248">
        <f t="shared" si="38"/>
        <v>0</v>
      </c>
      <c r="K248">
        <f t="shared" si="39"/>
        <v>0</v>
      </c>
      <c r="L248">
        <f t="shared" si="40"/>
        <v>20.39</v>
      </c>
      <c r="M248">
        <f t="shared" si="41"/>
        <v>0</v>
      </c>
      <c r="N248">
        <f t="shared" si="42"/>
        <v>20.39</v>
      </c>
    </row>
    <row r="249" spans="1:14" x14ac:dyDescent="0.55000000000000004">
      <c r="A249" s="5">
        <v>45962</v>
      </c>
      <c r="B249" s="4" t="s">
        <v>62</v>
      </c>
      <c r="C249">
        <v>0</v>
      </c>
      <c r="D249">
        <f t="shared" si="43"/>
        <v>306.89999999999998</v>
      </c>
      <c r="E249" s="3">
        <f t="shared" si="34"/>
        <v>0.47034482758620688</v>
      </c>
      <c r="F249" t="str">
        <f t="shared" si="44"/>
        <v>wird nicht betankt</v>
      </c>
      <c r="G249" t="str">
        <f t="shared" si="36"/>
        <v>keine Nachtruhe</v>
      </c>
      <c r="H249" t="str">
        <f t="shared" si="37"/>
        <v>Elektrolyseur darf</v>
      </c>
      <c r="I249">
        <f t="shared" si="35"/>
        <v>0</v>
      </c>
      <c r="J249">
        <f t="shared" si="38"/>
        <v>0</v>
      </c>
      <c r="K249">
        <f t="shared" si="39"/>
        <v>0</v>
      </c>
      <c r="L249">
        <f t="shared" si="40"/>
        <v>20.39</v>
      </c>
      <c r="M249">
        <f t="shared" si="41"/>
        <v>0</v>
      </c>
      <c r="N249">
        <f t="shared" si="42"/>
        <v>20.39</v>
      </c>
    </row>
    <row r="250" spans="1:14" x14ac:dyDescent="0.55000000000000004">
      <c r="A250" s="5">
        <v>45962</v>
      </c>
      <c r="B250" s="4" t="s">
        <v>63</v>
      </c>
      <c r="C250">
        <v>0</v>
      </c>
      <c r="D250">
        <f t="shared" si="43"/>
        <v>306.89999999999998</v>
      </c>
      <c r="E250" s="3">
        <f t="shared" si="34"/>
        <v>0.47034482758620688</v>
      </c>
      <c r="F250" t="str">
        <f t="shared" si="44"/>
        <v>wird nicht betankt</v>
      </c>
      <c r="G250" t="str">
        <f t="shared" si="36"/>
        <v>keine Nachtruhe</v>
      </c>
      <c r="H250" t="str">
        <f t="shared" si="37"/>
        <v>Elektrolyseur darf</v>
      </c>
      <c r="I250">
        <f t="shared" si="35"/>
        <v>0</v>
      </c>
      <c r="J250">
        <f t="shared" si="38"/>
        <v>0</v>
      </c>
      <c r="K250">
        <f t="shared" si="39"/>
        <v>0</v>
      </c>
      <c r="L250">
        <f t="shared" si="40"/>
        <v>20.39</v>
      </c>
      <c r="M250">
        <f t="shared" si="41"/>
        <v>0</v>
      </c>
      <c r="N250">
        <f t="shared" si="42"/>
        <v>20.39</v>
      </c>
    </row>
    <row r="251" spans="1:14" x14ac:dyDescent="0.55000000000000004">
      <c r="A251" s="5">
        <v>45962</v>
      </c>
      <c r="B251" s="4" t="s">
        <v>64</v>
      </c>
      <c r="C251">
        <v>0</v>
      </c>
      <c r="D251">
        <f t="shared" si="43"/>
        <v>306.89999999999998</v>
      </c>
      <c r="E251" s="3">
        <f t="shared" si="34"/>
        <v>0.47034482758620688</v>
      </c>
      <c r="F251" t="str">
        <f t="shared" si="44"/>
        <v>wird nicht betankt</v>
      </c>
      <c r="G251" t="str">
        <f t="shared" si="36"/>
        <v>keine Nachtruhe</v>
      </c>
      <c r="H251" t="str">
        <f t="shared" si="37"/>
        <v>Elektrolyseur darf</v>
      </c>
      <c r="I251">
        <f t="shared" si="35"/>
        <v>0</v>
      </c>
      <c r="J251">
        <f t="shared" si="38"/>
        <v>0</v>
      </c>
      <c r="K251">
        <f t="shared" si="39"/>
        <v>0</v>
      </c>
      <c r="L251">
        <f t="shared" si="40"/>
        <v>20.39</v>
      </c>
      <c r="M251">
        <f t="shared" si="41"/>
        <v>0</v>
      </c>
      <c r="N251">
        <f t="shared" si="42"/>
        <v>20.39</v>
      </c>
    </row>
    <row r="252" spans="1:14" x14ac:dyDescent="0.55000000000000004">
      <c r="A252" s="5">
        <v>45962</v>
      </c>
      <c r="B252" s="4" t="s">
        <v>65</v>
      </c>
      <c r="C252">
        <v>0</v>
      </c>
      <c r="D252">
        <f t="shared" si="43"/>
        <v>306.89999999999998</v>
      </c>
      <c r="E252" s="3">
        <f t="shared" si="34"/>
        <v>0.47034482758620688</v>
      </c>
      <c r="F252" t="str">
        <f t="shared" si="44"/>
        <v>wird nicht betankt</v>
      </c>
      <c r="G252" t="str">
        <f t="shared" si="36"/>
        <v>keine Nachtruhe</v>
      </c>
      <c r="H252" t="str">
        <f t="shared" si="37"/>
        <v>Elektrolyseur darf</v>
      </c>
      <c r="I252">
        <f t="shared" si="35"/>
        <v>0</v>
      </c>
      <c r="J252">
        <f t="shared" si="38"/>
        <v>0</v>
      </c>
      <c r="K252">
        <f t="shared" si="39"/>
        <v>0</v>
      </c>
      <c r="L252">
        <f t="shared" si="40"/>
        <v>20.39</v>
      </c>
      <c r="M252">
        <f t="shared" si="41"/>
        <v>0</v>
      </c>
      <c r="N252">
        <f t="shared" si="42"/>
        <v>20.39</v>
      </c>
    </row>
    <row r="253" spans="1:14" x14ac:dyDescent="0.55000000000000004">
      <c r="A253" s="5">
        <v>45962</v>
      </c>
      <c r="B253" s="4" t="s">
        <v>66</v>
      </c>
      <c r="C253">
        <v>0</v>
      </c>
      <c r="D253">
        <f t="shared" si="43"/>
        <v>306.89999999999998</v>
      </c>
      <c r="E253" s="3">
        <f t="shared" si="34"/>
        <v>0.47034482758620688</v>
      </c>
      <c r="F253" t="str">
        <f t="shared" si="44"/>
        <v>wird nicht betankt</v>
      </c>
      <c r="G253" t="str">
        <f t="shared" si="36"/>
        <v>keine Nachtruhe</v>
      </c>
      <c r="H253" t="str">
        <f t="shared" si="37"/>
        <v>Elektrolyseur darf</v>
      </c>
      <c r="I253">
        <f t="shared" si="35"/>
        <v>0</v>
      </c>
      <c r="J253">
        <f t="shared" si="38"/>
        <v>0</v>
      </c>
      <c r="K253">
        <f t="shared" si="39"/>
        <v>0</v>
      </c>
      <c r="L253">
        <f t="shared" si="40"/>
        <v>20.39</v>
      </c>
      <c r="M253">
        <f t="shared" si="41"/>
        <v>0</v>
      </c>
      <c r="N253">
        <f t="shared" si="42"/>
        <v>20.39</v>
      </c>
    </row>
    <row r="254" spans="1:14" x14ac:dyDescent="0.55000000000000004">
      <c r="A254" s="5">
        <v>45962</v>
      </c>
      <c r="B254" s="4" t="s">
        <v>67</v>
      </c>
      <c r="C254">
        <v>0</v>
      </c>
      <c r="D254">
        <f t="shared" si="43"/>
        <v>306.89999999999998</v>
      </c>
      <c r="E254" s="3">
        <f t="shared" si="34"/>
        <v>0.47034482758620688</v>
      </c>
      <c r="F254" t="str">
        <f t="shared" si="44"/>
        <v>wird nicht betankt</v>
      </c>
      <c r="G254" t="str">
        <f t="shared" si="36"/>
        <v>keine Nachtruhe</v>
      </c>
      <c r="H254" t="str">
        <f t="shared" si="37"/>
        <v>Elektrolyseur darf</v>
      </c>
      <c r="I254">
        <f t="shared" si="35"/>
        <v>0</v>
      </c>
      <c r="J254">
        <f t="shared" si="38"/>
        <v>0</v>
      </c>
      <c r="K254">
        <f t="shared" si="39"/>
        <v>0</v>
      </c>
      <c r="L254">
        <f t="shared" si="40"/>
        <v>20.39</v>
      </c>
      <c r="M254">
        <f t="shared" si="41"/>
        <v>0</v>
      </c>
      <c r="N254">
        <f t="shared" si="42"/>
        <v>20.39</v>
      </c>
    </row>
    <row r="255" spans="1:14" x14ac:dyDescent="0.55000000000000004">
      <c r="A255" s="5">
        <v>45962</v>
      </c>
      <c r="B255" s="4" t="s">
        <v>68</v>
      </c>
      <c r="C255">
        <v>0</v>
      </c>
      <c r="D255">
        <f t="shared" si="43"/>
        <v>306.89999999999998</v>
      </c>
      <c r="E255" s="3">
        <f t="shared" si="34"/>
        <v>0.47034482758620688</v>
      </c>
      <c r="F255" t="str">
        <f t="shared" si="44"/>
        <v>wird nicht betankt</v>
      </c>
      <c r="G255" t="str">
        <f t="shared" si="36"/>
        <v>keine Nachtruhe</v>
      </c>
      <c r="H255" t="str">
        <f t="shared" si="37"/>
        <v>Elektrolyseur darf</v>
      </c>
      <c r="I255">
        <f t="shared" si="35"/>
        <v>0</v>
      </c>
      <c r="J255">
        <f t="shared" si="38"/>
        <v>0</v>
      </c>
      <c r="K255">
        <f t="shared" si="39"/>
        <v>0</v>
      </c>
      <c r="L255">
        <f t="shared" si="40"/>
        <v>20.39</v>
      </c>
      <c r="M255">
        <f t="shared" si="41"/>
        <v>0</v>
      </c>
      <c r="N255">
        <f t="shared" si="42"/>
        <v>20.39</v>
      </c>
    </row>
    <row r="256" spans="1:14" x14ac:dyDescent="0.55000000000000004">
      <c r="A256" s="5">
        <v>45962</v>
      </c>
      <c r="B256" s="4" t="s">
        <v>69</v>
      </c>
      <c r="C256">
        <v>0</v>
      </c>
      <c r="D256">
        <f t="shared" si="43"/>
        <v>306.89999999999998</v>
      </c>
      <c r="E256" s="3">
        <f t="shared" si="34"/>
        <v>0.47034482758620688</v>
      </c>
      <c r="F256" t="str">
        <f t="shared" si="44"/>
        <v>wird nicht betankt</v>
      </c>
      <c r="G256" t="str">
        <f t="shared" si="36"/>
        <v>keine Nachtruhe</v>
      </c>
      <c r="H256" t="str">
        <f t="shared" si="37"/>
        <v>Elektrolyseur darf</v>
      </c>
      <c r="I256">
        <f t="shared" si="35"/>
        <v>0</v>
      </c>
      <c r="J256">
        <f t="shared" si="38"/>
        <v>0</v>
      </c>
      <c r="K256">
        <f t="shared" si="39"/>
        <v>0</v>
      </c>
      <c r="L256">
        <f t="shared" si="40"/>
        <v>20.39</v>
      </c>
      <c r="M256">
        <f t="shared" si="41"/>
        <v>0</v>
      </c>
      <c r="N256">
        <f t="shared" si="42"/>
        <v>20.39</v>
      </c>
    </row>
    <row r="257" spans="1:14" x14ac:dyDescent="0.55000000000000004">
      <c r="A257" s="5">
        <v>45962</v>
      </c>
      <c r="B257" s="4" t="s">
        <v>70</v>
      </c>
      <c r="C257">
        <v>0</v>
      </c>
      <c r="D257">
        <f t="shared" si="43"/>
        <v>306.89999999999998</v>
      </c>
      <c r="E257" s="3">
        <f t="shared" si="34"/>
        <v>0.47034482758620688</v>
      </c>
      <c r="F257" t="str">
        <f t="shared" si="44"/>
        <v>wird nicht betankt</v>
      </c>
      <c r="G257" t="str">
        <f t="shared" si="36"/>
        <v>keine Nachtruhe</v>
      </c>
      <c r="H257" t="str">
        <f t="shared" si="37"/>
        <v>Elektrolyseur darf</v>
      </c>
      <c r="I257">
        <f t="shared" si="35"/>
        <v>0</v>
      </c>
      <c r="J257">
        <f t="shared" si="38"/>
        <v>0</v>
      </c>
      <c r="K257">
        <f t="shared" si="39"/>
        <v>0</v>
      </c>
      <c r="L257">
        <f t="shared" si="40"/>
        <v>20.39</v>
      </c>
      <c r="M257">
        <f t="shared" si="41"/>
        <v>0</v>
      </c>
      <c r="N257">
        <f t="shared" si="42"/>
        <v>20.39</v>
      </c>
    </row>
    <row r="258" spans="1:14" x14ac:dyDescent="0.55000000000000004">
      <c r="A258" s="5">
        <v>45962</v>
      </c>
      <c r="B258" s="4" t="s">
        <v>71</v>
      </c>
      <c r="C258">
        <v>0</v>
      </c>
      <c r="D258">
        <f t="shared" si="43"/>
        <v>306.89999999999998</v>
      </c>
      <c r="E258" s="3">
        <f t="shared" ref="E258:E321" si="45">D258/$U$5</f>
        <v>0.47034482758620688</v>
      </c>
      <c r="F258" t="str">
        <f t="shared" si="44"/>
        <v>wird nicht betankt</v>
      </c>
      <c r="G258" t="str">
        <f t="shared" si="36"/>
        <v>keine Nachtruhe</v>
      </c>
      <c r="H258" t="str">
        <f t="shared" si="37"/>
        <v>Elektrolyseur darf</v>
      </c>
      <c r="I258">
        <f t="shared" ref="I258:I321" si="46">ROUND(IF(AND(H258="Elektrolyseur darf", C258=22.125),C258*14.83,0),2)</f>
        <v>0</v>
      </c>
      <c r="J258">
        <f t="shared" si="38"/>
        <v>0</v>
      </c>
      <c r="K258">
        <f t="shared" si="39"/>
        <v>0</v>
      </c>
      <c r="L258">
        <f t="shared" si="40"/>
        <v>20.39</v>
      </c>
      <c r="M258">
        <f t="shared" si="41"/>
        <v>0</v>
      </c>
      <c r="N258">
        <f t="shared" si="42"/>
        <v>20.39</v>
      </c>
    </row>
    <row r="259" spans="1:14" x14ac:dyDescent="0.55000000000000004">
      <c r="A259" s="5">
        <v>45962</v>
      </c>
      <c r="B259" s="4" t="s">
        <v>72</v>
      </c>
      <c r="C259">
        <v>0</v>
      </c>
      <c r="D259">
        <f t="shared" si="43"/>
        <v>306.89999999999998</v>
      </c>
      <c r="E259" s="3">
        <f t="shared" si="45"/>
        <v>0.47034482758620688</v>
      </c>
      <c r="F259" t="str">
        <f t="shared" si="44"/>
        <v>wird nicht betankt</v>
      </c>
      <c r="G259" t="str">
        <f t="shared" ref="G259:G322" si="47">IF(OR(
    TIMEVALUE(MID(B259,1,5))&gt;=TIME(22,0,0),
    TIMEVALUE(MID(B259,1,5))&lt;TIME(6,0,0)
),"Nachtruhe","keine Nachtruhe")</f>
        <v>keine Nachtruhe</v>
      </c>
      <c r="H259" t="str">
        <f t="shared" ref="H259:H322" si="48">IF(AND(F259="wird nicht betankt",G259="keine Nachtruhe"),"Elektrolyseur darf","Elektrolyseur darf nicht")</f>
        <v>Elektrolyseur darf</v>
      </c>
      <c r="I259">
        <f t="shared" si="46"/>
        <v>0</v>
      </c>
      <c r="J259">
        <f t="shared" ref="J259:J322" si="49">IF(C259=22.125,$P$4*0.25,0)</f>
        <v>0</v>
      </c>
      <c r="K259">
        <f t="shared" ref="K259:K322" si="50">IF(J259&gt;0,$Q$4*0.25,0)</f>
        <v>0</v>
      </c>
      <c r="L259">
        <f t="shared" ref="L259:L322" si="51">ROUND($R$4*0.25,2)</f>
        <v>20.39</v>
      </c>
      <c r="M259">
        <f t="shared" ref="M259:M322" si="52">ROUND(IF(F259="wird betankt",$S$4*0.25,0),2)</f>
        <v>0</v>
      </c>
      <c r="N259">
        <f t="shared" ref="N259:N322" si="53">SUM(J259:M259)</f>
        <v>20.39</v>
      </c>
    </row>
    <row r="260" spans="1:14" x14ac:dyDescent="0.55000000000000004">
      <c r="A260" s="5">
        <v>45962</v>
      </c>
      <c r="B260" s="4" t="s">
        <v>73</v>
      </c>
      <c r="C260">
        <v>0</v>
      </c>
      <c r="D260">
        <f t="shared" ref="D260:D323" si="54">ROUND(IF((D259+C260)&gt; 652.5, 652.5,(D259+C260)),1)</f>
        <v>306.89999999999998</v>
      </c>
      <c r="E260" s="3">
        <f t="shared" si="45"/>
        <v>0.47034482758620688</v>
      </c>
      <c r="F260" t="str">
        <f t="shared" si="44"/>
        <v>wird nicht betankt</v>
      </c>
      <c r="G260" t="str">
        <f t="shared" si="47"/>
        <v>keine Nachtruhe</v>
      </c>
      <c r="H260" t="str">
        <f t="shared" si="48"/>
        <v>Elektrolyseur darf</v>
      </c>
      <c r="I260">
        <f t="shared" si="46"/>
        <v>0</v>
      </c>
      <c r="J260">
        <f t="shared" si="49"/>
        <v>0</v>
      </c>
      <c r="K260">
        <f t="shared" si="50"/>
        <v>0</v>
      </c>
      <c r="L260">
        <f t="shared" si="51"/>
        <v>20.39</v>
      </c>
      <c r="M260">
        <f t="shared" si="52"/>
        <v>0</v>
      </c>
      <c r="N260">
        <f t="shared" si="53"/>
        <v>20.39</v>
      </c>
    </row>
    <row r="261" spans="1:14" x14ac:dyDescent="0.55000000000000004">
      <c r="A261" s="5">
        <v>45962</v>
      </c>
      <c r="B261" s="4" t="s">
        <v>74</v>
      </c>
      <c r="C261">
        <v>0</v>
      </c>
      <c r="D261">
        <f t="shared" si="54"/>
        <v>306.89999999999998</v>
      </c>
      <c r="E261" s="3">
        <f t="shared" si="45"/>
        <v>0.47034482758620688</v>
      </c>
      <c r="F261" t="str">
        <f t="shared" si="44"/>
        <v>wird nicht betankt</v>
      </c>
      <c r="G261" t="str">
        <f t="shared" si="47"/>
        <v>keine Nachtruhe</v>
      </c>
      <c r="H261" t="str">
        <f t="shared" si="48"/>
        <v>Elektrolyseur darf</v>
      </c>
      <c r="I261">
        <f t="shared" si="46"/>
        <v>0</v>
      </c>
      <c r="J261">
        <f t="shared" si="49"/>
        <v>0</v>
      </c>
      <c r="K261">
        <f t="shared" si="50"/>
        <v>0</v>
      </c>
      <c r="L261">
        <f t="shared" si="51"/>
        <v>20.39</v>
      </c>
      <c r="M261">
        <f t="shared" si="52"/>
        <v>0</v>
      </c>
      <c r="N261">
        <f t="shared" si="53"/>
        <v>20.39</v>
      </c>
    </row>
    <row r="262" spans="1:14" x14ac:dyDescent="0.55000000000000004">
      <c r="A262" s="5">
        <v>45962</v>
      </c>
      <c r="B262" s="4" t="s">
        <v>75</v>
      </c>
      <c r="C262">
        <v>0</v>
      </c>
      <c r="D262">
        <f t="shared" si="54"/>
        <v>306.89999999999998</v>
      </c>
      <c r="E262" s="3">
        <f t="shared" si="45"/>
        <v>0.47034482758620688</v>
      </c>
      <c r="F262" t="str">
        <f t="shared" si="44"/>
        <v>wird nicht betankt</v>
      </c>
      <c r="G262" t="str">
        <f t="shared" si="47"/>
        <v>keine Nachtruhe</v>
      </c>
      <c r="H262" t="str">
        <f t="shared" si="48"/>
        <v>Elektrolyseur darf</v>
      </c>
      <c r="I262">
        <f t="shared" si="46"/>
        <v>0</v>
      </c>
      <c r="J262">
        <f t="shared" si="49"/>
        <v>0</v>
      </c>
      <c r="K262">
        <f t="shared" si="50"/>
        <v>0</v>
      </c>
      <c r="L262">
        <f t="shared" si="51"/>
        <v>20.39</v>
      </c>
      <c r="M262">
        <f t="shared" si="52"/>
        <v>0</v>
      </c>
      <c r="N262">
        <f t="shared" si="53"/>
        <v>20.39</v>
      </c>
    </row>
    <row r="263" spans="1:14" x14ac:dyDescent="0.55000000000000004">
      <c r="A263" s="5">
        <v>45962</v>
      </c>
      <c r="B263" s="4" t="s">
        <v>76</v>
      </c>
      <c r="C263">
        <v>0</v>
      </c>
      <c r="D263">
        <f t="shared" si="54"/>
        <v>306.89999999999998</v>
      </c>
      <c r="E263" s="3">
        <f t="shared" si="45"/>
        <v>0.47034482758620688</v>
      </c>
      <c r="F263" t="str">
        <f t="shared" si="44"/>
        <v>wird nicht betankt</v>
      </c>
      <c r="G263" t="str">
        <f t="shared" si="47"/>
        <v>keine Nachtruhe</v>
      </c>
      <c r="H263" t="str">
        <f t="shared" si="48"/>
        <v>Elektrolyseur darf</v>
      </c>
      <c r="I263">
        <f t="shared" si="46"/>
        <v>0</v>
      </c>
      <c r="J263">
        <f t="shared" si="49"/>
        <v>0</v>
      </c>
      <c r="K263">
        <f t="shared" si="50"/>
        <v>0</v>
      </c>
      <c r="L263">
        <f t="shared" si="51"/>
        <v>20.39</v>
      </c>
      <c r="M263">
        <f t="shared" si="52"/>
        <v>0</v>
      </c>
      <c r="N263">
        <f t="shared" si="53"/>
        <v>20.39</v>
      </c>
    </row>
    <row r="264" spans="1:14" x14ac:dyDescent="0.55000000000000004">
      <c r="A264" s="5">
        <v>45962</v>
      </c>
      <c r="B264" s="4" t="s">
        <v>77</v>
      </c>
      <c r="C264">
        <v>0</v>
      </c>
      <c r="D264">
        <f t="shared" si="54"/>
        <v>306.89999999999998</v>
      </c>
      <c r="E264" s="3">
        <f t="shared" si="45"/>
        <v>0.47034482758620688</v>
      </c>
      <c r="F264" t="str">
        <f t="shared" si="44"/>
        <v>wird nicht betankt</v>
      </c>
      <c r="G264" t="str">
        <f t="shared" si="47"/>
        <v>keine Nachtruhe</v>
      </c>
      <c r="H264" t="str">
        <f t="shared" si="48"/>
        <v>Elektrolyseur darf</v>
      </c>
      <c r="I264">
        <f t="shared" si="46"/>
        <v>0</v>
      </c>
      <c r="J264">
        <f t="shared" si="49"/>
        <v>0</v>
      </c>
      <c r="K264">
        <f t="shared" si="50"/>
        <v>0</v>
      </c>
      <c r="L264">
        <f t="shared" si="51"/>
        <v>20.39</v>
      </c>
      <c r="M264">
        <f t="shared" si="52"/>
        <v>0</v>
      </c>
      <c r="N264">
        <f t="shared" si="53"/>
        <v>20.39</v>
      </c>
    </row>
    <row r="265" spans="1:14" x14ac:dyDescent="0.55000000000000004">
      <c r="A265" s="5">
        <v>45962</v>
      </c>
      <c r="B265" s="4" t="s">
        <v>78</v>
      </c>
      <c r="C265">
        <v>0</v>
      </c>
      <c r="D265">
        <f t="shared" si="54"/>
        <v>306.89999999999998</v>
      </c>
      <c r="E265" s="3">
        <f t="shared" si="45"/>
        <v>0.47034482758620688</v>
      </c>
      <c r="F265" t="str">
        <f t="shared" si="44"/>
        <v>wird nicht betankt</v>
      </c>
      <c r="G265" t="str">
        <f t="shared" si="47"/>
        <v>keine Nachtruhe</v>
      </c>
      <c r="H265" t="str">
        <f t="shared" si="48"/>
        <v>Elektrolyseur darf</v>
      </c>
      <c r="I265">
        <f t="shared" si="46"/>
        <v>0</v>
      </c>
      <c r="J265">
        <f t="shared" si="49"/>
        <v>0</v>
      </c>
      <c r="K265">
        <f t="shared" si="50"/>
        <v>0</v>
      </c>
      <c r="L265">
        <f t="shared" si="51"/>
        <v>20.39</v>
      </c>
      <c r="M265">
        <f t="shared" si="52"/>
        <v>0</v>
      </c>
      <c r="N265">
        <f t="shared" si="53"/>
        <v>20.39</v>
      </c>
    </row>
    <row r="266" spans="1:14" x14ac:dyDescent="0.55000000000000004">
      <c r="A266" s="5">
        <v>45962</v>
      </c>
      <c r="B266" s="4" t="s">
        <v>79</v>
      </c>
      <c r="C266">
        <v>0</v>
      </c>
      <c r="D266">
        <f t="shared" si="54"/>
        <v>306.89999999999998</v>
      </c>
      <c r="E266" s="3">
        <f t="shared" si="45"/>
        <v>0.47034482758620688</v>
      </c>
      <c r="F266" t="str">
        <f t="shared" si="44"/>
        <v>wird nicht betankt</v>
      </c>
      <c r="G266" t="str">
        <f t="shared" si="47"/>
        <v>keine Nachtruhe</v>
      </c>
      <c r="H266" t="str">
        <f t="shared" si="48"/>
        <v>Elektrolyseur darf</v>
      </c>
      <c r="I266">
        <f t="shared" si="46"/>
        <v>0</v>
      </c>
      <c r="J266">
        <f t="shared" si="49"/>
        <v>0</v>
      </c>
      <c r="K266">
        <f t="shared" si="50"/>
        <v>0</v>
      </c>
      <c r="L266">
        <f t="shared" si="51"/>
        <v>20.39</v>
      </c>
      <c r="M266">
        <f t="shared" si="52"/>
        <v>0</v>
      </c>
      <c r="N266">
        <f t="shared" si="53"/>
        <v>20.39</v>
      </c>
    </row>
    <row r="267" spans="1:14" x14ac:dyDescent="0.55000000000000004">
      <c r="A267" s="5">
        <v>45962</v>
      </c>
      <c r="B267" s="4" t="s">
        <v>80</v>
      </c>
      <c r="C267">
        <v>0</v>
      </c>
      <c r="D267">
        <f t="shared" si="54"/>
        <v>306.89999999999998</v>
      </c>
      <c r="E267" s="3">
        <f t="shared" si="45"/>
        <v>0.47034482758620688</v>
      </c>
      <c r="F267" t="str">
        <f t="shared" si="44"/>
        <v>wird nicht betankt</v>
      </c>
      <c r="G267" t="str">
        <f t="shared" si="47"/>
        <v>keine Nachtruhe</v>
      </c>
      <c r="H267" t="str">
        <f t="shared" si="48"/>
        <v>Elektrolyseur darf</v>
      </c>
      <c r="I267">
        <f t="shared" si="46"/>
        <v>0</v>
      </c>
      <c r="J267">
        <f t="shared" si="49"/>
        <v>0</v>
      </c>
      <c r="K267">
        <f t="shared" si="50"/>
        <v>0</v>
      </c>
      <c r="L267">
        <f t="shared" si="51"/>
        <v>20.39</v>
      </c>
      <c r="M267">
        <f t="shared" si="52"/>
        <v>0</v>
      </c>
      <c r="N267">
        <f t="shared" si="53"/>
        <v>20.39</v>
      </c>
    </row>
    <row r="268" spans="1:14" x14ac:dyDescent="0.55000000000000004">
      <c r="A268" s="5">
        <v>45962</v>
      </c>
      <c r="B268" s="4" t="s">
        <v>81</v>
      </c>
      <c r="C268">
        <v>0</v>
      </c>
      <c r="D268">
        <f t="shared" si="54"/>
        <v>306.89999999999998</v>
      </c>
      <c r="E268" s="3">
        <f t="shared" si="45"/>
        <v>0.47034482758620688</v>
      </c>
      <c r="F268" t="str">
        <f t="shared" si="44"/>
        <v>wird nicht betankt</v>
      </c>
      <c r="G268" t="str">
        <f t="shared" si="47"/>
        <v>keine Nachtruhe</v>
      </c>
      <c r="H268" t="str">
        <f t="shared" si="48"/>
        <v>Elektrolyseur darf</v>
      </c>
      <c r="I268">
        <f t="shared" si="46"/>
        <v>0</v>
      </c>
      <c r="J268">
        <f t="shared" si="49"/>
        <v>0</v>
      </c>
      <c r="K268">
        <f t="shared" si="50"/>
        <v>0</v>
      </c>
      <c r="L268">
        <f t="shared" si="51"/>
        <v>20.39</v>
      </c>
      <c r="M268">
        <f t="shared" si="52"/>
        <v>0</v>
      </c>
      <c r="N268">
        <f t="shared" si="53"/>
        <v>20.39</v>
      </c>
    </row>
    <row r="269" spans="1:14" x14ac:dyDescent="0.55000000000000004">
      <c r="A269" s="5">
        <v>45962</v>
      </c>
      <c r="B269" s="4" t="s">
        <v>82</v>
      </c>
      <c r="C269">
        <v>0</v>
      </c>
      <c r="D269">
        <f t="shared" si="54"/>
        <v>306.89999999999998</v>
      </c>
      <c r="E269" s="3">
        <f t="shared" si="45"/>
        <v>0.47034482758620688</v>
      </c>
      <c r="F269" t="str">
        <f t="shared" si="44"/>
        <v>wird nicht betankt</v>
      </c>
      <c r="G269" t="str">
        <f t="shared" si="47"/>
        <v>keine Nachtruhe</v>
      </c>
      <c r="H269" t="str">
        <f t="shared" si="48"/>
        <v>Elektrolyseur darf</v>
      </c>
      <c r="I269">
        <f t="shared" si="46"/>
        <v>0</v>
      </c>
      <c r="J269">
        <f t="shared" si="49"/>
        <v>0</v>
      </c>
      <c r="K269">
        <f t="shared" si="50"/>
        <v>0</v>
      </c>
      <c r="L269">
        <f t="shared" si="51"/>
        <v>20.39</v>
      </c>
      <c r="M269">
        <f t="shared" si="52"/>
        <v>0</v>
      </c>
      <c r="N269">
        <f t="shared" si="53"/>
        <v>20.39</v>
      </c>
    </row>
    <row r="270" spans="1:14" x14ac:dyDescent="0.55000000000000004">
      <c r="A270" s="5">
        <v>45962</v>
      </c>
      <c r="B270" s="1" t="s">
        <v>83</v>
      </c>
      <c r="C270">
        <v>-21.75</v>
      </c>
      <c r="D270">
        <f t="shared" si="54"/>
        <v>285.2</v>
      </c>
      <c r="E270" s="3">
        <f t="shared" si="45"/>
        <v>0.43708812260536395</v>
      </c>
      <c r="F270" t="str">
        <f t="shared" si="44"/>
        <v>wird betankt</v>
      </c>
      <c r="G270" t="str">
        <f t="shared" si="47"/>
        <v>keine Nachtruhe</v>
      </c>
      <c r="H270" t="str">
        <f t="shared" si="48"/>
        <v>Elektrolyseur darf nicht</v>
      </c>
      <c r="I270">
        <f t="shared" si="46"/>
        <v>0</v>
      </c>
      <c r="J270">
        <f t="shared" si="49"/>
        <v>0</v>
      </c>
      <c r="K270">
        <f t="shared" si="50"/>
        <v>0</v>
      </c>
      <c r="L270">
        <f t="shared" si="51"/>
        <v>20.39</v>
      </c>
      <c r="M270">
        <f t="shared" si="52"/>
        <v>25</v>
      </c>
      <c r="N270">
        <f t="shared" si="53"/>
        <v>45.39</v>
      </c>
    </row>
    <row r="271" spans="1:14" x14ac:dyDescent="0.55000000000000004">
      <c r="A271" s="5">
        <v>45962</v>
      </c>
      <c r="B271" s="1" t="s">
        <v>84</v>
      </c>
      <c r="C271">
        <v>-21.75</v>
      </c>
      <c r="D271">
        <f t="shared" si="54"/>
        <v>263.5</v>
      </c>
      <c r="E271" s="3">
        <f t="shared" si="45"/>
        <v>0.40383141762452107</v>
      </c>
      <c r="F271" t="str">
        <f t="shared" si="44"/>
        <v>wird betankt</v>
      </c>
      <c r="G271" t="str">
        <f t="shared" si="47"/>
        <v>keine Nachtruhe</v>
      </c>
      <c r="H271" t="str">
        <f t="shared" si="48"/>
        <v>Elektrolyseur darf nicht</v>
      </c>
      <c r="I271">
        <f t="shared" si="46"/>
        <v>0</v>
      </c>
      <c r="J271">
        <f t="shared" si="49"/>
        <v>0</v>
      </c>
      <c r="K271">
        <f t="shared" si="50"/>
        <v>0</v>
      </c>
      <c r="L271">
        <f t="shared" si="51"/>
        <v>20.39</v>
      </c>
      <c r="M271">
        <f t="shared" si="52"/>
        <v>25</v>
      </c>
      <c r="N271">
        <f t="shared" si="53"/>
        <v>45.39</v>
      </c>
    </row>
    <row r="272" spans="1:14" x14ac:dyDescent="0.55000000000000004">
      <c r="A272" s="5">
        <v>45962</v>
      </c>
      <c r="B272" s="1" t="s">
        <v>85</v>
      </c>
      <c r="C272">
        <v>-21.75</v>
      </c>
      <c r="D272">
        <f t="shared" si="54"/>
        <v>241.8</v>
      </c>
      <c r="E272" s="3">
        <f t="shared" si="45"/>
        <v>0.37057471264367819</v>
      </c>
      <c r="F272" t="str">
        <f t="shared" si="44"/>
        <v>wird betankt</v>
      </c>
      <c r="G272" t="str">
        <f t="shared" si="47"/>
        <v>keine Nachtruhe</v>
      </c>
      <c r="H272" t="str">
        <f t="shared" si="48"/>
        <v>Elektrolyseur darf nicht</v>
      </c>
      <c r="I272">
        <f t="shared" si="46"/>
        <v>0</v>
      </c>
      <c r="J272">
        <f t="shared" si="49"/>
        <v>0</v>
      </c>
      <c r="K272">
        <f t="shared" si="50"/>
        <v>0</v>
      </c>
      <c r="L272">
        <f t="shared" si="51"/>
        <v>20.39</v>
      </c>
      <c r="M272">
        <f t="shared" si="52"/>
        <v>25</v>
      </c>
      <c r="N272">
        <f t="shared" si="53"/>
        <v>45.39</v>
      </c>
    </row>
    <row r="273" spans="1:14" x14ac:dyDescent="0.55000000000000004">
      <c r="A273" s="5">
        <v>45962</v>
      </c>
      <c r="B273" s="1" t="s">
        <v>86</v>
      </c>
      <c r="C273">
        <v>-21.75</v>
      </c>
      <c r="D273">
        <f t="shared" si="54"/>
        <v>220.1</v>
      </c>
      <c r="E273" s="3">
        <f t="shared" si="45"/>
        <v>0.33731800766283526</v>
      </c>
      <c r="F273" t="str">
        <f t="shared" si="44"/>
        <v>wird betankt</v>
      </c>
      <c r="G273" t="str">
        <f t="shared" si="47"/>
        <v>keine Nachtruhe</v>
      </c>
      <c r="H273" t="str">
        <f t="shared" si="48"/>
        <v>Elektrolyseur darf nicht</v>
      </c>
      <c r="I273">
        <f t="shared" si="46"/>
        <v>0</v>
      </c>
      <c r="J273">
        <f t="shared" si="49"/>
        <v>0</v>
      </c>
      <c r="K273">
        <f t="shared" si="50"/>
        <v>0</v>
      </c>
      <c r="L273">
        <f t="shared" si="51"/>
        <v>20.39</v>
      </c>
      <c r="M273">
        <f t="shared" si="52"/>
        <v>25</v>
      </c>
      <c r="N273">
        <f t="shared" si="53"/>
        <v>45.39</v>
      </c>
    </row>
    <row r="274" spans="1:14" x14ac:dyDescent="0.55000000000000004">
      <c r="A274" s="5">
        <v>45962</v>
      </c>
      <c r="B274" s="1" t="s">
        <v>87</v>
      </c>
      <c r="C274">
        <v>-21.75</v>
      </c>
      <c r="D274">
        <f t="shared" si="54"/>
        <v>198.4</v>
      </c>
      <c r="E274" s="3">
        <f t="shared" si="45"/>
        <v>0.30406130268199233</v>
      </c>
      <c r="F274" t="str">
        <f t="shared" si="44"/>
        <v>wird betankt</v>
      </c>
      <c r="G274" t="str">
        <f t="shared" si="47"/>
        <v>keine Nachtruhe</v>
      </c>
      <c r="H274" t="str">
        <f t="shared" si="48"/>
        <v>Elektrolyseur darf nicht</v>
      </c>
      <c r="I274">
        <f t="shared" si="46"/>
        <v>0</v>
      </c>
      <c r="J274">
        <f t="shared" si="49"/>
        <v>0</v>
      </c>
      <c r="K274">
        <f t="shared" si="50"/>
        <v>0</v>
      </c>
      <c r="L274">
        <f t="shared" si="51"/>
        <v>20.39</v>
      </c>
      <c r="M274">
        <f t="shared" si="52"/>
        <v>25</v>
      </c>
      <c r="N274">
        <f t="shared" si="53"/>
        <v>45.39</v>
      </c>
    </row>
    <row r="275" spans="1:14" x14ac:dyDescent="0.55000000000000004">
      <c r="A275" s="5">
        <v>45962</v>
      </c>
      <c r="B275" s="1" t="s">
        <v>88</v>
      </c>
      <c r="C275">
        <v>-21.75</v>
      </c>
      <c r="D275">
        <f t="shared" si="54"/>
        <v>176.7</v>
      </c>
      <c r="E275" s="3">
        <f t="shared" si="45"/>
        <v>0.2708045977011494</v>
      </c>
      <c r="F275" t="str">
        <f t="shared" si="44"/>
        <v>wird betankt</v>
      </c>
      <c r="G275" t="str">
        <f t="shared" si="47"/>
        <v>keine Nachtruhe</v>
      </c>
      <c r="H275" t="str">
        <f t="shared" si="48"/>
        <v>Elektrolyseur darf nicht</v>
      </c>
      <c r="I275">
        <f t="shared" si="46"/>
        <v>0</v>
      </c>
      <c r="J275">
        <f t="shared" si="49"/>
        <v>0</v>
      </c>
      <c r="K275">
        <f t="shared" si="50"/>
        <v>0</v>
      </c>
      <c r="L275">
        <f t="shared" si="51"/>
        <v>20.39</v>
      </c>
      <c r="M275">
        <f t="shared" si="52"/>
        <v>25</v>
      </c>
      <c r="N275">
        <f t="shared" si="53"/>
        <v>45.39</v>
      </c>
    </row>
    <row r="276" spans="1:14" x14ac:dyDescent="0.55000000000000004">
      <c r="A276" s="5">
        <v>45962</v>
      </c>
      <c r="B276" s="1" t="s">
        <v>89</v>
      </c>
      <c r="C276">
        <v>-21.75</v>
      </c>
      <c r="D276">
        <f t="shared" si="54"/>
        <v>155</v>
      </c>
      <c r="E276" s="3">
        <f t="shared" si="45"/>
        <v>0.23754789272030652</v>
      </c>
      <c r="F276" t="str">
        <f t="shared" si="44"/>
        <v>wird betankt</v>
      </c>
      <c r="G276" t="str">
        <f t="shared" si="47"/>
        <v>keine Nachtruhe</v>
      </c>
      <c r="H276" t="str">
        <f t="shared" si="48"/>
        <v>Elektrolyseur darf nicht</v>
      </c>
      <c r="I276">
        <f t="shared" si="46"/>
        <v>0</v>
      </c>
      <c r="J276">
        <f t="shared" si="49"/>
        <v>0</v>
      </c>
      <c r="K276">
        <f t="shared" si="50"/>
        <v>0</v>
      </c>
      <c r="L276">
        <f t="shared" si="51"/>
        <v>20.39</v>
      </c>
      <c r="M276">
        <f t="shared" si="52"/>
        <v>25</v>
      </c>
      <c r="N276">
        <f t="shared" si="53"/>
        <v>45.39</v>
      </c>
    </row>
    <row r="277" spans="1:14" x14ac:dyDescent="0.55000000000000004">
      <c r="A277" s="5">
        <v>45962</v>
      </c>
      <c r="B277" s="1" t="s">
        <v>90</v>
      </c>
      <c r="C277">
        <v>-21.75</v>
      </c>
      <c r="D277">
        <f t="shared" si="54"/>
        <v>133.30000000000001</v>
      </c>
      <c r="E277" s="3">
        <f t="shared" si="45"/>
        <v>0.20429118773946361</v>
      </c>
      <c r="F277" t="str">
        <f t="shared" si="44"/>
        <v>wird betankt</v>
      </c>
      <c r="G277" t="str">
        <f t="shared" si="47"/>
        <v>keine Nachtruhe</v>
      </c>
      <c r="H277" t="str">
        <f t="shared" si="48"/>
        <v>Elektrolyseur darf nicht</v>
      </c>
      <c r="I277">
        <f t="shared" si="46"/>
        <v>0</v>
      </c>
      <c r="J277">
        <f t="shared" si="49"/>
        <v>0</v>
      </c>
      <c r="K277">
        <f t="shared" si="50"/>
        <v>0</v>
      </c>
      <c r="L277">
        <f t="shared" si="51"/>
        <v>20.39</v>
      </c>
      <c r="M277">
        <f t="shared" si="52"/>
        <v>25</v>
      </c>
      <c r="N277">
        <f t="shared" si="53"/>
        <v>45.39</v>
      </c>
    </row>
    <row r="278" spans="1:14" x14ac:dyDescent="0.55000000000000004">
      <c r="A278" s="5">
        <v>45962</v>
      </c>
      <c r="B278" s="4" t="s">
        <v>91</v>
      </c>
      <c r="C278">
        <v>22.125</v>
      </c>
      <c r="D278">
        <f t="shared" si="54"/>
        <v>155.4</v>
      </c>
      <c r="E278" s="3">
        <f t="shared" si="45"/>
        <v>0.23816091954022989</v>
      </c>
      <c r="F278" t="str">
        <f t="shared" si="44"/>
        <v>wird nicht betankt</v>
      </c>
      <c r="G278" t="str">
        <f t="shared" si="47"/>
        <v>keine Nachtruhe</v>
      </c>
      <c r="H278" t="str">
        <f t="shared" si="48"/>
        <v>Elektrolyseur darf</v>
      </c>
      <c r="I278">
        <f t="shared" si="46"/>
        <v>328.11</v>
      </c>
      <c r="J278">
        <f t="shared" si="49"/>
        <v>1250</v>
      </c>
      <c r="K278">
        <f t="shared" si="50"/>
        <v>66.12</v>
      </c>
      <c r="L278">
        <f t="shared" si="51"/>
        <v>20.39</v>
      </c>
      <c r="M278">
        <f t="shared" si="52"/>
        <v>0</v>
      </c>
      <c r="N278">
        <f t="shared" si="53"/>
        <v>1336.51</v>
      </c>
    </row>
    <row r="279" spans="1:14" x14ac:dyDescent="0.55000000000000004">
      <c r="A279" s="5">
        <v>45962</v>
      </c>
      <c r="B279" s="4" t="s">
        <v>92</v>
      </c>
      <c r="C279">
        <v>22.125</v>
      </c>
      <c r="D279">
        <f t="shared" si="54"/>
        <v>177.5</v>
      </c>
      <c r="E279" s="3">
        <f t="shared" si="45"/>
        <v>0.27203065134099619</v>
      </c>
      <c r="F279" t="str">
        <f t="shared" si="44"/>
        <v>wird nicht betankt</v>
      </c>
      <c r="G279" t="str">
        <f t="shared" si="47"/>
        <v>keine Nachtruhe</v>
      </c>
      <c r="H279" t="str">
        <f t="shared" si="48"/>
        <v>Elektrolyseur darf</v>
      </c>
      <c r="I279">
        <f t="shared" si="46"/>
        <v>328.11</v>
      </c>
      <c r="J279">
        <f t="shared" si="49"/>
        <v>1250</v>
      </c>
      <c r="K279">
        <f t="shared" si="50"/>
        <v>66.12</v>
      </c>
      <c r="L279">
        <f t="shared" si="51"/>
        <v>20.39</v>
      </c>
      <c r="M279">
        <f t="shared" si="52"/>
        <v>0</v>
      </c>
      <c r="N279">
        <f t="shared" si="53"/>
        <v>1336.51</v>
      </c>
    </row>
    <row r="280" spans="1:14" x14ac:dyDescent="0.55000000000000004">
      <c r="A280" s="5">
        <v>45962</v>
      </c>
      <c r="B280" s="4" t="s">
        <v>93</v>
      </c>
      <c r="C280">
        <v>22.125</v>
      </c>
      <c r="D280">
        <f t="shared" si="54"/>
        <v>199.6</v>
      </c>
      <c r="E280" s="3">
        <f t="shared" si="45"/>
        <v>0.30590038314176243</v>
      </c>
      <c r="F280" t="str">
        <f t="shared" si="44"/>
        <v>wird nicht betankt</v>
      </c>
      <c r="G280" t="str">
        <f t="shared" si="47"/>
        <v>keine Nachtruhe</v>
      </c>
      <c r="H280" t="str">
        <f t="shared" si="48"/>
        <v>Elektrolyseur darf</v>
      </c>
      <c r="I280">
        <f t="shared" si="46"/>
        <v>328.11</v>
      </c>
      <c r="J280">
        <f t="shared" si="49"/>
        <v>1250</v>
      </c>
      <c r="K280">
        <f t="shared" si="50"/>
        <v>66.12</v>
      </c>
      <c r="L280">
        <f t="shared" si="51"/>
        <v>20.39</v>
      </c>
      <c r="M280">
        <f t="shared" si="52"/>
        <v>0</v>
      </c>
      <c r="N280">
        <f t="shared" si="53"/>
        <v>1336.51</v>
      </c>
    </row>
    <row r="281" spans="1:14" x14ac:dyDescent="0.55000000000000004">
      <c r="A281" s="5">
        <v>45962</v>
      </c>
      <c r="B281" s="4" t="s">
        <v>94</v>
      </c>
      <c r="C281">
        <v>22.125</v>
      </c>
      <c r="D281">
        <f t="shared" si="54"/>
        <v>221.7</v>
      </c>
      <c r="E281" s="3">
        <f t="shared" si="45"/>
        <v>0.33977011494252873</v>
      </c>
      <c r="F281" t="str">
        <f t="shared" si="44"/>
        <v>wird nicht betankt</v>
      </c>
      <c r="G281" t="str">
        <f t="shared" si="47"/>
        <v>keine Nachtruhe</v>
      </c>
      <c r="H281" t="str">
        <f t="shared" si="48"/>
        <v>Elektrolyseur darf</v>
      </c>
      <c r="I281">
        <f t="shared" si="46"/>
        <v>328.11</v>
      </c>
      <c r="J281">
        <f t="shared" si="49"/>
        <v>1250</v>
      </c>
      <c r="K281">
        <f t="shared" si="50"/>
        <v>66.12</v>
      </c>
      <c r="L281">
        <f t="shared" si="51"/>
        <v>20.39</v>
      </c>
      <c r="M281">
        <f t="shared" si="52"/>
        <v>0</v>
      </c>
      <c r="N281">
        <f t="shared" si="53"/>
        <v>1336.51</v>
      </c>
    </row>
    <row r="282" spans="1:14" x14ac:dyDescent="0.55000000000000004">
      <c r="A282" s="5">
        <v>45962</v>
      </c>
      <c r="B282" s="2" t="s">
        <v>95</v>
      </c>
      <c r="C282">
        <v>0</v>
      </c>
      <c r="D282">
        <f t="shared" si="54"/>
        <v>221.7</v>
      </c>
      <c r="E282" s="3">
        <f t="shared" si="45"/>
        <v>0.33977011494252873</v>
      </c>
      <c r="F282" t="str">
        <f t="shared" si="44"/>
        <v>wird nicht betankt</v>
      </c>
      <c r="G282" t="str">
        <f t="shared" si="47"/>
        <v>Nachtruhe</v>
      </c>
      <c r="H282" t="str">
        <f t="shared" si="48"/>
        <v>Elektrolyseur darf nicht</v>
      </c>
      <c r="I282">
        <f t="shared" si="46"/>
        <v>0</v>
      </c>
      <c r="J282">
        <f t="shared" si="49"/>
        <v>0</v>
      </c>
      <c r="K282">
        <f t="shared" si="50"/>
        <v>0</v>
      </c>
      <c r="L282">
        <f t="shared" si="51"/>
        <v>20.39</v>
      </c>
      <c r="M282">
        <f t="shared" si="52"/>
        <v>0</v>
      </c>
      <c r="N282">
        <f t="shared" si="53"/>
        <v>20.39</v>
      </c>
    </row>
    <row r="283" spans="1:14" x14ac:dyDescent="0.55000000000000004">
      <c r="A283" s="5">
        <v>45962</v>
      </c>
      <c r="B283" s="2" t="s">
        <v>96</v>
      </c>
      <c r="C283">
        <v>0</v>
      </c>
      <c r="D283">
        <f t="shared" si="54"/>
        <v>221.7</v>
      </c>
      <c r="E283" s="3">
        <f t="shared" si="45"/>
        <v>0.33977011494252873</v>
      </c>
      <c r="F283" t="str">
        <f t="shared" si="44"/>
        <v>wird nicht betankt</v>
      </c>
      <c r="G283" t="str">
        <f t="shared" si="47"/>
        <v>Nachtruhe</v>
      </c>
      <c r="H283" t="str">
        <f t="shared" si="48"/>
        <v>Elektrolyseur darf nicht</v>
      </c>
      <c r="I283">
        <f t="shared" si="46"/>
        <v>0</v>
      </c>
      <c r="J283">
        <f t="shared" si="49"/>
        <v>0</v>
      </c>
      <c r="K283">
        <f t="shared" si="50"/>
        <v>0</v>
      </c>
      <c r="L283">
        <f t="shared" si="51"/>
        <v>20.39</v>
      </c>
      <c r="M283">
        <f t="shared" si="52"/>
        <v>0</v>
      </c>
      <c r="N283">
        <f t="shared" si="53"/>
        <v>20.39</v>
      </c>
    </row>
    <row r="284" spans="1:14" x14ac:dyDescent="0.55000000000000004">
      <c r="A284" s="5">
        <v>45962</v>
      </c>
      <c r="B284" s="2" t="s">
        <v>97</v>
      </c>
      <c r="C284">
        <v>0</v>
      </c>
      <c r="D284">
        <f t="shared" si="54"/>
        <v>221.7</v>
      </c>
      <c r="E284" s="3">
        <f t="shared" si="45"/>
        <v>0.33977011494252873</v>
      </c>
      <c r="F284" t="str">
        <f t="shared" si="44"/>
        <v>wird nicht betankt</v>
      </c>
      <c r="G284" t="str">
        <f t="shared" si="47"/>
        <v>Nachtruhe</v>
      </c>
      <c r="H284" t="str">
        <f t="shared" si="48"/>
        <v>Elektrolyseur darf nicht</v>
      </c>
      <c r="I284">
        <f t="shared" si="46"/>
        <v>0</v>
      </c>
      <c r="J284">
        <f t="shared" si="49"/>
        <v>0</v>
      </c>
      <c r="K284">
        <f t="shared" si="50"/>
        <v>0</v>
      </c>
      <c r="L284">
        <f t="shared" si="51"/>
        <v>20.39</v>
      </c>
      <c r="M284">
        <f t="shared" si="52"/>
        <v>0</v>
      </c>
      <c r="N284">
        <f t="shared" si="53"/>
        <v>20.39</v>
      </c>
    </row>
    <row r="285" spans="1:14" x14ac:dyDescent="0.55000000000000004">
      <c r="A285" s="5">
        <v>45962</v>
      </c>
      <c r="B285" s="2" t="s">
        <v>98</v>
      </c>
      <c r="C285">
        <v>0</v>
      </c>
      <c r="D285">
        <f t="shared" si="54"/>
        <v>221.7</v>
      </c>
      <c r="E285" s="3">
        <f t="shared" si="45"/>
        <v>0.33977011494252873</v>
      </c>
      <c r="F285" t="str">
        <f t="shared" si="44"/>
        <v>wird nicht betankt</v>
      </c>
      <c r="G285" t="str">
        <f t="shared" si="47"/>
        <v>Nachtruhe</v>
      </c>
      <c r="H285" t="str">
        <f t="shared" si="48"/>
        <v>Elektrolyseur darf nicht</v>
      </c>
      <c r="I285">
        <f t="shared" si="46"/>
        <v>0</v>
      </c>
      <c r="J285">
        <f t="shared" si="49"/>
        <v>0</v>
      </c>
      <c r="K285">
        <f t="shared" si="50"/>
        <v>0</v>
      </c>
      <c r="L285">
        <f t="shared" si="51"/>
        <v>20.39</v>
      </c>
      <c r="M285">
        <f t="shared" si="52"/>
        <v>0</v>
      </c>
      <c r="N285">
        <f t="shared" si="53"/>
        <v>20.39</v>
      </c>
    </row>
    <row r="286" spans="1:14" x14ac:dyDescent="0.55000000000000004">
      <c r="A286" s="5">
        <v>45962</v>
      </c>
      <c r="B286" s="2" t="s">
        <v>99</v>
      </c>
      <c r="C286">
        <v>0</v>
      </c>
      <c r="D286">
        <f t="shared" si="54"/>
        <v>221.7</v>
      </c>
      <c r="E286" s="3">
        <f t="shared" si="45"/>
        <v>0.33977011494252873</v>
      </c>
      <c r="F286" t="str">
        <f t="shared" si="44"/>
        <v>wird nicht betankt</v>
      </c>
      <c r="G286" t="str">
        <f t="shared" si="47"/>
        <v>Nachtruhe</v>
      </c>
      <c r="H286" t="str">
        <f t="shared" si="48"/>
        <v>Elektrolyseur darf nicht</v>
      </c>
      <c r="I286">
        <f t="shared" si="46"/>
        <v>0</v>
      </c>
      <c r="J286">
        <f t="shared" si="49"/>
        <v>0</v>
      </c>
      <c r="K286">
        <f t="shared" si="50"/>
        <v>0</v>
      </c>
      <c r="L286">
        <f t="shared" si="51"/>
        <v>20.39</v>
      </c>
      <c r="M286">
        <f t="shared" si="52"/>
        <v>0</v>
      </c>
      <c r="N286">
        <f t="shared" si="53"/>
        <v>20.39</v>
      </c>
    </row>
    <row r="287" spans="1:14" x14ac:dyDescent="0.55000000000000004">
      <c r="A287" s="5">
        <v>45962</v>
      </c>
      <c r="B287" s="2" t="s">
        <v>100</v>
      </c>
      <c r="C287">
        <v>0</v>
      </c>
      <c r="D287">
        <f t="shared" si="54"/>
        <v>221.7</v>
      </c>
      <c r="E287" s="3">
        <f t="shared" si="45"/>
        <v>0.33977011494252873</v>
      </c>
      <c r="F287" t="str">
        <f t="shared" si="44"/>
        <v>wird nicht betankt</v>
      </c>
      <c r="G287" t="str">
        <f t="shared" si="47"/>
        <v>Nachtruhe</v>
      </c>
      <c r="H287" t="str">
        <f t="shared" si="48"/>
        <v>Elektrolyseur darf nicht</v>
      </c>
      <c r="I287">
        <f t="shared" si="46"/>
        <v>0</v>
      </c>
      <c r="J287">
        <f t="shared" si="49"/>
        <v>0</v>
      </c>
      <c r="K287">
        <f t="shared" si="50"/>
        <v>0</v>
      </c>
      <c r="L287">
        <f t="shared" si="51"/>
        <v>20.39</v>
      </c>
      <c r="M287">
        <f t="shared" si="52"/>
        <v>0</v>
      </c>
      <c r="N287">
        <f t="shared" si="53"/>
        <v>20.39</v>
      </c>
    </row>
    <row r="288" spans="1:14" x14ac:dyDescent="0.55000000000000004">
      <c r="A288" s="5">
        <v>45962</v>
      </c>
      <c r="B288" s="2" t="s">
        <v>101</v>
      </c>
      <c r="C288">
        <v>0</v>
      </c>
      <c r="D288">
        <f t="shared" si="54"/>
        <v>221.7</v>
      </c>
      <c r="E288" s="3">
        <f t="shared" si="45"/>
        <v>0.33977011494252873</v>
      </c>
      <c r="F288" t="str">
        <f t="shared" si="44"/>
        <v>wird nicht betankt</v>
      </c>
      <c r="G288" t="str">
        <f t="shared" si="47"/>
        <v>Nachtruhe</v>
      </c>
      <c r="H288" t="str">
        <f t="shared" si="48"/>
        <v>Elektrolyseur darf nicht</v>
      </c>
      <c r="I288">
        <f t="shared" si="46"/>
        <v>0</v>
      </c>
      <c r="J288">
        <f t="shared" si="49"/>
        <v>0</v>
      </c>
      <c r="K288">
        <f t="shared" si="50"/>
        <v>0</v>
      </c>
      <c r="L288">
        <f t="shared" si="51"/>
        <v>20.39</v>
      </c>
      <c r="M288">
        <f t="shared" si="52"/>
        <v>0</v>
      </c>
      <c r="N288">
        <f t="shared" si="53"/>
        <v>20.39</v>
      </c>
    </row>
    <row r="289" spans="1:14" x14ac:dyDescent="0.55000000000000004">
      <c r="A289" s="5">
        <v>45962</v>
      </c>
      <c r="B289" s="2" t="s">
        <v>102</v>
      </c>
      <c r="C289">
        <v>0</v>
      </c>
      <c r="D289">
        <f t="shared" si="54"/>
        <v>221.7</v>
      </c>
      <c r="E289" s="3">
        <f t="shared" si="45"/>
        <v>0.33977011494252873</v>
      </c>
      <c r="F289" t="str">
        <f t="shared" si="44"/>
        <v>wird nicht betankt</v>
      </c>
      <c r="G289" t="str">
        <f t="shared" si="47"/>
        <v>Nachtruhe</v>
      </c>
      <c r="H289" t="str">
        <f t="shared" si="48"/>
        <v>Elektrolyseur darf nicht</v>
      </c>
      <c r="I289">
        <f t="shared" si="46"/>
        <v>0</v>
      </c>
      <c r="J289">
        <f t="shared" si="49"/>
        <v>0</v>
      </c>
      <c r="K289">
        <f t="shared" si="50"/>
        <v>0</v>
      </c>
      <c r="L289">
        <f t="shared" si="51"/>
        <v>20.39</v>
      </c>
      <c r="M289">
        <f t="shared" si="52"/>
        <v>0</v>
      </c>
      <c r="N289">
        <f t="shared" si="53"/>
        <v>20.39</v>
      </c>
    </row>
    <row r="290" spans="1:14" x14ac:dyDescent="0.55000000000000004">
      <c r="A290" s="5">
        <v>45963</v>
      </c>
      <c r="B290" s="2" t="s">
        <v>7</v>
      </c>
      <c r="C290">
        <v>0</v>
      </c>
      <c r="D290">
        <f t="shared" si="54"/>
        <v>221.7</v>
      </c>
      <c r="E290" s="3">
        <f t="shared" si="45"/>
        <v>0.33977011494252873</v>
      </c>
      <c r="F290" t="str">
        <f t="shared" ref="F290:F353" si="55">IF(OR(
    AND(TIMEVALUE(MID(B290,1,5))&gt;=TIME(4,30,0),TIMEVALUE(MID(B290,1,5))&lt;TIME(6,30,0)),
    AND(TIMEVALUE(MID(B290,1,5))&gt;=TIME(12,30,0),TIMEVALUE(MID(B290,1,5))&lt;TIME(13,30,0)),
    AND(TIMEVALUE(MID(B290,1,5))&gt;=TIME(19,0,0),TIMEVALUE(MID(B290,1,5))&lt;TIME(21,0,0))
),"wird betankt","wird nicht betankt")</f>
        <v>wird nicht betankt</v>
      </c>
      <c r="G290" t="str">
        <f t="shared" si="47"/>
        <v>Nachtruhe</v>
      </c>
      <c r="H290" t="str">
        <f t="shared" si="48"/>
        <v>Elektrolyseur darf nicht</v>
      </c>
      <c r="I290">
        <f t="shared" si="46"/>
        <v>0</v>
      </c>
      <c r="J290">
        <f t="shared" si="49"/>
        <v>0</v>
      </c>
      <c r="K290">
        <f t="shared" si="50"/>
        <v>0</v>
      </c>
      <c r="L290">
        <f t="shared" si="51"/>
        <v>20.39</v>
      </c>
      <c r="M290">
        <f t="shared" si="52"/>
        <v>0</v>
      </c>
      <c r="N290">
        <f t="shared" si="53"/>
        <v>20.39</v>
      </c>
    </row>
    <row r="291" spans="1:14" x14ac:dyDescent="0.55000000000000004">
      <c r="A291" s="5">
        <v>45963</v>
      </c>
      <c r="B291" s="2" t="s">
        <v>8</v>
      </c>
      <c r="C291">
        <v>0</v>
      </c>
      <c r="D291">
        <f t="shared" si="54"/>
        <v>221.7</v>
      </c>
      <c r="E291" s="3">
        <f t="shared" si="45"/>
        <v>0.33977011494252873</v>
      </c>
      <c r="F291" t="str">
        <f t="shared" si="55"/>
        <v>wird nicht betankt</v>
      </c>
      <c r="G291" t="str">
        <f t="shared" si="47"/>
        <v>Nachtruhe</v>
      </c>
      <c r="H291" t="str">
        <f t="shared" si="48"/>
        <v>Elektrolyseur darf nicht</v>
      </c>
      <c r="I291">
        <f t="shared" si="46"/>
        <v>0</v>
      </c>
      <c r="J291">
        <f t="shared" si="49"/>
        <v>0</v>
      </c>
      <c r="K291">
        <f t="shared" si="50"/>
        <v>0</v>
      </c>
      <c r="L291">
        <f t="shared" si="51"/>
        <v>20.39</v>
      </c>
      <c r="M291">
        <f t="shared" si="52"/>
        <v>0</v>
      </c>
      <c r="N291">
        <f t="shared" si="53"/>
        <v>20.39</v>
      </c>
    </row>
    <row r="292" spans="1:14" x14ac:dyDescent="0.55000000000000004">
      <c r="A292" s="5">
        <v>45963</v>
      </c>
      <c r="B292" s="2" t="s">
        <v>9</v>
      </c>
      <c r="C292">
        <v>0</v>
      </c>
      <c r="D292">
        <f t="shared" si="54"/>
        <v>221.7</v>
      </c>
      <c r="E292" s="3">
        <f t="shared" si="45"/>
        <v>0.33977011494252873</v>
      </c>
      <c r="F292" t="str">
        <f t="shared" si="55"/>
        <v>wird nicht betankt</v>
      </c>
      <c r="G292" t="str">
        <f t="shared" si="47"/>
        <v>Nachtruhe</v>
      </c>
      <c r="H292" t="str">
        <f t="shared" si="48"/>
        <v>Elektrolyseur darf nicht</v>
      </c>
      <c r="I292">
        <f t="shared" si="46"/>
        <v>0</v>
      </c>
      <c r="J292">
        <f t="shared" si="49"/>
        <v>0</v>
      </c>
      <c r="K292">
        <f t="shared" si="50"/>
        <v>0</v>
      </c>
      <c r="L292">
        <f t="shared" si="51"/>
        <v>20.39</v>
      </c>
      <c r="M292">
        <f t="shared" si="52"/>
        <v>0</v>
      </c>
      <c r="N292">
        <f t="shared" si="53"/>
        <v>20.39</v>
      </c>
    </row>
    <row r="293" spans="1:14" x14ac:dyDescent="0.55000000000000004">
      <c r="A293" s="5">
        <v>45963</v>
      </c>
      <c r="B293" s="2" t="s">
        <v>10</v>
      </c>
      <c r="C293">
        <v>0</v>
      </c>
      <c r="D293">
        <f t="shared" si="54"/>
        <v>221.7</v>
      </c>
      <c r="E293" s="3">
        <f t="shared" si="45"/>
        <v>0.33977011494252873</v>
      </c>
      <c r="F293" t="str">
        <f t="shared" si="55"/>
        <v>wird nicht betankt</v>
      </c>
      <c r="G293" t="str">
        <f t="shared" si="47"/>
        <v>Nachtruhe</v>
      </c>
      <c r="H293" t="str">
        <f t="shared" si="48"/>
        <v>Elektrolyseur darf nicht</v>
      </c>
      <c r="I293">
        <f t="shared" si="46"/>
        <v>0</v>
      </c>
      <c r="J293">
        <f t="shared" si="49"/>
        <v>0</v>
      </c>
      <c r="K293">
        <f t="shared" si="50"/>
        <v>0</v>
      </c>
      <c r="L293">
        <f t="shared" si="51"/>
        <v>20.39</v>
      </c>
      <c r="M293">
        <f t="shared" si="52"/>
        <v>0</v>
      </c>
      <c r="N293">
        <f t="shared" si="53"/>
        <v>20.39</v>
      </c>
    </row>
    <row r="294" spans="1:14" x14ac:dyDescent="0.55000000000000004">
      <c r="A294" s="5">
        <v>45963</v>
      </c>
      <c r="B294" s="2" t="s">
        <v>11</v>
      </c>
      <c r="C294">
        <v>0</v>
      </c>
      <c r="D294">
        <f t="shared" si="54"/>
        <v>221.7</v>
      </c>
      <c r="E294" s="3">
        <f t="shared" si="45"/>
        <v>0.33977011494252873</v>
      </c>
      <c r="F294" t="str">
        <f t="shared" si="55"/>
        <v>wird nicht betankt</v>
      </c>
      <c r="G294" t="str">
        <f t="shared" si="47"/>
        <v>Nachtruhe</v>
      </c>
      <c r="H294" t="str">
        <f t="shared" si="48"/>
        <v>Elektrolyseur darf nicht</v>
      </c>
      <c r="I294">
        <f t="shared" si="46"/>
        <v>0</v>
      </c>
      <c r="J294">
        <f t="shared" si="49"/>
        <v>0</v>
      </c>
      <c r="K294">
        <f t="shared" si="50"/>
        <v>0</v>
      </c>
      <c r="L294">
        <f t="shared" si="51"/>
        <v>20.39</v>
      </c>
      <c r="M294">
        <f t="shared" si="52"/>
        <v>0</v>
      </c>
      <c r="N294">
        <f t="shared" si="53"/>
        <v>20.39</v>
      </c>
    </row>
    <row r="295" spans="1:14" x14ac:dyDescent="0.55000000000000004">
      <c r="A295" s="5">
        <v>45963</v>
      </c>
      <c r="B295" s="2" t="s">
        <v>12</v>
      </c>
      <c r="C295">
        <v>0</v>
      </c>
      <c r="D295">
        <f t="shared" si="54"/>
        <v>221.7</v>
      </c>
      <c r="E295" s="3">
        <f t="shared" si="45"/>
        <v>0.33977011494252873</v>
      </c>
      <c r="F295" t="str">
        <f t="shared" si="55"/>
        <v>wird nicht betankt</v>
      </c>
      <c r="G295" t="str">
        <f t="shared" si="47"/>
        <v>Nachtruhe</v>
      </c>
      <c r="H295" t="str">
        <f t="shared" si="48"/>
        <v>Elektrolyseur darf nicht</v>
      </c>
      <c r="I295">
        <f t="shared" si="46"/>
        <v>0</v>
      </c>
      <c r="J295">
        <f t="shared" si="49"/>
        <v>0</v>
      </c>
      <c r="K295">
        <f t="shared" si="50"/>
        <v>0</v>
      </c>
      <c r="L295">
        <f t="shared" si="51"/>
        <v>20.39</v>
      </c>
      <c r="M295">
        <f t="shared" si="52"/>
        <v>0</v>
      </c>
      <c r="N295">
        <f t="shared" si="53"/>
        <v>20.39</v>
      </c>
    </row>
    <row r="296" spans="1:14" x14ac:dyDescent="0.55000000000000004">
      <c r="A296" s="5">
        <v>45963</v>
      </c>
      <c r="B296" s="2" t="s">
        <v>13</v>
      </c>
      <c r="C296">
        <v>0</v>
      </c>
      <c r="D296">
        <f t="shared" si="54"/>
        <v>221.7</v>
      </c>
      <c r="E296" s="3">
        <f t="shared" si="45"/>
        <v>0.33977011494252873</v>
      </c>
      <c r="F296" t="str">
        <f t="shared" si="55"/>
        <v>wird nicht betankt</v>
      </c>
      <c r="G296" t="str">
        <f t="shared" si="47"/>
        <v>Nachtruhe</v>
      </c>
      <c r="H296" t="str">
        <f t="shared" si="48"/>
        <v>Elektrolyseur darf nicht</v>
      </c>
      <c r="I296">
        <f t="shared" si="46"/>
        <v>0</v>
      </c>
      <c r="J296">
        <f t="shared" si="49"/>
        <v>0</v>
      </c>
      <c r="K296">
        <f t="shared" si="50"/>
        <v>0</v>
      </c>
      <c r="L296">
        <f t="shared" si="51"/>
        <v>20.39</v>
      </c>
      <c r="M296">
        <f t="shared" si="52"/>
        <v>0</v>
      </c>
      <c r="N296">
        <f t="shared" si="53"/>
        <v>20.39</v>
      </c>
    </row>
    <row r="297" spans="1:14" x14ac:dyDescent="0.55000000000000004">
      <c r="A297" s="5">
        <v>45963</v>
      </c>
      <c r="B297" s="2" t="s">
        <v>14</v>
      </c>
      <c r="C297">
        <v>0</v>
      </c>
      <c r="D297">
        <f t="shared" si="54"/>
        <v>221.7</v>
      </c>
      <c r="E297" s="3">
        <f t="shared" si="45"/>
        <v>0.33977011494252873</v>
      </c>
      <c r="F297" t="str">
        <f t="shared" si="55"/>
        <v>wird nicht betankt</v>
      </c>
      <c r="G297" t="str">
        <f t="shared" si="47"/>
        <v>Nachtruhe</v>
      </c>
      <c r="H297" t="str">
        <f t="shared" si="48"/>
        <v>Elektrolyseur darf nicht</v>
      </c>
      <c r="I297">
        <f t="shared" si="46"/>
        <v>0</v>
      </c>
      <c r="J297">
        <f t="shared" si="49"/>
        <v>0</v>
      </c>
      <c r="K297">
        <f t="shared" si="50"/>
        <v>0</v>
      </c>
      <c r="L297">
        <f t="shared" si="51"/>
        <v>20.39</v>
      </c>
      <c r="M297">
        <f t="shared" si="52"/>
        <v>0</v>
      </c>
      <c r="N297">
        <f t="shared" si="53"/>
        <v>20.39</v>
      </c>
    </row>
    <row r="298" spans="1:14" x14ac:dyDescent="0.55000000000000004">
      <c r="A298" s="5">
        <v>45963</v>
      </c>
      <c r="B298" s="2" t="s">
        <v>15</v>
      </c>
      <c r="C298">
        <v>0</v>
      </c>
      <c r="D298">
        <f t="shared" si="54"/>
        <v>221.7</v>
      </c>
      <c r="E298" s="3">
        <f t="shared" si="45"/>
        <v>0.33977011494252873</v>
      </c>
      <c r="F298" t="str">
        <f t="shared" si="55"/>
        <v>wird nicht betankt</v>
      </c>
      <c r="G298" t="str">
        <f t="shared" si="47"/>
        <v>Nachtruhe</v>
      </c>
      <c r="H298" t="str">
        <f t="shared" si="48"/>
        <v>Elektrolyseur darf nicht</v>
      </c>
      <c r="I298">
        <f t="shared" si="46"/>
        <v>0</v>
      </c>
      <c r="J298">
        <f t="shared" si="49"/>
        <v>0</v>
      </c>
      <c r="K298">
        <f t="shared" si="50"/>
        <v>0</v>
      </c>
      <c r="L298">
        <f t="shared" si="51"/>
        <v>20.39</v>
      </c>
      <c r="M298">
        <f t="shared" si="52"/>
        <v>0</v>
      </c>
      <c r="N298">
        <f t="shared" si="53"/>
        <v>20.39</v>
      </c>
    </row>
    <row r="299" spans="1:14" x14ac:dyDescent="0.55000000000000004">
      <c r="A299" s="5">
        <v>45963</v>
      </c>
      <c r="B299" s="2" t="s">
        <v>16</v>
      </c>
      <c r="C299">
        <v>0</v>
      </c>
      <c r="D299">
        <f t="shared" si="54"/>
        <v>221.7</v>
      </c>
      <c r="E299" s="3">
        <f t="shared" si="45"/>
        <v>0.33977011494252873</v>
      </c>
      <c r="F299" t="str">
        <f t="shared" si="55"/>
        <v>wird nicht betankt</v>
      </c>
      <c r="G299" t="str">
        <f t="shared" si="47"/>
        <v>Nachtruhe</v>
      </c>
      <c r="H299" t="str">
        <f t="shared" si="48"/>
        <v>Elektrolyseur darf nicht</v>
      </c>
      <c r="I299">
        <f t="shared" si="46"/>
        <v>0</v>
      </c>
      <c r="J299">
        <f t="shared" si="49"/>
        <v>0</v>
      </c>
      <c r="K299">
        <f t="shared" si="50"/>
        <v>0</v>
      </c>
      <c r="L299">
        <f t="shared" si="51"/>
        <v>20.39</v>
      </c>
      <c r="M299">
        <f t="shared" si="52"/>
        <v>0</v>
      </c>
      <c r="N299">
        <f t="shared" si="53"/>
        <v>20.39</v>
      </c>
    </row>
    <row r="300" spans="1:14" x14ac:dyDescent="0.55000000000000004">
      <c r="A300" s="5">
        <v>45963</v>
      </c>
      <c r="B300" s="2" t="s">
        <v>17</v>
      </c>
      <c r="C300">
        <v>0</v>
      </c>
      <c r="D300">
        <f t="shared" si="54"/>
        <v>221.7</v>
      </c>
      <c r="E300" s="3">
        <f t="shared" si="45"/>
        <v>0.33977011494252873</v>
      </c>
      <c r="F300" t="str">
        <f t="shared" si="55"/>
        <v>wird nicht betankt</v>
      </c>
      <c r="G300" t="str">
        <f t="shared" si="47"/>
        <v>Nachtruhe</v>
      </c>
      <c r="H300" t="str">
        <f t="shared" si="48"/>
        <v>Elektrolyseur darf nicht</v>
      </c>
      <c r="I300">
        <f t="shared" si="46"/>
        <v>0</v>
      </c>
      <c r="J300">
        <f t="shared" si="49"/>
        <v>0</v>
      </c>
      <c r="K300">
        <f t="shared" si="50"/>
        <v>0</v>
      </c>
      <c r="L300">
        <f t="shared" si="51"/>
        <v>20.39</v>
      </c>
      <c r="M300">
        <f t="shared" si="52"/>
        <v>0</v>
      </c>
      <c r="N300">
        <f t="shared" si="53"/>
        <v>20.39</v>
      </c>
    </row>
    <row r="301" spans="1:14" x14ac:dyDescent="0.55000000000000004">
      <c r="A301" s="5">
        <v>45963</v>
      </c>
      <c r="B301" s="2" t="s">
        <v>18</v>
      </c>
      <c r="C301">
        <v>0</v>
      </c>
      <c r="D301">
        <f t="shared" si="54"/>
        <v>221.7</v>
      </c>
      <c r="E301" s="3">
        <f t="shared" si="45"/>
        <v>0.33977011494252873</v>
      </c>
      <c r="F301" t="str">
        <f t="shared" si="55"/>
        <v>wird nicht betankt</v>
      </c>
      <c r="G301" t="str">
        <f t="shared" si="47"/>
        <v>Nachtruhe</v>
      </c>
      <c r="H301" t="str">
        <f t="shared" si="48"/>
        <v>Elektrolyseur darf nicht</v>
      </c>
      <c r="I301">
        <f t="shared" si="46"/>
        <v>0</v>
      </c>
      <c r="J301">
        <f t="shared" si="49"/>
        <v>0</v>
      </c>
      <c r="K301">
        <f t="shared" si="50"/>
        <v>0</v>
      </c>
      <c r="L301">
        <f t="shared" si="51"/>
        <v>20.39</v>
      </c>
      <c r="M301">
        <f t="shared" si="52"/>
        <v>0</v>
      </c>
      <c r="N301">
        <f t="shared" si="53"/>
        <v>20.39</v>
      </c>
    </row>
    <row r="302" spans="1:14" x14ac:dyDescent="0.55000000000000004">
      <c r="A302" s="5">
        <v>45963</v>
      </c>
      <c r="B302" s="2" t="s">
        <v>19</v>
      </c>
      <c r="C302">
        <v>0</v>
      </c>
      <c r="D302">
        <f t="shared" si="54"/>
        <v>221.7</v>
      </c>
      <c r="E302" s="3">
        <f t="shared" si="45"/>
        <v>0.33977011494252873</v>
      </c>
      <c r="F302" t="str">
        <f t="shared" si="55"/>
        <v>wird nicht betankt</v>
      </c>
      <c r="G302" t="str">
        <f t="shared" si="47"/>
        <v>Nachtruhe</v>
      </c>
      <c r="H302" t="str">
        <f t="shared" si="48"/>
        <v>Elektrolyseur darf nicht</v>
      </c>
      <c r="I302">
        <f t="shared" si="46"/>
        <v>0</v>
      </c>
      <c r="J302">
        <f t="shared" si="49"/>
        <v>0</v>
      </c>
      <c r="K302">
        <f t="shared" si="50"/>
        <v>0</v>
      </c>
      <c r="L302">
        <f t="shared" si="51"/>
        <v>20.39</v>
      </c>
      <c r="M302">
        <f t="shared" si="52"/>
        <v>0</v>
      </c>
      <c r="N302">
        <f t="shared" si="53"/>
        <v>20.39</v>
      </c>
    </row>
    <row r="303" spans="1:14" x14ac:dyDescent="0.55000000000000004">
      <c r="A303" s="5">
        <v>45963</v>
      </c>
      <c r="B303" s="2" t="s">
        <v>20</v>
      </c>
      <c r="C303">
        <v>0</v>
      </c>
      <c r="D303">
        <f t="shared" si="54"/>
        <v>221.7</v>
      </c>
      <c r="E303" s="3">
        <f t="shared" si="45"/>
        <v>0.33977011494252873</v>
      </c>
      <c r="F303" t="str">
        <f t="shared" si="55"/>
        <v>wird nicht betankt</v>
      </c>
      <c r="G303" t="str">
        <f t="shared" si="47"/>
        <v>Nachtruhe</v>
      </c>
      <c r="H303" t="str">
        <f t="shared" si="48"/>
        <v>Elektrolyseur darf nicht</v>
      </c>
      <c r="I303">
        <f t="shared" si="46"/>
        <v>0</v>
      </c>
      <c r="J303">
        <f t="shared" si="49"/>
        <v>0</v>
      </c>
      <c r="K303">
        <f t="shared" si="50"/>
        <v>0</v>
      </c>
      <c r="L303">
        <f t="shared" si="51"/>
        <v>20.39</v>
      </c>
      <c r="M303">
        <f t="shared" si="52"/>
        <v>0</v>
      </c>
      <c r="N303">
        <f t="shared" si="53"/>
        <v>20.39</v>
      </c>
    </row>
    <row r="304" spans="1:14" x14ac:dyDescent="0.55000000000000004">
      <c r="A304" s="5">
        <v>45963</v>
      </c>
      <c r="B304" s="2" t="s">
        <v>21</v>
      </c>
      <c r="C304">
        <v>0</v>
      </c>
      <c r="D304">
        <f t="shared" si="54"/>
        <v>221.7</v>
      </c>
      <c r="E304" s="3">
        <f t="shared" si="45"/>
        <v>0.33977011494252873</v>
      </c>
      <c r="F304" t="str">
        <f t="shared" si="55"/>
        <v>wird nicht betankt</v>
      </c>
      <c r="G304" t="str">
        <f t="shared" si="47"/>
        <v>Nachtruhe</v>
      </c>
      <c r="H304" t="str">
        <f t="shared" si="48"/>
        <v>Elektrolyseur darf nicht</v>
      </c>
      <c r="I304">
        <f t="shared" si="46"/>
        <v>0</v>
      </c>
      <c r="J304">
        <f t="shared" si="49"/>
        <v>0</v>
      </c>
      <c r="K304">
        <f t="shared" si="50"/>
        <v>0</v>
      </c>
      <c r="L304">
        <f t="shared" si="51"/>
        <v>20.39</v>
      </c>
      <c r="M304">
        <f t="shared" si="52"/>
        <v>0</v>
      </c>
      <c r="N304">
        <f t="shared" si="53"/>
        <v>20.39</v>
      </c>
    </row>
    <row r="305" spans="1:14" x14ac:dyDescent="0.55000000000000004">
      <c r="A305" s="5">
        <v>45963</v>
      </c>
      <c r="B305" s="2" t="s">
        <v>22</v>
      </c>
      <c r="C305">
        <v>0</v>
      </c>
      <c r="D305">
        <f t="shared" si="54"/>
        <v>221.7</v>
      </c>
      <c r="E305" s="3">
        <f t="shared" si="45"/>
        <v>0.33977011494252873</v>
      </c>
      <c r="F305" t="str">
        <f t="shared" si="55"/>
        <v>wird nicht betankt</v>
      </c>
      <c r="G305" t="str">
        <f t="shared" si="47"/>
        <v>Nachtruhe</v>
      </c>
      <c r="H305" t="str">
        <f t="shared" si="48"/>
        <v>Elektrolyseur darf nicht</v>
      </c>
      <c r="I305">
        <f t="shared" si="46"/>
        <v>0</v>
      </c>
      <c r="J305">
        <f t="shared" si="49"/>
        <v>0</v>
      </c>
      <c r="K305">
        <f t="shared" si="50"/>
        <v>0</v>
      </c>
      <c r="L305">
        <f t="shared" si="51"/>
        <v>20.39</v>
      </c>
      <c r="M305">
        <f t="shared" si="52"/>
        <v>0</v>
      </c>
      <c r="N305">
        <f t="shared" si="53"/>
        <v>20.39</v>
      </c>
    </row>
    <row r="306" spans="1:14" x14ac:dyDescent="0.55000000000000004">
      <c r="A306" s="5">
        <v>45963</v>
      </c>
      <c r="B306" s="2" t="s">
        <v>23</v>
      </c>
      <c r="C306">
        <v>0</v>
      </c>
      <c r="D306">
        <f t="shared" si="54"/>
        <v>221.7</v>
      </c>
      <c r="E306" s="3">
        <f t="shared" si="45"/>
        <v>0.33977011494252873</v>
      </c>
      <c r="F306" t="str">
        <f t="shared" si="55"/>
        <v>wird nicht betankt</v>
      </c>
      <c r="G306" t="str">
        <f t="shared" si="47"/>
        <v>Nachtruhe</v>
      </c>
      <c r="H306" t="str">
        <f t="shared" si="48"/>
        <v>Elektrolyseur darf nicht</v>
      </c>
      <c r="I306">
        <f t="shared" si="46"/>
        <v>0</v>
      </c>
      <c r="J306">
        <f t="shared" si="49"/>
        <v>0</v>
      </c>
      <c r="K306">
        <f t="shared" si="50"/>
        <v>0</v>
      </c>
      <c r="L306">
        <f t="shared" si="51"/>
        <v>20.39</v>
      </c>
      <c r="M306">
        <f t="shared" si="52"/>
        <v>0</v>
      </c>
      <c r="N306">
        <f t="shared" si="53"/>
        <v>20.39</v>
      </c>
    </row>
    <row r="307" spans="1:14" x14ac:dyDescent="0.55000000000000004">
      <c r="A307" s="5">
        <v>45963</v>
      </c>
      <c r="B307" s="2" t="s">
        <v>24</v>
      </c>
      <c r="C307">
        <v>0</v>
      </c>
      <c r="D307">
        <f t="shared" si="54"/>
        <v>221.7</v>
      </c>
      <c r="E307" s="3">
        <f t="shared" si="45"/>
        <v>0.33977011494252873</v>
      </c>
      <c r="F307" t="str">
        <f t="shared" si="55"/>
        <v>wird nicht betankt</v>
      </c>
      <c r="G307" t="str">
        <f t="shared" si="47"/>
        <v>Nachtruhe</v>
      </c>
      <c r="H307" t="str">
        <f t="shared" si="48"/>
        <v>Elektrolyseur darf nicht</v>
      </c>
      <c r="I307">
        <f t="shared" si="46"/>
        <v>0</v>
      </c>
      <c r="J307">
        <f t="shared" si="49"/>
        <v>0</v>
      </c>
      <c r="K307">
        <f t="shared" si="50"/>
        <v>0</v>
      </c>
      <c r="L307">
        <f t="shared" si="51"/>
        <v>20.39</v>
      </c>
      <c r="M307">
        <f t="shared" si="52"/>
        <v>0</v>
      </c>
      <c r="N307">
        <f t="shared" si="53"/>
        <v>20.39</v>
      </c>
    </row>
    <row r="308" spans="1:14" x14ac:dyDescent="0.55000000000000004">
      <c r="A308" s="5">
        <v>45963</v>
      </c>
      <c r="B308" s="1" t="s">
        <v>25</v>
      </c>
      <c r="C308">
        <v>-21.75</v>
      </c>
      <c r="D308">
        <f t="shared" si="54"/>
        <v>200</v>
      </c>
      <c r="E308" s="3">
        <f t="shared" si="45"/>
        <v>0.3065134099616858</v>
      </c>
      <c r="F308" t="str">
        <f t="shared" si="55"/>
        <v>wird betankt</v>
      </c>
      <c r="G308" t="str">
        <f t="shared" si="47"/>
        <v>Nachtruhe</v>
      </c>
      <c r="H308" t="str">
        <f t="shared" si="48"/>
        <v>Elektrolyseur darf nicht</v>
      </c>
      <c r="I308">
        <f t="shared" si="46"/>
        <v>0</v>
      </c>
      <c r="J308">
        <f t="shared" si="49"/>
        <v>0</v>
      </c>
      <c r="K308">
        <f t="shared" si="50"/>
        <v>0</v>
      </c>
      <c r="L308">
        <f t="shared" si="51"/>
        <v>20.39</v>
      </c>
      <c r="M308">
        <f t="shared" si="52"/>
        <v>25</v>
      </c>
      <c r="N308">
        <f t="shared" si="53"/>
        <v>45.39</v>
      </c>
    </row>
    <row r="309" spans="1:14" x14ac:dyDescent="0.55000000000000004">
      <c r="A309" s="5">
        <v>45963</v>
      </c>
      <c r="B309" s="1" t="s">
        <v>26</v>
      </c>
      <c r="C309">
        <v>-21.75</v>
      </c>
      <c r="D309">
        <f t="shared" si="54"/>
        <v>178.3</v>
      </c>
      <c r="E309" s="3">
        <f t="shared" si="45"/>
        <v>0.27325670498084292</v>
      </c>
      <c r="F309" t="str">
        <f t="shared" si="55"/>
        <v>wird betankt</v>
      </c>
      <c r="G309" t="str">
        <f t="shared" si="47"/>
        <v>Nachtruhe</v>
      </c>
      <c r="H309" t="str">
        <f t="shared" si="48"/>
        <v>Elektrolyseur darf nicht</v>
      </c>
      <c r="I309">
        <f t="shared" si="46"/>
        <v>0</v>
      </c>
      <c r="J309">
        <f t="shared" si="49"/>
        <v>0</v>
      </c>
      <c r="K309">
        <f t="shared" si="50"/>
        <v>0</v>
      </c>
      <c r="L309">
        <f t="shared" si="51"/>
        <v>20.39</v>
      </c>
      <c r="M309">
        <f t="shared" si="52"/>
        <v>25</v>
      </c>
      <c r="N309">
        <f t="shared" si="53"/>
        <v>45.39</v>
      </c>
    </row>
    <row r="310" spans="1:14" x14ac:dyDescent="0.55000000000000004">
      <c r="A310" s="5">
        <v>45963</v>
      </c>
      <c r="B310" s="1" t="s">
        <v>27</v>
      </c>
      <c r="C310">
        <v>-21.75</v>
      </c>
      <c r="D310">
        <f t="shared" si="54"/>
        <v>156.6</v>
      </c>
      <c r="E310" s="3">
        <f t="shared" si="45"/>
        <v>0.24</v>
      </c>
      <c r="F310" t="str">
        <f t="shared" si="55"/>
        <v>wird betankt</v>
      </c>
      <c r="G310" t="str">
        <f t="shared" si="47"/>
        <v>Nachtruhe</v>
      </c>
      <c r="H310" t="str">
        <f t="shared" si="48"/>
        <v>Elektrolyseur darf nicht</v>
      </c>
      <c r="I310">
        <f t="shared" si="46"/>
        <v>0</v>
      </c>
      <c r="J310">
        <f t="shared" si="49"/>
        <v>0</v>
      </c>
      <c r="K310">
        <f t="shared" si="50"/>
        <v>0</v>
      </c>
      <c r="L310">
        <f t="shared" si="51"/>
        <v>20.39</v>
      </c>
      <c r="M310">
        <f t="shared" si="52"/>
        <v>25</v>
      </c>
      <c r="N310">
        <f t="shared" si="53"/>
        <v>45.39</v>
      </c>
    </row>
    <row r="311" spans="1:14" x14ac:dyDescent="0.55000000000000004">
      <c r="A311" s="5">
        <v>45963</v>
      </c>
      <c r="B311" s="1" t="s">
        <v>28</v>
      </c>
      <c r="C311">
        <v>-21.75</v>
      </c>
      <c r="D311">
        <f t="shared" si="54"/>
        <v>134.9</v>
      </c>
      <c r="E311" s="3">
        <f t="shared" si="45"/>
        <v>0.20674329501915709</v>
      </c>
      <c r="F311" t="str">
        <f t="shared" si="55"/>
        <v>wird betankt</v>
      </c>
      <c r="G311" t="str">
        <f t="shared" si="47"/>
        <v>Nachtruhe</v>
      </c>
      <c r="H311" t="str">
        <f t="shared" si="48"/>
        <v>Elektrolyseur darf nicht</v>
      </c>
      <c r="I311">
        <f t="shared" si="46"/>
        <v>0</v>
      </c>
      <c r="J311">
        <f t="shared" si="49"/>
        <v>0</v>
      </c>
      <c r="K311">
        <f t="shared" si="50"/>
        <v>0</v>
      </c>
      <c r="L311">
        <f t="shared" si="51"/>
        <v>20.39</v>
      </c>
      <c r="M311">
        <f t="shared" si="52"/>
        <v>25</v>
      </c>
      <c r="N311">
        <f t="shared" si="53"/>
        <v>45.39</v>
      </c>
    </row>
    <row r="312" spans="1:14" x14ac:dyDescent="0.55000000000000004">
      <c r="A312" s="5">
        <v>45963</v>
      </c>
      <c r="B312" s="1" t="s">
        <v>29</v>
      </c>
      <c r="C312">
        <v>-21.75</v>
      </c>
      <c r="D312">
        <f t="shared" si="54"/>
        <v>113.2</v>
      </c>
      <c r="E312" s="3">
        <f t="shared" si="45"/>
        <v>0.17348659003831418</v>
      </c>
      <c r="F312" t="str">
        <f t="shared" si="55"/>
        <v>wird betankt</v>
      </c>
      <c r="G312" t="str">
        <f t="shared" si="47"/>
        <v>Nachtruhe</v>
      </c>
      <c r="H312" t="str">
        <f t="shared" si="48"/>
        <v>Elektrolyseur darf nicht</v>
      </c>
      <c r="I312">
        <f t="shared" si="46"/>
        <v>0</v>
      </c>
      <c r="J312">
        <f t="shared" si="49"/>
        <v>0</v>
      </c>
      <c r="K312">
        <f t="shared" si="50"/>
        <v>0</v>
      </c>
      <c r="L312">
        <f t="shared" si="51"/>
        <v>20.39</v>
      </c>
      <c r="M312">
        <f t="shared" si="52"/>
        <v>25</v>
      </c>
      <c r="N312">
        <f t="shared" si="53"/>
        <v>45.39</v>
      </c>
    </row>
    <row r="313" spans="1:14" x14ac:dyDescent="0.55000000000000004">
      <c r="A313" s="5">
        <v>45963</v>
      </c>
      <c r="B313" s="1" t="s">
        <v>30</v>
      </c>
      <c r="C313">
        <v>-21.75</v>
      </c>
      <c r="D313">
        <f t="shared" si="54"/>
        <v>91.5</v>
      </c>
      <c r="E313" s="3">
        <f t="shared" si="45"/>
        <v>0.14022988505747128</v>
      </c>
      <c r="F313" t="str">
        <f t="shared" si="55"/>
        <v>wird betankt</v>
      </c>
      <c r="G313" t="str">
        <f t="shared" si="47"/>
        <v>Nachtruhe</v>
      </c>
      <c r="H313" t="str">
        <f t="shared" si="48"/>
        <v>Elektrolyseur darf nicht</v>
      </c>
      <c r="I313">
        <f t="shared" si="46"/>
        <v>0</v>
      </c>
      <c r="J313">
        <f t="shared" si="49"/>
        <v>0</v>
      </c>
      <c r="K313">
        <f t="shared" si="50"/>
        <v>0</v>
      </c>
      <c r="L313">
        <f t="shared" si="51"/>
        <v>20.39</v>
      </c>
      <c r="M313">
        <f t="shared" si="52"/>
        <v>25</v>
      </c>
      <c r="N313">
        <f t="shared" si="53"/>
        <v>45.39</v>
      </c>
    </row>
    <row r="314" spans="1:14" x14ac:dyDescent="0.55000000000000004">
      <c r="A314" s="5">
        <v>45963</v>
      </c>
      <c r="B314" s="1" t="s">
        <v>31</v>
      </c>
      <c r="C314">
        <v>-21.75</v>
      </c>
      <c r="D314">
        <f t="shared" si="54"/>
        <v>69.8</v>
      </c>
      <c r="E314" s="3">
        <f t="shared" si="45"/>
        <v>0.10697318007662834</v>
      </c>
      <c r="F314" t="str">
        <f t="shared" si="55"/>
        <v>wird betankt</v>
      </c>
      <c r="G314" t="str">
        <f t="shared" si="47"/>
        <v>keine Nachtruhe</v>
      </c>
      <c r="H314" t="str">
        <f t="shared" si="48"/>
        <v>Elektrolyseur darf nicht</v>
      </c>
      <c r="I314">
        <f t="shared" si="46"/>
        <v>0</v>
      </c>
      <c r="J314">
        <f t="shared" si="49"/>
        <v>0</v>
      </c>
      <c r="K314">
        <f t="shared" si="50"/>
        <v>0</v>
      </c>
      <c r="L314">
        <f t="shared" si="51"/>
        <v>20.39</v>
      </c>
      <c r="M314">
        <f t="shared" si="52"/>
        <v>25</v>
      </c>
      <c r="N314">
        <f t="shared" si="53"/>
        <v>45.39</v>
      </c>
    </row>
    <row r="315" spans="1:14" x14ac:dyDescent="0.55000000000000004">
      <c r="A315" s="5">
        <v>45963</v>
      </c>
      <c r="B315" s="1" t="s">
        <v>32</v>
      </c>
      <c r="C315">
        <v>-21.75</v>
      </c>
      <c r="D315">
        <f t="shared" si="54"/>
        <v>48.1</v>
      </c>
      <c r="E315" s="3">
        <f t="shared" si="45"/>
        <v>7.3716475095785439E-2</v>
      </c>
      <c r="F315" t="str">
        <f t="shared" si="55"/>
        <v>wird betankt</v>
      </c>
      <c r="G315" t="str">
        <f t="shared" si="47"/>
        <v>keine Nachtruhe</v>
      </c>
      <c r="H315" t="str">
        <f t="shared" si="48"/>
        <v>Elektrolyseur darf nicht</v>
      </c>
      <c r="I315">
        <f t="shared" si="46"/>
        <v>0</v>
      </c>
      <c r="J315">
        <f t="shared" si="49"/>
        <v>0</v>
      </c>
      <c r="K315">
        <f t="shared" si="50"/>
        <v>0</v>
      </c>
      <c r="L315">
        <f t="shared" si="51"/>
        <v>20.39</v>
      </c>
      <c r="M315">
        <f t="shared" si="52"/>
        <v>25</v>
      </c>
      <c r="N315">
        <f t="shared" si="53"/>
        <v>45.39</v>
      </c>
    </row>
    <row r="316" spans="1:14" x14ac:dyDescent="0.55000000000000004">
      <c r="A316" s="5">
        <v>45963</v>
      </c>
      <c r="B316" s="4" t="s">
        <v>33</v>
      </c>
      <c r="C316">
        <v>22.125</v>
      </c>
      <c r="D316">
        <f t="shared" si="54"/>
        <v>70.2</v>
      </c>
      <c r="E316" s="3">
        <f t="shared" si="45"/>
        <v>0.10758620689655173</v>
      </c>
      <c r="F316" t="str">
        <f t="shared" si="55"/>
        <v>wird nicht betankt</v>
      </c>
      <c r="G316" t="str">
        <f t="shared" si="47"/>
        <v>keine Nachtruhe</v>
      </c>
      <c r="H316" t="str">
        <f t="shared" si="48"/>
        <v>Elektrolyseur darf</v>
      </c>
      <c r="I316">
        <f t="shared" si="46"/>
        <v>328.11</v>
      </c>
      <c r="J316">
        <f t="shared" si="49"/>
        <v>1250</v>
      </c>
      <c r="K316">
        <f t="shared" si="50"/>
        <v>66.12</v>
      </c>
      <c r="L316">
        <f t="shared" si="51"/>
        <v>20.39</v>
      </c>
      <c r="M316">
        <f t="shared" si="52"/>
        <v>0</v>
      </c>
      <c r="N316">
        <f t="shared" si="53"/>
        <v>1336.51</v>
      </c>
    </row>
    <row r="317" spans="1:14" x14ac:dyDescent="0.55000000000000004">
      <c r="A317" s="5">
        <v>45963</v>
      </c>
      <c r="B317" s="4" t="s">
        <v>34</v>
      </c>
      <c r="C317">
        <v>22.125</v>
      </c>
      <c r="D317">
        <f t="shared" si="54"/>
        <v>92.3</v>
      </c>
      <c r="E317" s="3">
        <f t="shared" si="45"/>
        <v>0.14145593869731801</v>
      </c>
      <c r="F317" t="str">
        <f t="shared" si="55"/>
        <v>wird nicht betankt</v>
      </c>
      <c r="G317" t="str">
        <f t="shared" si="47"/>
        <v>keine Nachtruhe</v>
      </c>
      <c r="H317" t="str">
        <f t="shared" si="48"/>
        <v>Elektrolyseur darf</v>
      </c>
      <c r="I317">
        <f t="shared" si="46"/>
        <v>328.11</v>
      </c>
      <c r="J317">
        <f t="shared" si="49"/>
        <v>1250</v>
      </c>
      <c r="K317">
        <f t="shared" si="50"/>
        <v>66.12</v>
      </c>
      <c r="L317">
        <f t="shared" si="51"/>
        <v>20.39</v>
      </c>
      <c r="M317">
        <f t="shared" si="52"/>
        <v>0</v>
      </c>
      <c r="N317">
        <f t="shared" si="53"/>
        <v>1336.51</v>
      </c>
    </row>
    <row r="318" spans="1:14" x14ac:dyDescent="0.55000000000000004">
      <c r="A318" s="5">
        <v>45963</v>
      </c>
      <c r="B318" s="4" t="s">
        <v>35</v>
      </c>
      <c r="C318">
        <v>22.125</v>
      </c>
      <c r="D318">
        <f t="shared" si="54"/>
        <v>114.4</v>
      </c>
      <c r="E318" s="3">
        <f t="shared" si="45"/>
        <v>0.17532567049808431</v>
      </c>
      <c r="F318" t="str">
        <f t="shared" si="55"/>
        <v>wird nicht betankt</v>
      </c>
      <c r="G318" t="str">
        <f t="shared" si="47"/>
        <v>keine Nachtruhe</v>
      </c>
      <c r="H318" t="str">
        <f t="shared" si="48"/>
        <v>Elektrolyseur darf</v>
      </c>
      <c r="I318">
        <f t="shared" si="46"/>
        <v>328.11</v>
      </c>
      <c r="J318">
        <f t="shared" si="49"/>
        <v>1250</v>
      </c>
      <c r="K318">
        <f t="shared" si="50"/>
        <v>66.12</v>
      </c>
      <c r="L318">
        <f t="shared" si="51"/>
        <v>20.39</v>
      </c>
      <c r="M318">
        <f t="shared" si="52"/>
        <v>0</v>
      </c>
      <c r="N318">
        <f t="shared" si="53"/>
        <v>1336.51</v>
      </c>
    </row>
    <row r="319" spans="1:14" x14ac:dyDescent="0.55000000000000004">
      <c r="A319" s="5">
        <v>45963</v>
      </c>
      <c r="B319" s="4" t="s">
        <v>36</v>
      </c>
      <c r="C319">
        <v>22.125</v>
      </c>
      <c r="D319">
        <f t="shared" si="54"/>
        <v>136.5</v>
      </c>
      <c r="E319" s="3">
        <f t="shared" si="45"/>
        <v>0.20919540229885059</v>
      </c>
      <c r="F319" t="str">
        <f t="shared" si="55"/>
        <v>wird nicht betankt</v>
      </c>
      <c r="G319" t="str">
        <f t="shared" si="47"/>
        <v>keine Nachtruhe</v>
      </c>
      <c r="H319" t="str">
        <f t="shared" si="48"/>
        <v>Elektrolyseur darf</v>
      </c>
      <c r="I319">
        <f t="shared" si="46"/>
        <v>328.11</v>
      </c>
      <c r="J319">
        <f t="shared" si="49"/>
        <v>1250</v>
      </c>
      <c r="K319">
        <f t="shared" si="50"/>
        <v>66.12</v>
      </c>
      <c r="L319">
        <f t="shared" si="51"/>
        <v>20.39</v>
      </c>
      <c r="M319">
        <f t="shared" si="52"/>
        <v>0</v>
      </c>
      <c r="N319">
        <f t="shared" si="53"/>
        <v>1336.51</v>
      </c>
    </row>
    <row r="320" spans="1:14" x14ac:dyDescent="0.55000000000000004">
      <c r="A320" s="5">
        <v>45963</v>
      </c>
      <c r="B320" s="4" t="s">
        <v>37</v>
      </c>
      <c r="C320">
        <v>22.125</v>
      </c>
      <c r="D320">
        <f t="shared" si="54"/>
        <v>158.6</v>
      </c>
      <c r="E320" s="3">
        <f t="shared" si="45"/>
        <v>0.24306513409961686</v>
      </c>
      <c r="F320" t="str">
        <f t="shared" si="55"/>
        <v>wird nicht betankt</v>
      </c>
      <c r="G320" t="str">
        <f t="shared" si="47"/>
        <v>keine Nachtruhe</v>
      </c>
      <c r="H320" t="str">
        <f t="shared" si="48"/>
        <v>Elektrolyseur darf</v>
      </c>
      <c r="I320">
        <f t="shared" si="46"/>
        <v>328.11</v>
      </c>
      <c r="J320">
        <f t="shared" si="49"/>
        <v>1250</v>
      </c>
      <c r="K320">
        <f t="shared" si="50"/>
        <v>66.12</v>
      </c>
      <c r="L320">
        <f t="shared" si="51"/>
        <v>20.39</v>
      </c>
      <c r="M320">
        <f t="shared" si="52"/>
        <v>0</v>
      </c>
      <c r="N320">
        <f t="shared" si="53"/>
        <v>1336.51</v>
      </c>
    </row>
    <row r="321" spans="1:14" x14ac:dyDescent="0.55000000000000004">
      <c r="A321" s="5">
        <v>45963</v>
      </c>
      <c r="B321" s="4" t="s">
        <v>38</v>
      </c>
      <c r="C321">
        <v>22.125</v>
      </c>
      <c r="D321">
        <f t="shared" si="54"/>
        <v>180.7</v>
      </c>
      <c r="E321" s="3">
        <f t="shared" si="45"/>
        <v>0.27693486590038313</v>
      </c>
      <c r="F321" t="str">
        <f t="shared" si="55"/>
        <v>wird nicht betankt</v>
      </c>
      <c r="G321" t="str">
        <f t="shared" si="47"/>
        <v>keine Nachtruhe</v>
      </c>
      <c r="H321" t="str">
        <f t="shared" si="48"/>
        <v>Elektrolyseur darf</v>
      </c>
      <c r="I321">
        <f t="shared" si="46"/>
        <v>328.11</v>
      </c>
      <c r="J321">
        <f t="shared" si="49"/>
        <v>1250</v>
      </c>
      <c r="K321">
        <f t="shared" si="50"/>
        <v>66.12</v>
      </c>
      <c r="L321">
        <f t="shared" si="51"/>
        <v>20.39</v>
      </c>
      <c r="M321">
        <f t="shared" si="52"/>
        <v>0</v>
      </c>
      <c r="N321">
        <f t="shared" si="53"/>
        <v>1336.51</v>
      </c>
    </row>
    <row r="322" spans="1:14" x14ac:dyDescent="0.55000000000000004">
      <c r="A322" s="5">
        <v>45963</v>
      </c>
      <c r="B322" s="4" t="s">
        <v>39</v>
      </c>
      <c r="C322">
        <v>22.125</v>
      </c>
      <c r="D322">
        <f t="shared" si="54"/>
        <v>202.8</v>
      </c>
      <c r="E322" s="3">
        <f t="shared" ref="E322:E385" si="56">D322/$U$5</f>
        <v>0.31080459770114943</v>
      </c>
      <c r="F322" t="str">
        <f t="shared" si="55"/>
        <v>wird nicht betankt</v>
      </c>
      <c r="G322" t="str">
        <f t="shared" si="47"/>
        <v>keine Nachtruhe</v>
      </c>
      <c r="H322" t="str">
        <f t="shared" si="48"/>
        <v>Elektrolyseur darf</v>
      </c>
      <c r="I322">
        <f t="shared" ref="I322:I385" si="57">ROUND(IF(AND(H322="Elektrolyseur darf", C322=22.125),C322*14.83,0),2)</f>
        <v>328.11</v>
      </c>
      <c r="J322">
        <f t="shared" si="49"/>
        <v>1250</v>
      </c>
      <c r="K322">
        <f t="shared" si="50"/>
        <v>66.12</v>
      </c>
      <c r="L322">
        <f t="shared" si="51"/>
        <v>20.39</v>
      </c>
      <c r="M322">
        <f t="shared" si="52"/>
        <v>0</v>
      </c>
      <c r="N322">
        <f t="shared" si="53"/>
        <v>1336.51</v>
      </c>
    </row>
    <row r="323" spans="1:14" x14ac:dyDescent="0.55000000000000004">
      <c r="A323" s="5">
        <v>45963</v>
      </c>
      <c r="B323" s="4" t="s">
        <v>40</v>
      </c>
      <c r="C323">
        <v>22.125</v>
      </c>
      <c r="D323">
        <f t="shared" si="54"/>
        <v>224.9</v>
      </c>
      <c r="E323" s="3">
        <f t="shared" si="56"/>
        <v>0.34467432950191573</v>
      </c>
      <c r="F323" t="str">
        <f t="shared" si="55"/>
        <v>wird nicht betankt</v>
      </c>
      <c r="G323" t="str">
        <f t="shared" ref="G323:G385" si="58">IF(OR(
    TIMEVALUE(MID(B323,1,5))&gt;=TIME(22,0,0),
    TIMEVALUE(MID(B323,1,5))&lt;TIME(6,0,0)
),"Nachtruhe","keine Nachtruhe")</f>
        <v>keine Nachtruhe</v>
      </c>
      <c r="H323" t="str">
        <f t="shared" ref="H323:H385" si="59">IF(AND(F323="wird nicht betankt",G323="keine Nachtruhe"),"Elektrolyseur darf","Elektrolyseur darf nicht")</f>
        <v>Elektrolyseur darf</v>
      </c>
      <c r="I323">
        <f t="shared" si="57"/>
        <v>328.11</v>
      </c>
      <c r="J323">
        <f t="shared" ref="J323:J385" si="60">IF(C323=22.125,$P$4*0.25,0)</f>
        <v>1250</v>
      </c>
      <c r="K323">
        <f t="shared" ref="K323:K385" si="61">IF(J323&gt;0,$Q$4*0.25,0)</f>
        <v>66.12</v>
      </c>
      <c r="L323">
        <f t="shared" ref="L323:L385" si="62">ROUND($R$4*0.25,2)</f>
        <v>20.39</v>
      </c>
      <c r="M323">
        <f t="shared" ref="M323:M385" si="63">ROUND(IF(F323="wird betankt",$S$4*0.25,0),2)</f>
        <v>0</v>
      </c>
      <c r="N323">
        <f t="shared" ref="N323:N385" si="64">SUM(J323:M323)</f>
        <v>1336.51</v>
      </c>
    </row>
    <row r="324" spans="1:14" x14ac:dyDescent="0.55000000000000004">
      <c r="A324" s="5">
        <v>45963</v>
      </c>
      <c r="B324" s="4" t="s">
        <v>41</v>
      </c>
      <c r="C324">
        <v>22.125</v>
      </c>
      <c r="D324">
        <f t="shared" ref="D324:D385" si="65">ROUND(IF((D323+C324)&gt; 652.5, 652.5,(D323+C324)),1)</f>
        <v>247</v>
      </c>
      <c r="E324" s="3">
        <f t="shared" si="56"/>
        <v>0.37854406130268198</v>
      </c>
      <c r="F324" t="str">
        <f t="shared" si="55"/>
        <v>wird nicht betankt</v>
      </c>
      <c r="G324" t="str">
        <f t="shared" si="58"/>
        <v>keine Nachtruhe</v>
      </c>
      <c r="H324" t="str">
        <f t="shared" si="59"/>
        <v>Elektrolyseur darf</v>
      </c>
      <c r="I324">
        <f t="shared" si="57"/>
        <v>328.11</v>
      </c>
      <c r="J324">
        <f t="shared" si="60"/>
        <v>1250</v>
      </c>
      <c r="K324">
        <f t="shared" si="61"/>
        <v>66.12</v>
      </c>
      <c r="L324">
        <f t="shared" si="62"/>
        <v>20.39</v>
      </c>
      <c r="M324">
        <f t="shared" si="63"/>
        <v>0</v>
      </c>
      <c r="N324">
        <f t="shared" si="64"/>
        <v>1336.51</v>
      </c>
    </row>
    <row r="325" spans="1:14" x14ac:dyDescent="0.55000000000000004">
      <c r="A325" s="5">
        <v>45963</v>
      </c>
      <c r="B325" s="4" t="s">
        <v>42</v>
      </c>
      <c r="C325">
        <v>22.125</v>
      </c>
      <c r="D325">
        <f t="shared" si="65"/>
        <v>269.10000000000002</v>
      </c>
      <c r="E325" s="3">
        <f t="shared" si="56"/>
        <v>0.41241379310344833</v>
      </c>
      <c r="F325" t="str">
        <f t="shared" si="55"/>
        <v>wird nicht betankt</v>
      </c>
      <c r="G325" t="str">
        <f t="shared" si="58"/>
        <v>keine Nachtruhe</v>
      </c>
      <c r="H325" t="str">
        <f t="shared" si="59"/>
        <v>Elektrolyseur darf</v>
      </c>
      <c r="I325">
        <f t="shared" si="57"/>
        <v>328.11</v>
      </c>
      <c r="J325">
        <f t="shared" si="60"/>
        <v>1250</v>
      </c>
      <c r="K325">
        <f t="shared" si="61"/>
        <v>66.12</v>
      </c>
      <c r="L325">
        <f t="shared" si="62"/>
        <v>20.39</v>
      </c>
      <c r="M325">
        <f t="shared" si="63"/>
        <v>0</v>
      </c>
      <c r="N325">
        <f t="shared" si="64"/>
        <v>1336.51</v>
      </c>
    </row>
    <row r="326" spans="1:14" x14ac:dyDescent="0.55000000000000004">
      <c r="A326" s="5">
        <v>45963</v>
      </c>
      <c r="B326" s="4" t="s">
        <v>43</v>
      </c>
      <c r="C326">
        <v>22.125</v>
      </c>
      <c r="D326">
        <f t="shared" si="65"/>
        <v>291.2</v>
      </c>
      <c r="E326" s="3">
        <f t="shared" si="56"/>
        <v>0.44628352490421452</v>
      </c>
      <c r="F326" t="str">
        <f t="shared" si="55"/>
        <v>wird nicht betankt</v>
      </c>
      <c r="G326" t="str">
        <f t="shared" si="58"/>
        <v>keine Nachtruhe</v>
      </c>
      <c r="H326" t="str">
        <f t="shared" si="59"/>
        <v>Elektrolyseur darf</v>
      </c>
      <c r="I326">
        <f t="shared" si="57"/>
        <v>328.11</v>
      </c>
      <c r="J326">
        <f t="shared" si="60"/>
        <v>1250</v>
      </c>
      <c r="K326">
        <f t="shared" si="61"/>
        <v>66.12</v>
      </c>
      <c r="L326">
        <f t="shared" si="62"/>
        <v>20.39</v>
      </c>
      <c r="M326">
        <f t="shared" si="63"/>
        <v>0</v>
      </c>
      <c r="N326">
        <f t="shared" si="64"/>
        <v>1336.51</v>
      </c>
    </row>
    <row r="327" spans="1:14" x14ac:dyDescent="0.55000000000000004">
      <c r="A327" s="5">
        <v>45963</v>
      </c>
      <c r="B327" s="4" t="s">
        <v>44</v>
      </c>
      <c r="C327">
        <v>22.125</v>
      </c>
      <c r="D327">
        <f t="shared" si="65"/>
        <v>313.3</v>
      </c>
      <c r="E327" s="3">
        <f t="shared" si="56"/>
        <v>0.48015325670498088</v>
      </c>
      <c r="F327" t="str">
        <f t="shared" si="55"/>
        <v>wird nicht betankt</v>
      </c>
      <c r="G327" t="str">
        <f t="shared" si="58"/>
        <v>keine Nachtruhe</v>
      </c>
      <c r="H327" t="str">
        <f t="shared" si="59"/>
        <v>Elektrolyseur darf</v>
      </c>
      <c r="I327">
        <f t="shared" si="57"/>
        <v>328.11</v>
      </c>
      <c r="J327">
        <f t="shared" si="60"/>
        <v>1250</v>
      </c>
      <c r="K327">
        <f t="shared" si="61"/>
        <v>66.12</v>
      </c>
      <c r="L327">
        <f t="shared" si="62"/>
        <v>20.39</v>
      </c>
      <c r="M327">
        <f t="shared" si="63"/>
        <v>0</v>
      </c>
      <c r="N327">
        <f t="shared" si="64"/>
        <v>1336.51</v>
      </c>
    </row>
    <row r="328" spans="1:14" x14ac:dyDescent="0.55000000000000004">
      <c r="A328" s="5">
        <v>45963</v>
      </c>
      <c r="B328" s="4" t="s">
        <v>45</v>
      </c>
      <c r="C328">
        <v>22.125</v>
      </c>
      <c r="D328">
        <f t="shared" si="65"/>
        <v>335.4</v>
      </c>
      <c r="E328" s="3">
        <f t="shared" si="56"/>
        <v>0.51402298850574712</v>
      </c>
      <c r="F328" t="str">
        <f t="shared" si="55"/>
        <v>wird nicht betankt</v>
      </c>
      <c r="G328" t="str">
        <f t="shared" si="58"/>
        <v>keine Nachtruhe</v>
      </c>
      <c r="H328" t="str">
        <f t="shared" si="59"/>
        <v>Elektrolyseur darf</v>
      </c>
      <c r="I328">
        <f t="shared" si="57"/>
        <v>328.11</v>
      </c>
      <c r="J328">
        <f t="shared" si="60"/>
        <v>1250</v>
      </c>
      <c r="K328">
        <f t="shared" si="61"/>
        <v>66.12</v>
      </c>
      <c r="L328">
        <f t="shared" si="62"/>
        <v>20.39</v>
      </c>
      <c r="M328">
        <f t="shared" si="63"/>
        <v>0</v>
      </c>
      <c r="N328">
        <f t="shared" si="64"/>
        <v>1336.51</v>
      </c>
    </row>
    <row r="329" spans="1:14" x14ac:dyDescent="0.55000000000000004">
      <c r="A329" s="5">
        <v>45963</v>
      </c>
      <c r="B329" s="4" t="s">
        <v>46</v>
      </c>
      <c r="C329">
        <v>22.125</v>
      </c>
      <c r="D329">
        <f t="shared" si="65"/>
        <v>357.5</v>
      </c>
      <c r="E329" s="3">
        <f t="shared" si="56"/>
        <v>0.54789272030651337</v>
      </c>
      <c r="F329" t="str">
        <f t="shared" si="55"/>
        <v>wird nicht betankt</v>
      </c>
      <c r="G329" t="str">
        <f t="shared" si="58"/>
        <v>keine Nachtruhe</v>
      </c>
      <c r="H329" t="str">
        <f t="shared" si="59"/>
        <v>Elektrolyseur darf</v>
      </c>
      <c r="I329">
        <f t="shared" si="57"/>
        <v>328.11</v>
      </c>
      <c r="J329">
        <f t="shared" si="60"/>
        <v>1250</v>
      </c>
      <c r="K329">
        <f t="shared" si="61"/>
        <v>66.12</v>
      </c>
      <c r="L329">
        <f t="shared" si="62"/>
        <v>20.39</v>
      </c>
      <c r="M329">
        <f t="shared" si="63"/>
        <v>0</v>
      </c>
      <c r="N329">
        <f t="shared" si="64"/>
        <v>1336.51</v>
      </c>
    </row>
    <row r="330" spans="1:14" x14ac:dyDescent="0.55000000000000004">
      <c r="A330" s="5">
        <v>45963</v>
      </c>
      <c r="B330" s="4" t="s">
        <v>47</v>
      </c>
      <c r="C330">
        <v>22.125</v>
      </c>
      <c r="D330">
        <f t="shared" si="65"/>
        <v>379.6</v>
      </c>
      <c r="E330" s="3">
        <f t="shared" si="56"/>
        <v>0.58176245210727973</v>
      </c>
      <c r="F330" t="str">
        <f t="shared" si="55"/>
        <v>wird nicht betankt</v>
      </c>
      <c r="G330" t="str">
        <f t="shared" si="58"/>
        <v>keine Nachtruhe</v>
      </c>
      <c r="H330" t="str">
        <f t="shared" si="59"/>
        <v>Elektrolyseur darf</v>
      </c>
      <c r="I330">
        <f t="shared" si="57"/>
        <v>328.11</v>
      </c>
      <c r="J330">
        <f t="shared" si="60"/>
        <v>1250</v>
      </c>
      <c r="K330">
        <f t="shared" si="61"/>
        <v>66.12</v>
      </c>
      <c r="L330">
        <f t="shared" si="62"/>
        <v>20.39</v>
      </c>
      <c r="M330">
        <f t="shared" si="63"/>
        <v>0</v>
      </c>
      <c r="N330">
        <f t="shared" si="64"/>
        <v>1336.51</v>
      </c>
    </row>
    <row r="331" spans="1:14" x14ac:dyDescent="0.55000000000000004">
      <c r="A331" s="5">
        <v>45963</v>
      </c>
      <c r="B331" s="4" t="s">
        <v>48</v>
      </c>
      <c r="C331">
        <v>22.125</v>
      </c>
      <c r="D331">
        <f t="shared" si="65"/>
        <v>401.7</v>
      </c>
      <c r="E331" s="3">
        <f t="shared" si="56"/>
        <v>0.61563218390804597</v>
      </c>
      <c r="F331" t="str">
        <f t="shared" si="55"/>
        <v>wird nicht betankt</v>
      </c>
      <c r="G331" t="str">
        <f t="shared" si="58"/>
        <v>keine Nachtruhe</v>
      </c>
      <c r="H331" t="str">
        <f t="shared" si="59"/>
        <v>Elektrolyseur darf</v>
      </c>
      <c r="I331">
        <f t="shared" si="57"/>
        <v>328.11</v>
      </c>
      <c r="J331">
        <f t="shared" si="60"/>
        <v>1250</v>
      </c>
      <c r="K331">
        <f t="shared" si="61"/>
        <v>66.12</v>
      </c>
      <c r="L331">
        <f t="shared" si="62"/>
        <v>20.39</v>
      </c>
      <c r="M331">
        <f t="shared" si="63"/>
        <v>0</v>
      </c>
      <c r="N331">
        <f t="shared" si="64"/>
        <v>1336.51</v>
      </c>
    </row>
    <row r="332" spans="1:14" x14ac:dyDescent="0.55000000000000004">
      <c r="A332" s="5">
        <v>45963</v>
      </c>
      <c r="B332" s="4" t="s">
        <v>49</v>
      </c>
      <c r="C332">
        <v>22.125</v>
      </c>
      <c r="D332">
        <f t="shared" si="65"/>
        <v>423.8</v>
      </c>
      <c r="E332" s="3">
        <f t="shared" si="56"/>
        <v>0.64950191570881233</v>
      </c>
      <c r="F332" t="str">
        <f t="shared" si="55"/>
        <v>wird nicht betankt</v>
      </c>
      <c r="G332" t="str">
        <f t="shared" si="58"/>
        <v>keine Nachtruhe</v>
      </c>
      <c r="H332" t="str">
        <f t="shared" si="59"/>
        <v>Elektrolyseur darf</v>
      </c>
      <c r="I332">
        <f t="shared" si="57"/>
        <v>328.11</v>
      </c>
      <c r="J332">
        <f t="shared" si="60"/>
        <v>1250</v>
      </c>
      <c r="K332">
        <f t="shared" si="61"/>
        <v>66.12</v>
      </c>
      <c r="L332">
        <f t="shared" si="62"/>
        <v>20.39</v>
      </c>
      <c r="M332">
        <f t="shared" si="63"/>
        <v>0</v>
      </c>
      <c r="N332">
        <f t="shared" si="64"/>
        <v>1336.51</v>
      </c>
    </row>
    <row r="333" spans="1:14" x14ac:dyDescent="0.55000000000000004">
      <c r="A333" s="5">
        <v>45963</v>
      </c>
      <c r="B333" s="4" t="s">
        <v>50</v>
      </c>
      <c r="C333">
        <v>22.125</v>
      </c>
      <c r="D333">
        <f t="shared" si="65"/>
        <v>445.9</v>
      </c>
      <c r="E333" s="3">
        <f t="shared" si="56"/>
        <v>0.68337164750957846</v>
      </c>
      <c r="F333" t="str">
        <f t="shared" si="55"/>
        <v>wird nicht betankt</v>
      </c>
      <c r="G333" t="str">
        <f t="shared" si="58"/>
        <v>keine Nachtruhe</v>
      </c>
      <c r="H333" t="str">
        <f t="shared" si="59"/>
        <v>Elektrolyseur darf</v>
      </c>
      <c r="I333">
        <f t="shared" si="57"/>
        <v>328.11</v>
      </c>
      <c r="J333">
        <f t="shared" si="60"/>
        <v>1250</v>
      </c>
      <c r="K333">
        <f t="shared" si="61"/>
        <v>66.12</v>
      </c>
      <c r="L333">
        <f t="shared" si="62"/>
        <v>20.39</v>
      </c>
      <c r="M333">
        <f t="shared" si="63"/>
        <v>0</v>
      </c>
      <c r="N333">
        <f t="shared" si="64"/>
        <v>1336.51</v>
      </c>
    </row>
    <row r="334" spans="1:14" x14ac:dyDescent="0.55000000000000004">
      <c r="A334" s="5">
        <v>45963</v>
      </c>
      <c r="B334" s="4" t="s">
        <v>51</v>
      </c>
      <c r="C334">
        <v>22.125</v>
      </c>
      <c r="D334">
        <f t="shared" si="65"/>
        <v>468</v>
      </c>
      <c r="E334" s="3">
        <f t="shared" si="56"/>
        <v>0.71724137931034482</v>
      </c>
      <c r="F334" t="str">
        <f t="shared" si="55"/>
        <v>wird nicht betankt</v>
      </c>
      <c r="G334" t="str">
        <f t="shared" si="58"/>
        <v>keine Nachtruhe</v>
      </c>
      <c r="H334" t="str">
        <f t="shared" si="59"/>
        <v>Elektrolyseur darf</v>
      </c>
      <c r="I334">
        <f t="shared" si="57"/>
        <v>328.11</v>
      </c>
      <c r="J334">
        <f t="shared" si="60"/>
        <v>1250</v>
      </c>
      <c r="K334">
        <f t="shared" si="61"/>
        <v>66.12</v>
      </c>
      <c r="L334">
        <f t="shared" si="62"/>
        <v>20.39</v>
      </c>
      <c r="M334">
        <f t="shared" si="63"/>
        <v>0</v>
      </c>
      <c r="N334">
        <f t="shared" si="64"/>
        <v>1336.51</v>
      </c>
    </row>
    <row r="335" spans="1:14" x14ac:dyDescent="0.55000000000000004">
      <c r="A335" s="5">
        <v>45963</v>
      </c>
      <c r="B335" s="4" t="s">
        <v>52</v>
      </c>
      <c r="C335">
        <v>22.125</v>
      </c>
      <c r="D335">
        <f t="shared" si="65"/>
        <v>490.1</v>
      </c>
      <c r="E335" s="3">
        <f t="shared" si="56"/>
        <v>0.75111111111111117</v>
      </c>
      <c r="F335" t="str">
        <f t="shared" si="55"/>
        <v>wird nicht betankt</v>
      </c>
      <c r="G335" t="str">
        <f t="shared" si="58"/>
        <v>keine Nachtruhe</v>
      </c>
      <c r="H335" t="str">
        <f t="shared" si="59"/>
        <v>Elektrolyseur darf</v>
      </c>
      <c r="I335">
        <f t="shared" si="57"/>
        <v>328.11</v>
      </c>
      <c r="J335">
        <f t="shared" si="60"/>
        <v>1250</v>
      </c>
      <c r="K335">
        <f t="shared" si="61"/>
        <v>66.12</v>
      </c>
      <c r="L335">
        <f t="shared" si="62"/>
        <v>20.39</v>
      </c>
      <c r="M335">
        <f t="shared" si="63"/>
        <v>0</v>
      </c>
      <c r="N335">
        <f t="shared" si="64"/>
        <v>1336.51</v>
      </c>
    </row>
    <row r="336" spans="1:14" x14ac:dyDescent="0.55000000000000004">
      <c r="A336" s="5">
        <v>45963</v>
      </c>
      <c r="B336" s="4" t="s">
        <v>53</v>
      </c>
      <c r="C336">
        <v>22.125</v>
      </c>
      <c r="D336">
        <f t="shared" si="65"/>
        <v>512.20000000000005</v>
      </c>
      <c r="E336" s="3">
        <f t="shared" si="56"/>
        <v>0.78498084291187742</v>
      </c>
      <c r="F336" t="str">
        <f t="shared" si="55"/>
        <v>wird nicht betankt</v>
      </c>
      <c r="G336" t="str">
        <f t="shared" si="58"/>
        <v>keine Nachtruhe</v>
      </c>
      <c r="H336" t="str">
        <f t="shared" si="59"/>
        <v>Elektrolyseur darf</v>
      </c>
      <c r="I336">
        <f t="shared" si="57"/>
        <v>328.11</v>
      </c>
      <c r="J336">
        <f t="shared" si="60"/>
        <v>1250</v>
      </c>
      <c r="K336">
        <f t="shared" si="61"/>
        <v>66.12</v>
      </c>
      <c r="L336">
        <f t="shared" si="62"/>
        <v>20.39</v>
      </c>
      <c r="M336">
        <f t="shared" si="63"/>
        <v>0</v>
      </c>
      <c r="N336">
        <f t="shared" si="64"/>
        <v>1336.51</v>
      </c>
    </row>
    <row r="337" spans="1:14" x14ac:dyDescent="0.55000000000000004">
      <c r="A337" s="5">
        <v>45963</v>
      </c>
      <c r="B337" s="4" t="s">
        <v>54</v>
      </c>
      <c r="C337">
        <v>22.125</v>
      </c>
      <c r="D337">
        <f t="shared" si="65"/>
        <v>534.29999999999995</v>
      </c>
      <c r="E337" s="3">
        <f t="shared" si="56"/>
        <v>0.81885057471264355</v>
      </c>
      <c r="F337" t="str">
        <f t="shared" si="55"/>
        <v>wird nicht betankt</v>
      </c>
      <c r="G337" t="str">
        <f t="shared" si="58"/>
        <v>keine Nachtruhe</v>
      </c>
      <c r="H337" t="str">
        <f t="shared" si="59"/>
        <v>Elektrolyseur darf</v>
      </c>
      <c r="I337">
        <f t="shared" si="57"/>
        <v>328.11</v>
      </c>
      <c r="J337">
        <f t="shared" si="60"/>
        <v>1250</v>
      </c>
      <c r="K337">
        <f t="shared" si="61"/>
        <v>66.12</v>
      </c>
      <c r="L337">
        <f t="shared" si="62"/>
        <v>20.39</v>
      </c>
      <c r="M337">
        <f t="shared" si="63"/>
        <v>0</v>
      </c>
      <c r="N337">
        <f t="shared" si="64"/>
        <v>1336.51</v>
      </c>
    </row>
    <row r="338" spans="1:14" x14ac:dyDescent="0.55000000000000004">
      <c r="A338" s="5">
        <v>45963</v>
      </c>
      <c r="B338" s="4" t="s">
        <v>55</v>
      </c>
      <c r="C338">
        <v>22.125</v>
      </c>
      <c r="D338">
        <f t="shared" si="65"/>
        <v>556.4</v>
      </c>
      <c r="E338" s="3">
        <f t="shared" si="56"/>
        <v>0.85272030651340991</v>
      </c>
      <c r="F338" t="str">
        <f t="shared" si="55"/>
        <v>wird nicht betankt</v>
      </c>
      <c r="G338" t="str">
        <f t="shared" si="58"/>
        <v>keine Nachtruhe</v>
      </c>
      <c r="H338" t="str">
        <f t="shared" si="59"/>
        <v>Elektrolyseur darf</v>
      </c>
      <c r="I338">
        <f t="shared" si="57"/>
        <v>328.11</v>
      </c>
      <c r="J338">
        <f t="shared" si="60"/>
        <v>1250</v>
      </c>
      <c r="K338">
        <f t="shared" si="61"/>
        <v>66.12</v>
      </c>
      <c r="L338">
        <f t="shared" si="62"/>
        <v>20.39</v>
      </c>
      <c r="M338">
        <f t="shared" si="63"/>
        <v>0</v>
      </c>
      <c r="N338">
        <f t="shared" si="64"/>
        <v>1336.51</v>
      </c>
    </row>
    <row r="339" spans="1:14" x14ac:dyDescent="0.55000000000000004">
      <c r="A339" s="5">
        <v>45963</v>
      </c>
      <c r="B339" s="4" t="s">
        <v>56</v>
      </c>
      <c r="C339">
        <v>22.125</v>
      </c>
      <c r="D339">
        <f t="shared" si="65"/>
        <v>578.5</v>
      </c>
      <c r="E339" s="3">
        <f t="shared" si="56"/>
        <v>0.88659003831417627</v>
      </c>
      <c r="F339" t="str">
        <f t="shared" si="55"/>
        <v>wird nicht betankt</v>
      </c>
      <c r="G339" t="str">
        <f t="shared" si="58"/>
        <v>keine Nachtruhe</v>
      </c>
      <c r="H339" t="str">
        <f t="shared" si="59"/>
        <v>Elektrolyseur darf</v>
      </c>
      <c r="I339">
        <f t="shared" si="57"/>
        <v>328.11</v>
      </c>
      <c r="J339">
        <f t="shared" si="60"/>
        <v>1250</v>
      </c>
      <c r="K339">
        <f t="shared" si="61"/>
        <v>66.12</v>
      </c>
      <c r="L339">
        <f t="shared" si="62"/>
        <v>20.39</v>
      </c>
      <c r="M339">
        <f t="shared" si="63"/>
        <v>0</v>
      </c>
      <c r="N339">
        <f t="shared" si="64"/>
        <v>1336.51</v>
      </c>
    </row>
    <row r="340" spans="1:14" x14ac:dyDescent="0.55000000000000004">
      <c r="A340" s="5">
        <v>45963</v>
      </c>
      <c r="B340" s="1" t="s">
        <v>57</v>
      </c>
      <c r="C340">
        <v>-21.75</v>
      </c>
      <c r="D340">
        <f t="shared" si="65"/>
        <v>556.79999999999995</v>
      </c>
      <c r="E340" s="3">
        <f t="shared" si="56"/>
        <v>0.85333333333333328</v>
      </c>
      <c r="F340" t="str">
        <f t="shared" si="55"/>
        <v>wird betankt</v>
      </c>
      <c r="G340" t="str">
        <f t="shared" si="58"/>
        <v>keine Nachtruhe</v>
      </c>
      <c r="H340" t="str">
        <f t="shared" si="59"/>
        <v>Elektrolyseur darf nicht</v>
      </c>
      <c r="I340">
        <f t="shared" si="57"/>
        <v>0</v>
      </c>
      <c r="J340">
        <f t="shared" si="60"/>
        <v>0</v>
      </c>
      <c r="K340">
        <f t="shared" si="61"/>
        <v>0</v>
      </c>
      <c r="L340">
        <f t="shared" si="62"/>
        <v>20.39</v>
      </c>
      <c r="M340">
        <f t="shared" si="63"/>
        <v>25</v>
      </c>
      <c r="N340">
        <f t="shared" si="64"/>
        <v>45.39</v>
      </c>
    </row>
    <row r="341" spans="1:14" x14ac:dyDescent="0.55000000000000004">
      <c r="A341" s="5">
        <v>45963</v>
      </c>
      <c r="B341" s="1" t="s">
        <v>58</v>
      </c>
      <c r="C341">
        <v>-21.75</v>
      </c>
      <c r="D341">
        <f t="shared" si="65"/>
        <v>535.1</v>
      </c>
      <c r="E341" s="3">
        <f t="shared" si="56"/>
        <v>0.82007662835249051</v>
      </c>
      <c r="F341" t="str">
        <f t="shared" si="55"/>
        <v>wird betankt</v>
      </c>
      <c r="G341" t="str">
        <f t="shared" si="58"/>
        <v>keine Nachtruhe</v>
      </c>
      <c r="H341" t="str">
        <f t="shared" si="59"/>
        <v>Elektrolyseur darf nicht</v>
      </c>
      <c r="I341">
        <f t="shared" si="57"/>
        <v>0</v>
      </c>
      <c r="J341">
        <f t="shared" si="60"/>
        <v>0</v>
      </c>
      <c r="K341">
        <f t="shared" si="61"/>
        <v>0</v>
      </c>
      <c r="L341">
        <f t="shared" si="62"/>
        <v>20.39</v>
      </c>
      <c r="M341">
        <f t="shared" si="63"/>
        <v>25</v>
      </c>
      <c r="N341">
        <f t="shared" si="64"/>
        <v>45.39</v>
      </c>
    </row>
    <row r="342" spans="1:14" x14ac:dyDescent="0.55000000000000004">
      <c r="A342" s="5">
        <v>45963</v>
      </c>
      <c r="B342" s="1" t="s">
        <v>59</v>
      </c>
      <c r="C342">
        <v>-21.75</v>
      </c>
      <c r="D342">
        <f t="shared" si="65"/>
        <v>513.4</v>
      </c>
      <c r="E342" s="3">
        <f t="shared" si="56"/>
        <v>0.78681992337164752</v>
      </c>
      <c r="F342" t="str">
        <f t="shared" si="55"/>
        <v>wird betankt</v>
      </c>
      <c r="G342" t="str">
        <f t="shared" si="58"/>
        <v>keine Nachtruhe</v>
      </c>
      <c r="H342" t="str">
        <f t="shared" si="59"/>
        <v>Elektrolyseur darf nicht</v>
      </c>
      <c r="I342">
        <f t="shared" si="57"/>
        <v>0</v>
      </c>
      <c r="J342">
        <f t="shared" si="60"/>
        <v>0</v>
      </c>
      <c r="K342">
        <f t="shared" si="61"/>
        <v>0</v>
      </c>
      <c r="L342">
        <f t="shared" si="62"/>
        <v>20.39</v>
      </c>
      <c r="M342">
        <f t="shared" si="63"/>
        <v>25</v>
      </c>
      <c r="N342">
        <f t="shared" si="64"/>
        <v>45.39</v>
      </c>
    </row>
    <row r="343" spans="1:14" x14ac:dyDescent="0.55000000000000004">
      <c r="A343" s="5">
        <v>45963</v>
      </c>
      <c r="B343" s="1" t="s">
        <v>60</v>
      </c>
      <c r="C343">
        <v>-21.75</v>
      </c>
      <c r="D343">
        <f t="shared" si="65"/>
        <v>491.7</v>
      </c>
      <c r="E343" s="3">
        <f t="shared" si="56"/>
        <v>0.75356321839080453</v>
      </c>
      <c r="F343" t="str">
        <f t="shared" si="55"/>
        <v>wird betankt</v>
      </c>
      <c r="G343" t="str">
        <f t="shared" si="58"/>
        <v>keine Nachtruhe</v>
      </c>
      <c r="H343" t="str">
        <f t="shared" si="59"/>
        <v>Elektrolyseur darf nicht</v>
      </c>
      <c r="I343">
        <f t="shared" si="57"/>
        <v>0</v>
      </c>
      <c r="J343">
        <f t="shared" si="60"/>
        <v>0</v>
      </c>
      <c r="K343">
        <f t="shared" si="61"/>
        <v>0</v>
      </c>
      <c r="L343">
        <f t="shared" si="62"/>
        <v>20.39</v>
      </c>
      <c r="M343">
        <f t="shared" si="63"/>
        <v>25</v>
      </c>
      <c r="N343">
        <f t="shared" si="64"/>
        <v>45.39</v>
      </c>
    </row>
    <row r="344" spans="1:14" x14ac:dyDescent="0.55000000000000004">
      <c r="A344" s="5">
        <v>45963</v>
      </c>
      <c r="B344" s="4" t="s">
        <v>61</v>
      </c>
      <c r="C344">
        <v>22.125</v>
      </c>
      <c r="D344">
        <f t="shared" si="65"/>
        <v>513.79999999999995</v>
      </c>
      <c r="E344" s="3">
        <f t="shared" si="56"/>
        <v>0.78743295019157078</v>
      </c>
      <c r="F344" t="str">
        <f t="shared" si="55"/>
        <v>wird nicht betankt</v>
      </c>
      <c r="G344" t="str">
        <f t="shared" si="58"/>
        <v>keine Nachtruhe</v>
      </c>
      <c r="H344" t="str">
        <f t="shared" si="59"/>
        <v>Elektrolyseur darf</v>
      </c>
      <c r="I344">
        <f t="shared" si="57"/>
        <v>328.11</v>
      </c>
      <c r="J344">
        <f t="shared" si="60"/>
        <v>1250</v>
      </c>
      <c r="K344">
        <f t="shared" si="61"/>
        <v>66.12</v>
      </c>
      <c r="L344">
        <f t="shared" si="62"/>
        <v>20.39</v>
      </c>
      <c r="M344">
        <f t="shared" si="63"/>
        <v>0</v>
      </c>
      <c r="N344">
        <f t="shared" si="64"/>
        <v>1336.51</v>
      </c>
    </row>
    <row r="345" spans="1:14" x14ac:dyDescent="0.55000000000000004">
      <c r="A345" s="5">
        <v>45963</v>
      </c>
      <c r="B345" s="4" t="s">
        <v>62</v>
      </c>
      <c r="C345">
        <v>22.125</v>
      </c>
      <c r="D345">
        <f t="shared" si="65"/>
        <v>535.9</v>
      </c>
      <c r="E345" s="3">
        <f t="shared" si="56"/>
        <v>0.82130268199233714</v>
      </c>
      <c r="F345" t="str">
        <f t="shared" si="55"/>
        <v>wird nicht betankt</v>
      </c>
      <c r="G345" t="str">
        <f t="shared" si="58"/>
        <v>keine Nachtruhe</v>
      </c>
      <c r="H345" t="str">
        <f t="shared" si="59"/>
        <v>Elektrolyseur darf</v>
      </c>
      <c r="I345">
        <f t="shared" si="57"/>
        <v>328.11</v>
      </c>
      <c r="J345">
        <f t="shared" si="60"/>
        <v>1250</v>
      </c>
      <c r="K345">
        <f t="shared" si="61"/>
        <v>66.12</v>
      </c>
      <c r="L345">
        <f t="shared" si="62"/>
        <v>20.39</v>
      </c>
      <c r="M345">
        <f t="shared" si="63"/>
        <v>0</v>
      </c>
      <c r="N345">
        <f t="shared" si="64"/>
        <v>1336.51</v>
      </c>
    </row>
    <row r="346" spans="1:14" x14ac:dyDescent="0.55000000000000004">
      <c r="A346" s="5">
        <v>45963</v>
      </c>
      <c r="B346" s="4" t="s">
        <v>63</v>
      </c>
      <c r="C346">
        <v>22.125</v>
      </c>
      <c r="D346">
        <f t="shared" si="65"/>
        <v>558</v>
      </c>
      <c r="E346" s="3">
        <f t="shared" si="56"/>
        <v>0.85517241379310349</v>
      </c>
      <c r="F346" t="str">
        <f t="shared" si="55"/>
        <v>wird nicht betankt</v>
      </c>
      <c r="G346" t="str">
        <f t="shared" si="58"/>
        <v>keine Nachtruhe</v>
      </c>
      <c r="H346" t="str">
        <f t="shared" si="59"/>
        <v>Elektrolyseur darf</v>
      </c>
      <c r="I346">
        <f t="shared" si="57"/>
        <v>328.11</v>
      </c>
      <c r="J346">
        <f t="shared" si="60"/>
        <v>1250</v>
      </c>
      <c r="K346">
        <f t="shared" si="61"/>
        <v>66.12</v>
      </c>
      <c r="L346">
        <f t="shared" si="62"/>
        <v>20.39</v>
      </c>
      <c r="M346">
        <f t="shared" si="63"/>
        <v>0</v>
      </c>
      <c r="N346">
        <f t="shared" si="64"/>
        <v>1336.51</v>
      </c>
    </row>
    <row r="347" spans="1:14" x14ac:dyDescent="0.55000000000000004">
      <c r="A347" s="5">
        <v>45963</v>
      </c>
      <c r="B347" s="4" t="s">
        <v>64</v>
      </c>
      <c r="C347">
        <v>22.125</v>
      </c>
      <c r="D347">
        <f t="shared" si="65"/>
        <v>580.1</v>
      </c>
      <c r="E347" s="3">
        <f t="shared" si="56"/>
        <v>0.88904214559386974</v>
      </c>
      <c r="F347" t="str">
        <f t="shared" si="55"/>
        <v>wird nicht betankt</v>
      </c>
      <c r="G347" t="str">
        <f t="shared" si="58"/>
        <v>keine Nachtruhe</v>
      </c>
      <c r="H347" t="str">
        <f t="shared" si="59"/>
        <v>Elektrolyseur darf</v>
      </c>
      <c r="I347">
        <f t="shared" si="57"/>
        <v>328.11</v>
      </c>
      <c r="J347">
        <f t="shared" si="60"/>
        <v>1250</v>
      </c>
      <c r="K347">
        <f t="shared" si="61"/>
        <v>66.12</v>
      </c>
      <c r="L347">
        <f t="shared" si="62"/>
        <v>20.39</v>
      </c>
      <c r="M347">
        <f t="shared" si="63"/>
        <v>0</v>
      </c>
      <c r="N347">
        <f t="shared" si="64"/>
        <v>1336.51</v>
      </c>
    </row>
    <row r="348" spans="1:14" x14ac:dyDescent="0.55000000000000004">
      <c r="A348" s="5">
        <v>45963</v>
      </c>
      <c r="B348" s="4" t="s">
        <v>65</v>
      </c>
      <c r="C348">
        <v>22.125</v>
      </c>
      <c r="D348">
        <f t="shared" si="65"/>
        <v>602.20000000000005</v>
      </c>
      <c r="E348" s="3">
        <f t="shared" si="56"/>
        <v>0.92291187739463609</v>
      </c>
      <c r="F348" t="str">
        <f t="shared" si="55"/>
        <v>wird nicht betankt</v>
      </c>
      <c r="G348" t="str">
        <f t="shared" si="58"/>
        <v>keine Nachtruhe</v>
      </c>
      <c r="H348" t="str">
        <f t="shared" si="59"/>
        <v>Elektrolyseur darf</v>
      </c>
      <c r="I348">
        <f t="shared" si="57"/>
        <v>328.11</v>
      </c>
      <c r="J348">
        <f t="shared" si="60"/>
        <v>1250</v>
      </c>
      <c r="K348">
        <f t="shared" si="61"/>
        <v>66.12</v>
      </c>
      <c r="L348">
        <f t="shared" si="62"/>
        <v>20.39</v>
      </c>
      <c r="M348">
        <f t="shared" si="63"/>
        <v>0</v>
      </c>
      <c r="N348">
        <f t="shared" si="64"/>
        <v>1336.51</v>
      </c>
    </row>
    <row r="349" spans="1:14" x14ac:dyDescent="0.55000000000000004">
      <c r="A349" s="5">
        <v>45963</v>
      </c>
      <c r="B349" s="4" t="s">
        <v>66</v>
      </c>
      <c r="C349">
        <v>22.125</v>
      </c>
      <c r="D349">
        <f t="shared" si="65"/>
        <v>624.29999999999995</v>
      </c>
      <c r="E349" s="3">
        <f t="shared" si="56"/>
        <v>0.95678160919540223</v>
      </c>
      <c r="F349" t="str">
        <f t="shared" si="55"/>
        <v>wird nicht betankt</v>
      </c>
      <c r="G349" t="str">
        <f t="shared" si="58"/>
        <v>keine Nachtruhe</v>
      </c>
      <c r="H349" t="str">
        <f t="shared" si="59"/>
        <v>Elektrolyseur darf</v>
      </c>
      <c r="I349">
        <f t="shared" si="57"/>
        <v>328.11</v>
      </c>
      <c r="J349">
        <f t="shared" si="60"/>
        <v>1250</v>
      </c>
      <c r="K349">
        <f t="shared" si="61"/>
        <v>66.12</v>
      </c>
      <c r="L349">
        <f t="shared" si="62"/>
        <v>20.39</v>
      </c>
      <c r="M349">
        <f t="shared" si="63"/>
        <v>0</v>
      </c>
      <c r="N349">
        <f t="shared" si="64"/>
        <v>1336.51</v>
      </c>
    </row>
    <row r="350" spans="1:14" x14ac:dyDescent="0.55000000000000004">
      <c r="A350" s="5">
        <v>45963</v>
      </c>
      <c r="B350" s="4" t="s">
        <v>67</v>
      </c>
      <c r="C350">
        <v>22.125</v>
      </c>
      <c r="D350">
        <f t="shared" si="65"/>
        <v>646.4</v>
      </c>
      <c r="E350" s="3">
        <f t="shared" si="56"/>
        <v>0.99065134099616858</v>
      </c>
      <c r="F350" t="str">
        <f t="shared" si="55"/>
        <v>wird nicht betankt</v>
      </c>
      <c r="G350" t="str">
        <f t="shared" si="58"/>
        <v>keine Nachtruhe</v>
      </c>
      <c r="H350" t="str">
        <f t="shared" si="59"/>
        <v>Elektrolyseur darf</v>
      </c>
      <c r="I350">
        <f t="shared" si="57"/>
        <v>328.11</v>
      </c>
      <c r="J350">
        <f t="shared" si="60"/>
        <v>1250</v>
      </c>
      <c r="K350">
        <f t="shared" si="61"/>
        <v>66.12</v>
      </c>
      <c r="L350">
        <f t="shared" si="62"/>
        <v>20.39</v>
      </c>
      <c r="M350">
        <f t="shared" si="63"/>
        <v>0</v>
      </c>
      <c r="N350">
        <f t="shared" si="64"/>
        <v>1336.51</v>
      </c>
    </row>
    <row r="351" spans="1:14" x14ac:dyDescent="0.55000000000000004">
      <c r="A351" s="5">
        <v>45963</v>
      </c>
      <c r="B351" s="4" t="s">
        <v>68</v>
      </c>
      <c r="C351">
        <v>22.125</v>
      </c>
      <c r="D351">
        <f t="shared" si="65"/>
        <v>652.5</v>
      </c>
      <c r="E351" s="3">
        <f t="shared" si="56"/>
        <v>1</v>
      </c>
      <c r="F351" t="str">
        <f t="shared" si="55"/>
        <v>wird nicht betankt</v>
      </c>
      <c r="G351" t="str">
        <f t="shared" si="58"/>
        <v>keine Nachtruhe</v>
      </c>
      <c r="H351" t="str">
        <f t="shared" si="59"/>
        <v>Elektrolyseur darf</v>
      </c>
      <c r="I351">
        <f t="shared" si="57"/>
        <v>328.11</v>
      </c>
      <c r="J351">
        <f t="shared" si="60"/>
        <v>1250</v>
      </c>
      <c r="K351">
        <f t="shared" si="61"/>
        <v>66.12</v>
      </c>
      <c r="L351">
        <f t="shared" si="62"/>
        <v>20.39</v>
      </c>
      <c r="M351">
        <f t="shared" si="63"/>
        <v>0</v>
      </c>
      <c r="N351">
        <f t="shared" si="64"/>
        <v>1336.51</v>
      </c>
    </row>
    <row r="352" spans="1:14" x14ac:dyDescent="0.55000000000000004">
      <c r="A352" s="5">
        <v>45963</v>
      </c>
      <c r="B352" s="4" t="s">
        <v>69</v>
      </c>
      <c r="C352">
        <v>0</v>
      </c>
      <c r="D352">
        <f t="shared" si="65"/>
        <v>652.5</v>
      </c>
      <c r="E352" s="3">
        <f t="shared" si="56"/>
        <v>1</v>
      </c>
      <c r="F352" t="str">
        <f t="shared" si="55"/>
        <v>wird nicht betankt</v>
      </c>
      <c r="G352" t="str">
        <f t="shared" si="58"/>
        <v>keine Nachtruhe</v>
      </c>
      <c r="H352" t="str">
        <f t="shared" si="59"/>
        <v>Elektrolyseur darf</v>
      </c>
      <c r="I352">
        <f t="shared" si="57"/>
        <v>0</v>
      </c>
      <c r="J352">
        <f t="shared" si="60"/>
        <v>0</v>
      </c>
      <c r="K352">
        <f t="shared" si="61"/>
        <v>0</v>
      </c>
      <c r="L352">
        <f t="shared" si="62"/>
        <v>20.39</v>
      </c>
      <c r="M352">
        <f t="shared" si="63"/>
        <v>0</v>
      </c>
      <c r="N352">
        <f t="shared" si="64"/>
        <v>20.39</v>
      </c>
    </row>
    <row r="353" spans="1:14" x14ac:dyDescent="0.55000000000000004">
      <c r="A353" s="5">
        <v>45963</v>
      </c>
      <c r="B353" s="4" t="s">
        <v>70</v>
      </c>
      <c r="C353">
        <v>0</v>
      </c>
      <c r="D353">
        <f t="shared" si="65"/>
        <v>652.5</v>
      </c>
      <c r="E353" s="3">
        <f t="shared" si="56"/>
        <v>1</v>
      </c>
      <c r="F353" t="str">
        <f t="shared" si="55"/>
        <v>wird nicht betankt</v>
      </c>
      <c r="G353" t="str">
        <f t="shared" si="58"/>
        <v>keine Nachtruhe</v>
      </c>
      <c r="H353" t="str">
        <f t="shared" si="59"/>
        <v>Elektrolyseur darf</v>
      </c>
      <c r="I353">
        <f t="shared" si="57"/>
        <v>0</v>
      </c>
      <c r="J353">
        <f t="shared" si="60"/>
        <v>0</v>
      </c>
      <c r="K353">
        <f t="shared" si="61"/>
        <v>0</v>
      </c>
      <c r="L353">
        <f t="shared" si="62"/>
        <v>20.39</v>
      </c>
      <c r="M353">
        <f t="shared" si="63"/>
        <v>0</v>
      </c>
      <c r="N353">
        <f t="shared" si="64"/>
        <v>20.39</v>
      </c>
    </row>
    <row r="354" spans="1:14" x14ac:dyDescent="0.55000000000000004">
      <c r="A354" s="5">
        <v>45963</v>
      </c>
      <c r="B354" s="4" t="s">
        <v>71</v>
      </c>
      <c r="C354">
        <v>0</v>
      </c>
      <c r="D354">
        <f t="shared" si="65"/>
        <v>652.5</v>
      </c>
      <c r="E354" s="3">
        <f t="shared" si="56"/>
        <v>1</v>
      </c>
      <c r="F354" t="str">
        <f t="shared" ref="F354:F385" si="66">IF(OR(
    AND(TIMEVALUE(MID(B354,1,5))&gt;=TIME(4,30,0),TIMEVALUE(MID(B354,1,5))&lt;TIME(6,30,0)),
    AND(TIMEVALUE(MID(B354,1,5))&gt;=TIME(12,30,0),TIMEVALUE(MID(B354,1,5))&lt;TIME(13,30,0)),
    AND(TIMEVALUE(MID(B354,1,5))&gt;=TIME(19,0,0),TIMEVALUE(MID(B354,1,5))&lt;TIME(21,0,0))
),"wird betankt","wird nicht betankt")</f>
        <v>wird nicht betankt</v>
      </c>
      <c r="G354" t="str">
        <f t="shared" si="58"/>
        <v>keine Nachtruhe</v>
      </c>
      <c r="H354" t="str">
        <f t="shared" si="59"/>
        <v>Elektrolyseur darf</v>
      </c>
      <c r="I354">
        <f t="shared" si="57"/>
        <v>0</v>
      </c>
      <c r="J354">
        <f t="shared" si="60"/>
        <v>0</v>
      </c>
      <c r="K354">
        <f t="shared" si="61"/>
        <v>0</v>
      </c>
      <c r="L354">
        <f t="shared" si="62"/>
        <v>20.39</v>
      </c>
      <c r="M354">
        <f t="shared" si="63"/>
        <v>0</v>
      </c>
      <c r="N354">
        <f t="shared" si="64"/>
        <v>20.39</v>
      </c>
    </row>
    <row r="355" spans="1:14" x14ac:dyDescent="0.55000000000000004">
      <c r="A355" s="5">
        <v>45963</v>
      </c>
      <c r="B355" s="4" t="s">
        <v>72</v>
      </c>
      <c r="C355">
        <v>0</v>
      </c>
      <c r="D355">
        <f t="shared" si="65"/>
        <v>652.5</v>
      </c>
      <c r="E355" s="3">
        <f t="shared" si="56"/>
        <v>1</v>
      </c>
      <c r="F355" t="str">
        <f t="shared" si="66"/>
        <v>wird nicht betankt</v>
      </c>
      <c r="G355" t="str">
        <f t="shared" si="58"/>
        <v>keine Nachtruhe</v>
      </c>
      <c r="H355" t="str">
        <f t="shared" si="59"/>
        <v>Elektrolyseur darf</v>
      </c>
      <c r="I355">
        <f t="shared" si="57"/>
        <v>0</v>
      </c>
      <c r="J355">
        <f t="shared" si="60"/>
        <v>0</v>
      </c>
      <c r="K355">
        <f t="shared" si="61"/>
        <v>0</v>
      </c>
      <c r="L355">
        <f t="shared" si="62"/>
        <v>20.39</v>
      </c>
      <c r="M355">
        <f t="shared" si="63"/>
        <v>0</v>
      </c>
      <c r="N355">
        <f t="shared" si="64"/>
        <v>20.39</v>
      </c>
    </row>
    <row r="356" spans="1:14" x14ac:dyDescent="0.55000000000000004">
      <c r="A356" s="5">
        <v>45963</v>
      </c>
      <c r="B356" s="4" t="s">
        <v>73</v>
      </c>
      <c r="C356">
        <v>0</v>
      </c>
      <c r="D356">
        <f t="shared" si="65"/>
        <v>652.5</v>
      </c>
      <c r="E356" s="3">
        <f t="shared" si="56"/>
        <v>1</v>
      </c>
      <c r="F356" t="str">
        <f t="shared" si="66"/>
        <v>wird nicht betankt</v>
      </c>
      <c r="G356" t="str">
        <f t="shared" si="58"/>
        <v>keine Nachtruhe</v>
      </c>
      <c r="H356" t="str">
        <f t="shared" si="59"/>
        <v>Elektrolyseur darf</v>
      </c>
      <c r="I356">
        <f t="shared" si="57"/>
        <v>0</v>
      </c>
      <c r="J356">
        <f t="shared" si="60"/>
        <v>0</v>
      </c>
      <c r="K356">
        <f t="shared" si="61"/>
        <v>0</v>
      </c>
      <c r="L356">
        <f t="shared" si="62"/>
        <v>20.39</v>
      </c>
      <c r="M356">
        <f t="shared" si="63"/>
        <v>0</v>
      </c>
      <c r="N356">
        <f t="shared" si="64"/>
        <v>20.39</v>
      </c>
    </row>
    <row r="357" spans="1:14" x14ac:dyDescent="0.55000000000000004">
      <c r="A357" s="5">
        <v>45963</v>
      </c>
      <c r="B357" s="4" t="s">
        <v>74</v>
      </c>
      <c r="C357">
        <v>0</v>
      </c>
      <c r="D357">
        <f t="shared" si="65"/>
        <v>652.5</v>
      </c>
      <c r="E357" s="3">
        <f t="shared" si="56"/>
        <v>1</v>
      </c>
      <c r="F357" t="str">
        <f t="shared" si="66"/>
        <v>wird nicht betankt</v>
      </c>
      <c r="G357" t="str">
        <f t="shared" si="58"/>
        <v>keine Nachtruhe</v>
      </c>
      <c r="H357" t="str">
        <f t="shared" si="59"/>
        <v>Elektrolyseur darf</v>
      </c>
      <c r="I357">
        <f t="shared" si="57"/>
        <v>0</v>
      </c>
      <c r="J357">
        <f t="shared" si="60"/>
        <v>0</v>
      </c>
      <c r="K357">
        <f t="shared" si="61"/>
        <v>0</v>
      </c>
      <c r="L357">
        <f t="shared" si="62"/>
        <v>20.39</v>
      </c>
      <c r="M357">
        <f t="shared" si="63"/>
        <v>0</v>
      </c>
      <c r="N357">
        <f t="shared" si="64"/>
        <v>20.39</v>
      </c>
    </row>
    <row r="358" spans="1:14" x14ac:dyDescent="0.55000000000000004">
      <c r="A358" s="5">
        <v>45963</v>
      </c>
      <c r="B358" s="4" t="s">
        <v>75</v>
      </c>
      <c r="C358">
        <v>0</v>
      </c>
      <c r="D358">
        <f t="shared" si="65"/>
        <v>652.5</v>
      </c>
      <c r="E358" s="3">
        <f t="shared" si="56"/>
        <v>1</v>
      </c>
      <c r="F358" t="str">
        <f t="shared" si="66"/>
        <v>wird nicht betankt</v>
      </c>
      <c r="G358" t="str">
        <f t="shared" si="58"/>
        <v>keine Nachtruhe</v>
      </c>
      <c r="H358" t="str">
        <f t="shared" si="59"/>
        <v>Elektrolyseur darf</v>
      </c>
      <c r="I358">
        <f t="shared" si="57"/>
        <v>0</v>
      </c>
      <c r="J358">
        <f t="shared" si="60"/>
        <v>0</v>
      </c>
      <c r="K358">
        <f t="shared" si="61"/>
        <v>0</v>
      </c>
      <c r="L358">
        <f t="shared" si="62"/>
        <v>20.39</v>
      </c>
      <c r="M358">
        <f t="shared" si="63"/>
        <v>0</v>
      </c>
      <c r="N358">
        <f t="shared" si="64"/>
        <v>20.39</v>
      </c>
    </row>
    <row r="359" spans="1:14" x14ac:dyDescent="0.55000000000000004">
      <c r="A359" s="5">
        <v>45963</v>
      </c>
      <c r="B359" s="4" t="s">
        <v>76</v>
      </c>
      <c r="C359">
        <v>0</v>
      </c>
      <c r="D359">
        <f t="shared" si="65"/>
        <v>652.5</v>
      </c>
      <c r="E359" s="3">
        <f t="shared" si="56"/>
        <v>1</v>
      </c>
      <c r="F359" t="str">
        <f t="shared" si="66"/>
        <v>wird nicht betankt</v>
      </c>
      <c r="G359" t="str">
        <f t="shared" si="58"/>
        <v>keine Nachtruhe</v>
      </c>
      <c r="H359" t="str">
        <f t="shared" si="59"/>
        <v>Elektrolyseur darf</v>
      </c>
      <c r="I359">
        <f t="shared" si="57"/>
        <v>0</v>
      </c>
      <c r="J359">
        <f t="shared" si="60"/>
        <v>0</v>
      </c>
      <c r="K359">
        <f t="shared" si="61"/>
        <v>0</v>
      </c>
      <c r="L359">
        <f t="shared" si="62"/>
        <v>20.39</v>
      </c>
      <c r="M359">
        <f t="shared" si="63"/>
        <v>0</v>
      </c>
      <c r="N359">
        <f t="shared" si="64"/>
        <v>20.39</v>
      </c>
    </row>
    <row r="360" spans="1:14" x14ac:dyDescent="0.55000000000000004">
      <c r="A360" s="5">
        <v>45963</v>
      </c>
      <c r="B360" s="4" t="s">
        <v>77</v>
      </c>
      <c r="C360">
        <v>0</v>
      </c>
      <c r="D360">
        <f t="shared" si="65"/>
        <v>652.5</v>
      </c>
      <c r="E360" s="3">
        <f t="shared" si="56"/>
        <v>1</v>
      </c>
      <c r="F360" t="str">
        <f t="shared" si="66"/>
        <v>wird nicht betankt</v>
      </c>
      <c r="G360" t="str">
        <f t="shared" si="58"/>
        <v>keine Nachtruhe</v>
      </c>
      <c r="H360" t="str">
        <f t="shared" si="59"/>
        <v>Elektrolyseur darf</v>
      </c>
      <c r="I360">
        <f t="shared" si="57"/>
        <v>0</v>
      </c>
      <c r="J360">
        <f t="shared" si="60"/>
        <v>0</v>
      </c>
      <c r="K360">
        <f t="shared" si="61"/>
        <v>0</v>
      </c>
      <c r="L360">
        <f t="shared" si="62"/>
        <v>20.39</v>
      </c>
      <c r="M360">
        <f t="shared" si="63"/>
        <v>0</v>
      </c>
      <c r="N360">
        <f t="shared" si="64"/>
        <v>20.39</v>
      </c>
    </row>
    <row r="361" spans="1:14" x14ac:dyDescent="0.55000000000000004">
      <c r="A361" s="5">
        <v>45963</v>
      </c>
      <c r="B361" s="4" t="s">
        <v>78</v>
      </c>
      <c r="C361">
        <v>0</v>
      </c>
      <c r="D361">
        <f t="shared" si="65"/>
        <v>652.5</v>
      </c>
      <c r="E361" s="3">
        <f t="shared" si="56"/>
        <v>1</v>
      </c>
      <c r="F361" t="str">
        <f t="shared" si="66"/>
        <v>wird nicht betankt</v>
      </c>
      <c r="G361" t="str">
        <f t="shared" si="58"/>
        <v>keine Nachtruhe</v>
      </c>
      <c r="H361" t="str">
        <f t="shared" si="59"/>
        <v>Elektrolyseur darf</v>
      </c>
      <c r="I361">
        <f t="shared" si="57"/>
        <v>0</v>
      </c>
      <c r="J361">
        <f t="shared" si="60"/>
        <v>0</v>
      </c>
      <c r="K361">
        <f t="shared" si="61"/>
        <v>0</v>
      </c>
      <c r="L361">
        <f t="shared" si="62"/>
        <v>20.39</v>
      </c>
      <c r="M361">
        <f t="shared" si="63"/>
        <v>0</v>
      </c>
      <c r="N361">
        <f t="shared" si="64"/>
        <v>20.39</v>
      </c>
    </row>
    <row r="362" spans="1:14" x14ac:dyDescent="0.55000000000000004">
      <c r="A362" s="5">
        <v>45963</v>
      </c>
      <c r="B362" s="4" t="s">
        <v>79</v>
      </c>
      <c r="C362">
        <v>0</v>
      </c>
      <c r="D362">
        <f t="shared" si="65"/>
        <v>652.5</v>
      </c>
      <c r="E362" s="3">
        <f t="shared" si="56"/>
        <v>1</v>
      </c>
      <c r="F362" t="str">
        <f t="shared" si="66"/>
        <v>wird nicht betankt</v>
      </c>
      <c r="G362" t="str">
        <f t="shared" si="58"/>
        <v>keine Nachtruhe</v>
      </c>
      <c r="H362" t="str">
        <f t="shared" si="59"/>
        <v>Elektrolyseur darf</v>
      </c>
      <c r="I362">
        <f t="shared" si="57"/>
        <v>0</v>
      </c>
      <c r="J362">
        <f t="shared" si="60"/>
        <v>0</v>
      </c>
      <c r="K362">
        <f t="shared" si="61"/>
        <v>0</v>
      </c>
      <c r="L362">
        <f t="shared" si="62"/>
        <v>20.39</v>
      </c>
      <c r="M362">
        <f t="shared" si="63"/>
        <v>0</v>
      </c>
      <c r="N362">
        <f t="shared" si="64"/>
        <v>20.39</v>
      </c>
    </row>
    <row r="363" spans="1:14" x14ac:dyDescent="0.55000000000000004">
      <c r="A363" s="5">
        <v>45963</v>
      </c>
      <c r="B363" s="4" t="s">
        <v>80</v>
      </c>
      <c r="C363">
        <v>0</v>
      </c>
      <c r="D363">
        <f t="shared" si="65"/>
        <v>652.5</v>
      </c>
      <c r="E363" s="3">
        <f t="shared" si="56"/>
        <v>1</v>
      </c>
      <c r="F363" t="str">
        <f t="shared" si="66"/>
        <v>wird nicht betankt</v>
      </c>
      <c r="G363" t="str">
        <f t="shared" si="58"/>
        <v>keine Nachtruhe</v>
      </c>
      <c r="H363" t="str">
        <f t="shared" si="59"/>
        <v>Elektrolyseur darf</v>
      </c>
      <c r="I363">
        <f t="shared" si="57"/>
        <v>0</v>
      </c>
      <c r="J363">
        <f t="shared" si="60"/>
        <v>0</v>
      </c>
      <c r="K363">
        <f t="shared" si="61"/>
        <v>0</v>
      </c>
      <c r="L363">
        <f t="shared" si="62"/>
        <v>20.39</v>
      </c>
      <c r="M363">
        <f t="shared" si="63"/>
        <v>0</v>
      </c>
      <c r="N363">
        <f t="shared" si="64"/>
        <v>20.39</v>
      </c>
    </row>
    <row r="364" spans="1:14" x14ac:dyDescent="0.55000000000000004">
      <c r="A364" s="5">
        <v>45963</v>
      </c>
      <c r="B364" s="4" t="s">
        <v>81</v>
      </c>
      <c r="C364">
        <v>0</v>
      </c>
      <c r="D364">
        <f t="shared" si="65"/>
        <v>652.5</v>
      </c>
      <c r="E364" s="3">
        <f t="shared" si="56"/>
        <v>1</v>
      </c>
      <c r="F364" t="str">
        <f t="shared" si="66"/>
        <v>wird nicht betankt</v>
      </c>
      <c r="G364" t="str">
        <f t="shared" si="58"/>
        <v>keine Nachtruhe</v>
      </c>
      <c r="H364" t="str">
        <f t="shared" si="59"/>
        <v>Elektrolyseur darf</v>
      </c>
      <c r="I364">
        <f t="shared" si="57"/>
        <v>0</v>
      </c>
      <c r="J364">
        <f t="shared" si="60"/>
        <v>0</v>
      </c>
      <c r="K364">
        <f t="shared" si="61"/>
        <v>0</v>
      </c>
      <c r="L364">
        <f t="shared" si="62"/>
        <v>20.39</v>
      </c>
      <c r="M364">
        <f t="shared" si="63"/>
        <v>0</v>
      </c>
      <c r="N364">
        <f t="shared" si="64"/>
        <v>20.39</v>
      </c>
    </row>
    <row r="365" spans="1:14" x14ac:dyDescent="0.55000000000000004">
      <c r="A365" s="5">
        <v>45963</v>
      </c>
      <c r="B365" s="4" t="s">
        <v>82</v>
      </c>
      <c r="C365">
        <v>0</v>
      </c>
      <c r="D365">
        <f t="shared" si="65"/>
        <v>652.5</v>
      </c>
      <c r="E365" s="3">
        <f t="shared" si="56"/>
        <v>1</v>
      </c>
      <c r="F365" t="str">
        <f t="shared" si="66"/>
        <v>wird nicht betankt</v>
      </c>
      <c r="G365" t="str">
        <f t="shared" si="58"/>
        <v>keine Nachtruhe</v>
      </c>
      <c r="H365" t="str">
        <f t="shared" si="59"/>
        <v>Elektrolyseur darf</v>
      </c>
      <c r="I365">
        <f t="shared" si="57"/>
        <v>0</v>
      </c>
      <c r="J365">
        <f t="shared" si="60"/>
        <v>0</v>
      </c>
      <c r="K365">
        <f t="shared" si="61"/>
        <v>0</v>
      </c>
      <c r="L365">
        <f t="shared" si="62"/>
        <v>20.39</v>
      </c>
      <c r="M365">
        <f t="shared" si="63"/>
        <v>0</v>
      </c>
      <c r="N365">
        <f t="shared" si="64"/>
        <v>20.39</v>
      </c>
    </row>
    <row r="366" spans="1:14" x14ac:dyDescent="0.55000000000000004">
      <c r="A366" s="5">
        <v>45963</v>
      </c>
      <c r="B366" s="1" t="s">
        <v>83</v>
      </c>
      <c r="C366">
        <v>-21.75</v>
      </c>
      <c r="D366">
        <f t="shared" si="65"/>
        <v>630.79999999999995</v>
      </c>
      <c r="E366" s="3">
        <f t="shared" si="56"/>
        <v>0.96674329501915701</v>
      </c>
      <c r="F366" t="str">
        <f t="shared" si="66"/>
        <v>wird betankt</v>
      </c>
      <c r="G366" t="str">
        <f t="shared" si="58"/>
        <v>keine Nachtruhe</v>
      </c>
      <c r="H366" t="str">
        <f t="shared" si="59"/>
        <v>Elektrolyseur darf nicht</v>
      </c>
      <c r="I366">
        <f t="shared" si="57"/>
        <v>0</v>
      </c>
      <c r="J366">
        <f t="shared" si="60"/>
        <v>0</v>
      </c>
      <c r="K366">
        <f t="shared" si="61"/>
        <v>0</v>
      </c>
      <c r="L366">
        <f t="shared" si="62"/>
        <v>20.39</v>
      </c>
      <c r="M366">
        <f t="shared" si="63"/>
        <v>25</v>
      </c>
      <c r="N366">
        <f t="shared" si="64"/>
        <v>45.39</v>
      </c>
    </row>
    <row r="367" spans="1:14" x14ac:dyDescent="0.55000000000000004">
      <c r="A367" s="5">
        <v>45963</v>
      </c>
      <c r="B367" s="1" t="s">
        <v>84</v>
      </c>
      <c r="C367">
        <v>-21.75</v>
      </c>
      <c r="D367">
        <f t="shared" si="65"/>
        <v>609.1</v>
      </c>
      <c r="E367" s="3">
        <f t="shared" si="56"/>
        <v>0.93348659003831425</v>
      </c>
      <c r="F367" t="str">
        <f t="shared" si="66"/>
        <v>wird betankt</v>
      </c>
      <c r="G367" t="str">
        <f t="shared" si="58"/>
        <v>keine Nachtruhe</v>
      </c>
      <c r="H367" t="str">
        <f t="shared" si="59"/>
        <v>Elektrolyseur darf nicht</v>
      </c>
      <c r="I367">
        <f t="shared" si="57"/>
        <v>0</v>
      </c>
      <c r="J367">
        <f t="shared" si="60"/>
        <v>0</v>
      </c>
      <c r="K367">
        <f t="shared" si="61"/>
        <v>0</v>
      </c>
      <c r="L367">
        <f t="shared" si="62"/>
        <v>20.39</v>
      </c>
      <c r="M367">
        <f t="shared" si="63"/>
        <v>25</v>
      </c>
      <c r="N367">
        <f t="shared" si="64"/>
        <v>45.39</v>
      </c>
    </row>
    <row r="368" spans="1:14" x14ac:dyDescent="0.55000000000000004">
      <c r="A368" s="5">
        <v>45963</v>
      </c>
      <c r="B368" s="1" t="s">
        <v>85</v>
      </c>
      <c r="C368">
        <v>-21.75</v>
      </c>
      <c r="D368">
        <f t="shared" si="65"/>
        <v>587.4</v>
      </c>
      <c r="E368" s="3">
        <f t="shared" si="56"/>
        <v>0.90022988505747126</v>
      </c>
      <c r="F368" t="str">
        <f t="shared" si="66"/>
        <v>wird betankt</v>
      </c>
      <c r="G368" t="str">
        <f t="shared" si="58"/>
        <v>keine Nachtruhe</v>
      </c>
      <c r="H368" t="str">
        <f t="shared" si="59"/>
        <v>Elektrolyseur darf nicht</v>
      </c>
      <c r="I368">
        <f t="shared" si="57"/>
        <v>0</v>
      </c>
      <c r="J368">
        <f t="shared" si="60"/>
        <v>0</v>
      </c>
      <c r="K368">
        <f t="shared" si="61"/>
        <v>0</v>
      </c>
      <c r="L368">
        <f t="shared" si="62"/>
        <v>20.39</v>
      </c>
      <c r="M368">
        <f t="shared" si="63"/>
        <v>25</v>
      </c>
      <c r="N368">
        <f t="shared" si="64"/>
        <v>45.39</v>
      </c>
    </row>
    <row r="369" spans="1:14" x14ac:dyDescent="0.55000000000000004">
      <c r="A369" s="5">
        <v>45963</v>
      </c>
      <c r="B369" s="1" t="s">
        <v>86</v>
      </c>
      <c r="C369">
        <v>-21.75</v>
      </c>
      <c r="D369">
        <f t="shared" si="65"/>
        <v>565.70000000000005</v>
      </c>
      <c r="E369" s="3">
        <f t="shared" si="56"/>
        <v>0.86697318007662838</v>
      </c>
      <c r="F369" t="str">
        <f t="shared" si="66"/>
        <v>wird betankt</v>
      </c>
      <c r="G369" t="str">
        <f t="shared" si="58"/>
        <v>keine Nachtruhe</v>
      </c>
      <c r="H369" t="str">
        <f t="shared" si="59"/>
        <v>Elektrolyseur darf nicht</v>
      </c>
      <c r="I369">
        <f t="shared" si="57"/>
        <v>0</v>
      </c>
      <c r="J369">
        <f t="shared" si="60"/>
        <v>0</v>
      </c>
      <c r="K369">
        <f t="shared" si="61"/>
        <v>0</v>
      </c>
      <c r="L369">
        <f t="shared" si="62"/>
        <v>20.39</v>
      </c>
      <c r="M369">
        <f t="shared" si="63"/>
        <v>25</v>
      </c>
      <c r="N369">
        <f t="shared" si="64"/>
        <v>45.39</v>
      </c>
    </row>
    <row r="370" spans="1:14" x14ac:dyDescent="0.55000000000000004">
      <c r="A370" s="5">
        <v>45963</v>
      </c>
      <c r="B370" s="1" t="s">
        <v>87</v>
      </c>
      <c r="C370">
        <v>-21.75</v>
      </c>
      <c r="D370">
        <f t="shared" si="65"/>
        <v>544</v>
      </c>
      <c r="E370" s="3">
        <f t="shared" si="56"/>
        <v>0.83371647509578539</v>
      </c>
      <c r="F370" t="str">
        <f t="shared" si="66"/>
        <v>wird betankt</v>
      </c>
      <c r="G370" t="str">
        <f t="shared" si="58"/>
        <v>keine Nachtruhe</v>
      </c>
      <c r="H370" t="str">
        <f t="shared" si="59"/>
        <v>Elektrolyseur darf nicht</v>
      </c>
      <c r="I370">
        <f t="shared" si="57"/>
        <v>0</v>
      </c>
      <c r="J370">
        <f t="shared" si="60"/>
        <v>0</v>
      </c>
      <c r="K370">
        <f t="shared" si="61"/>
        <v>0</v>
      </c>
      <c r="L370">
        <f t="shared" si="62"/>
        <v>20.39</v>
      </c>
      <c r="M370">
        <f t="shared" si="63"/>
        <v>25</v>
      </c>
      <c r="N370">
        <f t="shared" si="64"/>
        <v>45.39</v>
      </c>
    </row>
    <row r="371" spans="1:14" x14ac:dyDescent="0.55000000000000004">
      <c r="A371" s="5">
        <v>45963</v>
      </c>
      <c r="B371" s="1" t="s">
        <v>88</v>
      </c>
      <c r="C371">
        <v>-21.75</v>
      </c>
      <c r="D371">
        <f t="shared" si="65"/>
        <v>522.29999999999995</v>
      </c>
      <c r="E371" s="3">
        <f t="shared" si="56"/>
        <v>0.8004597701149424</v>
      </c>
      <c r="F371" t="str">
        <f t="shared" si="66"/>
        <v>wird betankt</v>
      </c>
      <c r="G371" t="str">
        <f t="shared" si="58"/>
        <v>keine Nachtruhe</v>
      </c>
      <c r="H371" t="str">
        <f t="shared" si="59"/>
        <v>Elektrolyseur darf nicht</v>
      </c>
      <c r="I371">
        <f t="shared" si="57"/>
        <v>0</v>
      </c>
      <c r="J371">
        <f t="shared" si="60"/>
        <v>0</v>
      </c>
      <c r="K371">
        <f t="shared" si="61"/>
        <v>0</v>
      </c>
      <c r="L371">
        <f t="shared" si="62"/>
        <v>20.39</v>
      </c>
      <c r="M371">
        <f t="shared" si="63"/>
        <v>25</v>
      </c>
      <c r="N371">
        <f t="shared" si="64"/>
        <v>45.39</v>
      </c>
    </row>
    <row r="372" spans="1:14" x14ac:dyDescent="0.55000000000000004">
      <c r="A372" s="5">
        <v>45963</v>
      </c>
      <c r="B372" s="1" t="s">
        <v>89</v>
      </c>
      <c r="C372">
        <v>-21.75</v>
      </c>
      <c r="D372">
        <f t="shared" si="65"/>
        <v>500.6</v>
      </c>
      <c r="E372" s="3">
        <f t="shared" si="56"/>
        <v>0.76720306513409964</v>
      </c>
      <c r="F372" t="str">
        <f t="shared" si="66"/>
        <v>wird betankt</v>
      </c>
      <c r="G372" t="str">
        <f t="shared" si="58"/>
        <v>keine Nachtruhe</v>
      </c>
      <c r="H372" t="str">
        <f t="shared" si="59"/>
        <v>Elektrolyseur darf nicht</v>
      </c>
      <c r="I372">
        <f t="shared" si="57"/>
        <v>0</v>
      </c>
      <c r="J372">
        <f t="shared" si="60"/>
        <v>0</v>
      </c>
      <c r="K372">
        <f t="shared" si="61"/>
        <v>0</v>
      </c>
      <c r="L372">
        <f t="shared" si="62"/>
        <v>20.39</v>
      </c>
      <c r="M372">
        <f t="shared" si="63"/>
        <v>25</v>
      </c>
      <c r="N372">
        <f t="shared" si="64"/>
        <v>45.39</v>
      </c>
    </row>
    <row r="373" spans="1:14" x14ac:dyDescent="0.55000000000000004">
      <c r="A373" s="5">
        <v>45963</v>
      </c>
      <c r="B373" s="1" t="s">
        <v>90</v>
      </c>
      <c r="C373">
        <v>-21.75</v>
      </c>
      <c r="D373">
        <f t="shared" si="65"/>
        <v>478.9</v>
      </c>
      <c r="E373" s="3">
        <f t="shared" si="56"/>
        <v>0.73394636015325665</v>
      </c>
      <c r="F373" t="str">
        <f t="shared" si="66"/>
        <v>wird betankt</v>
      </c>
      <c r="G373" t="str">
        <f t="shared" si="58"/>
        <v>keine Nachtruhe</v>
      </c>
      <c r="H373" t="str">
        <f t="shared" si="59"/>
        <v>Elektrolyseur darf nicht</v>
      </c>
      <c r="I373">
        <f t="shared" si="57"/>
        <v>0</v>
      </c>
      <c r="J373">
        <f t="shared" si="60"/>
        <v>0</v>
      </c>
      <c r="K373">
        <f t="shared" si="61"/>
        <v>0</v>
      </c>
      <c r="L373">
        <f t="shared" si="62"/>
        <v>20.39</v>
      </c>
      <c r="M373">
        <f t="shared" si="63"/>
        <v>25</v>
      </c>
      <c r="N373">
        <f t="shared" si="64"/>
        <v>45.39</v>
      </c>
    </row>
    <row r="374" spans="1:14" x14ac:dyDescent="0.55000000000000004">
      <c r="A374" s="5">
        <v>45963</v>
      </c>
      <c r="B374" s="4" t="s">
        <v>91</v>
      </c>
      <c r="C374">
        <v>22.125</v>
      </c>
      <c r="D374">
        <f t="shared" si="65"/>
        <v>501</v>
      </c>
      <c r="E374" s="3">
        <f t="shared" si="56"/>
        <v>0.76781609195402301</v>
      </c>
      <c r="F374" t="str">
        <f t="shared" si="66"/>
        <v>wird nicht betankt</v>
      </c>
      <c r="G374" t="str">
        <f t="shared" si="58"/>
        <v>keine Nachtruhe</v>
      </c>
      <c r="H374" t="str">
        <f t="shared" si="59"/>
        <v>Elektrolyseur darf</v>
      </c>
      <c r="I374">
        <f t="shared" si="57"/>
        <v>328.11</v>
      </c>
      <c r="J374">
        <f t="shared" si="60"/>
        <v>1250</v>
      </c>
      <c r="K374">
        <f t="shared" si="61"/>
        <v>66.12</v>
      </c>
      <c r="L374">
        <f t="shared" si="62"/>
        <v>20.39</v>
      </c>
      <c r="M374">
        <f t="shared" si="63"/>
        <v>0</v>
      </c>
      <c r="N374">
        <f t="shared" si="64"/>
        <v>1336.51</v>
      </c>
    </row>
    <row r="375" spans="1:14" x14ac:dyDescent="0.55000000000000004">
      <c r="A375" s="5">
        <v>45963</v>
      </c>
      <c r="B375" s="4" t="s">
        <v>92</v>
      </c>
      <c r="C375">
        <v>22.125</v>
      </c>
      <c r="D375">
        <f t="shared" si="65"/>
        <v>523.1</v>
      </c>
      <c r="E375" s="3">
        <f t="shared" si="56"/>
        <v>0.80168582375478936</v>
      </c>
      <c r="F375" t="str">
        <f t="shared" si="66"/>
        <v>wird nicht betankt</v>
      </c>
      <c r="G375" t="str">
        <f t="shared" si="58"/>
        <v>keine Nachtruhe</v>
      </c>
      <c r="H375" t="str">
        <f t="shared" si="59"/>
        <v>Elektrolyseur darf</v>
      </c>
      <c r="I375">
        <f t="shared" si="57"/>
        <v>328.11</v>
      </c>
      <c r="J375">
        <f t="shared" si="60"/>
        <v>1250</v>
      </c>
      <c r="K375">
        <f t="shared" si="61"/>
        <v>66.12</v>
      </c>
      <c r="L375">
        <f t="shared" si="62"/>
        <v>20.39</v>
      </c>
      <c r="M375">
        <f t="shared" si="63"/>
        <v>0</v>
      </c>
      <c r="N375">
        <f t="shared" si="64"/>
        <v>1336.51</v>
      </c>
    </row>
    <row r="376" spans="1:14" x14ac:dyDescent="0.55000000000000004">
      <c r="A376" s="5">
        <v>45963</v>
      </c>
      <c r="B376" s="4" t="s">
        <v>93</v>
      </c>
      <c r="C376">
        <v>22.125</v>
      </c>
      <c r="D376">
        <f t="shared" si="65"/>
        <v>545.20000000000005</v>
      </c>
      <c r="E376" s="3">
        <f t="shared" si="56"/>
        <v>0.83555555555555561</v>
      </c>
      <c r="F376" t="str">
        <f t="shared" si="66"/>
        <v>wird nicht betankt</v>
      </c>
      <c r="G376" t="str">
        <f t="shared" si="58"/>
        <v>keine Nachtruhe</v>
      </c>
      <c r="H376" t="str">
        <f t="shared" si="59"/>
        <v>Elektrolyseur darf</v>
      </c>
      <c r="I376">
        <f t="shared" si="57"/>
        <v>328.11</v>
      </c>
      <c r="J376">
        <f t="shared" si="60"/>
        <v>1250</v>
      </c>
      <c r="K376">
        <f t="shared" si="61"/>
        <v>66.12</v>
      </c>
      <c r="L376">
        <f t="shared" si="62"/>
        <v>20.39</v>
      </c>
      <c r="M376">
        <f t="shared" si="63"/>
        <v>0</v>
      </c>
      <c r="N376">
        <f t="shared" si="64"/>
        <v>1336.51</v>
      </c>
    </row>
    <row r="377" spans="1:14" x14ac:dyDescent="0.55000000000000004">
      <c r="A377" s="5">
        <v>45963</v>
      </c>
      <c r="B377" s="4" t="s">
        <v>94</v>
      </c>
      <c r="C377">
        <v>22.125</v>
      </c>
      <c r="D377">
        <f t="shared" si="65"/>
        <v>567.29999999999995</v>
      </c>
      <c r="E377" s="3">
        <f t="shared" si="56"/>
        <v>0.86942528735632174</v>
      </c>
      <c r="F377" t="str">
        <f t="shared" si="66"/>
        <v>wird nicht betankt</v>
      </c>
      <c r="G377" t="str">
        <f t="shared" si="58"/>
        <v>keine Nachtruhe</v>
      </c>
      <c r="H377" t="str">
        <f t="shared" si="59"/>
        <v>Elektrolyseur darf</v>
      </c>
      <c r="I377">
        <f t="shared" si="57"/>
        <v>328.11</v>
      </c>
      <c r="J377">
        <f t="shared" si="60"/>
        <v>1250</v>
      </c>
      <c r="K377">
        <f t="shared" si="61"/>
        <v>66.12</v>
      </c>
      <c r="L377">
        <f t="shared" si="62"/>
        <v>20.39</v>
      </c>
      <c r="M377">
        <f t="shared" si="63"/>
        <v>0</v>
      </c>
      <c r="N377">
        <f t="shared" si="64"/>
        <v>1336.51</v>
      </c>
    </row>
    <row r="378" spans="1:14" x14ac:dyDescent="0.55000000000000004">
      <c r="A378" s="5">
        <v>45963</v>
      </c>
      <c r="B378" s="2" t="s">
        <v>95</v>
      </c>
      <c r="C378">
        <v>0</v>
      </c>
      <c r="D378">
        <f t="shared" si="65"/>
        <v>567.29999999999995</v>
      </c>
      <c r="E378" s="3">
        <f t="shared" si="56"/>
        <v>0.86942528735632174</v>
      </c>
      <c r="F378" t="str">
        <f t="shared" si="66"/>
        <v>wird nicht betankt</v>
      </c>
      <c r="G378" t="str">
        <f t="shared" si="58"/>
        <v>Nachtruhe</v>
      </c>
      <c r="H378" t="str">
        <f t="shared" si="59"/>
        <v>Elektrolyseur darf nicht</v>
      </c>
      <c r="I378">
        <f t="shared" si="57"/>
        <v>0</v>
      </c>
      <c r="J378">
        <f t="shared" si="60"/>
        <v>0</v>
      </c>
      <c r="K378">
        <f t="shared" si="61"/>
        <v>0</v>
      </c>
      <c r="L378">
        <f t="shared" si="62"/>
        <v>20.39</v>
      </c>
      <c r="M378">
        <f t="shared" si="63"/>
        <v>0</v>
      </c>
      <c r="N378">
        <f t="shared" si="64"/>
        <v>20.39</v>
      </c>
    </row>
    <row r="379" spans="1:14" x14ac:dyDescent="0.55000000000000004">
      <c r="A379" s="5">
        <v>45963</v>
      </c>
      <c r="B379" s="2" t="s">
        <v>96</v>
      </c>
      <c r="C379">
        <v>0</v>
      </c>
      <c r="D379">
        <f t="shared" si="65"/>
        <v>567.29999999999995</v>
      </c>
      <c r="E379" s="3">
        <f t="shared" si="56"/>
        <v>0.86942528735632174</v>
      </c>
      <c r="F379" t="str">
        <f t="shared" si="66"/>
        <v>wird nicht betankt</v>
      </c>
      <c r="G379" t="str">
        <f t="shared" si="58"/>
        <v>Nachtruhe</v>
      </c>
      <c r="H379" t="str">
        <f t="shared" si="59"/>
        <v>Elektrolyseur darf nicht</v>
      </c>
      <c r="I379">
        <f t="shared" si="57"/>
        <v>0</v>
      </c>
      <c r="J379">
        <f t="shared" si="60"/>
        <v>0</v>
      </c>
      <c r="K379">
        <f t="shared" si="61"/>
        <v>0</v>
      </c>
      <c r="L379">
        <f t="shared" si="62"/>
        <v>20.39</v>
      </c>
      <c r="M379">
        <f t="shared" si="63"/>
        <v>0</v>
      </c>
      <c r="N379">
        <f t="shared" si="64"/>
        <v>20.39</v>
      </c>
    </row>
    <row r="380" spans="1:14" x14ac:dyDescent="0.55000000000000004">
      <c r="A380" s="5">
        <v>45963</v>
      </c>
      <c r="B380" s="2" t="s">
        <v>97</v>
      </c>
      <c r="C380">
        <v>0</v>
      </c>
      <c r="D380">
        <f t="shared" si="65"/>
        <v>567.29999999999995</v>
      </c>
      <c r="E380" s="3">
        <f t="shared" si="56"/>
        <v>0.86942528735632174</v>
      </c>
      <c r="F380" t="str">
        <f t="shared" si="66"/>
        <v>wird nicht betankt</v>
      </c>
      <c r="G380" t="str">
        <f t="shared" si="58"/>
        <v>Nachtruhe</v>
      </c>
      <c r="H380" t="str">
        <f t="shared" si="59"/>
        <v>Elektrolyseur darf nicht</v>
      </c>
      <c r="I380">
        <f t="shared" si="57"/>
        <v>0</v>
      </c>
      <c r="J380">
        <f t="shared" si="60"/>
        <v>0</v>
      </c>
      <c r="K380">
        <f t="shared" si="61"/>
        <v>0</v>
      </c>
      <c r="L380">
        <f t="shared" si="62"/>
        <v>20.39</v>
      </c>
      <c r="M380">
        <f t="shared" si="63"/>
        <v>0</v>
      </c>
      <c r="N380">
        <f t="shared" si="64"/>
        <v>20.39</v>
      </c>
    </row>
    <row r="381" spans="1:14" x14ac:dyDescent="0.55000000000000004">
      <c r="A381" s="5">
        <v>45963</v>
      </c>
      <c r="B381" s="2" t="s">
        <v>98</v>
      </c>
      <c r="C381">
        <v>0</v>
      </c>
      <c r="D381">
        <f t="shared" si="65"/>
        <v>567.29999999999995</v>
      </c>
      <c r="E381" s="3">
        <f t="shared" si="56"/>
        <v>0.86942528735632174</v>
      </c>
      <c r="F381" t="str">
        <f t="shared" si="66"/>
        <v>wird nicht betankt</v>
      </c>
      <c r="G381" t="str">
        <f t="shared" si="58"/>
        <v>Nachtruhe</v>
      </c>
      <c r="H381" t="str">
        <f t="shared" si="59"/>
        <v>Elektrolyseur darf nicht</v>
      </c>
      <c r="I381">
        <f t="shared" si="57"/>
        <v>0</v>
      </c>
      <c r="J381">
        <f t="shared" si="60"/>
        <v>0</v>
      </c>
      <c r="K381">
        <f t="shared" si="61"/>
        <v>0</v>
      </c>
      <c r="L381">
        <f t="shared" si="62"/>
        <v>20.39</v>
      </c>
      <c r="M381">
        <f t="shared" si="63"/>
        <v>0</v>
      </c>
      <c r="N381">
        <f t="shared" si="64"/>
        <v>20.39</v>
      </c>
    </row>
    <row r="382" spans="1:14" x14ac:dyDescent="0.55000000000000004">
      <c r="A382" s="5">
        <v>45963</v>
      </c>
      <c r="B382" s="2" t="s">
        <v>99</v>
      </c>
      <c r="C382">
        <v>0</v>
      </c>
      <c r="D382">
        <f t="shared" si="65"/>
        <v>567.29999999999995</v>
      </c>
      <c r="E382" s="3">
        <f t="shared" si="56"/>
        <v>0.86942528735632174</v>
      </c>
      <c r="F382" t="str">
        <f t="shared" si="66"/>
        <v>wird nicht betankt</v>
      </c>
      <c r="G382" t="str">
        <f t="shared" si="58"/>
        <v>Nachtruhe</v>
      </c>
      <c r="H382" t="str">
        <f t="shared" si="59"/>
        <v>Elektrolyseur darf nicht</v>
      </c>
      <c r="I382">
        <f t="shared" si="57"/>
        <v>0</v>
      </c>
      <c r="J382">
        <f t="shared" si="60"/>
        <v>0</v>
      </c>
      <c r="K382">
        <f t="shared" si="61"/>
        <v>0</v>
      </c>
      <c r="L382">
        <f t="shared" si="62"/>
        <v>20.39</v>
      </c>
      <c r="M382">
        <f t="shared" si="63"/>
        <v>0</v>
      </c>
      <c r="N382">
        <f t="shared" si="64"/>
        <v>20.39</v>
      </c>
    </row>
    <row r="383" spans="1:14" x14ac:dyDescent="0.55000000000000004">
      <c r="A383" s="5">
        <v>45963</v>
      </c>
      <c r="B383" s="2" t="s">
        <v>100</v>
      </c>
      <c r="C383">
        <v>0</v>
      </c>
      <c r="D383">
        <f t="shared" si="65"/>
        <v>567.29999999999995</v>
      </c>
      <c r="E383" s="3">
        <f t="shared" si="56"/>
        <v>0.86942528735632174</v>
      </c>
      <c r="F383" t="str">
        <f t="shared" si="66"/>
        <v>wird nicht betankt</v>
      </c>
      <c r="G383" t="str">
        <f t="shared" si="58"/>
        <v>Nachtruhe</v>
      </c>
      <c r="H383" t="str">
        <f t="shared" si="59"/>
        <v>Elektrolyseur darf nicht</v>
      </c>
      <c r="I383">
        <f t="shared" si="57"/>
        <v>0</v>
      </c>
      <c r="J383">
        <f t="shared" si="60"/>
        <v>0</v>
      </c>
      <c r="K383">
        <f t="shared" si="61"/>
        <v>0</v>
      </c>
      <c r="L383">
        <f t="shared" si="62"/>
        <v>20.39</v>
      </c>
      <c r="M383">
        <f t="shared" si="63"/>
        <v>0</v>
      </c>
      <c r="N383">
        <f t="shared" si="64"/>
        <v>20.39</v>
      </c>
    </row>
    <row r="384" spans="1:14" x14ac:dyDescent="0.55000000000000004">
      <c r="A384" s="5">
        <v>45963</v>
      </c>
      <c r="B384" s="2" t="s">
        <v>101</v>
      </c>
      <c r="C384">
        <v>0</v>
      </c>
      <c r="D384">
        <f t="shared" si="65"/>
        <v>567.29999999999995</v>
      </c>
      <c r="E384" s="3">
        <f t="shared" si="56"/>
        <v>0.86942528735632174</v>
      </c>
      <c r="F384" t="str">
        <f t="shared" si="66"/>
        <v>wird nicht betankt</v>
      </c>
      <c r="G384" t="str">
        <f t="shared" si="58"/>
        <v>Nachtruhe</v>
      </c>
      <c r="H384" t="str">
        <f t="shared" si="59"/>
        <v>Elektrolyseur darf nicht</v>
      </c>
      <c r="I384">
        <f t="shared" si="57"/>
        <v>0</v>
      </c>
      <c r="J384">
        <f t="shared" si="60"/>
        <v>0</v>
      </c>
      <c r="K384">
        <f t="shared" si="61"/>
        <v>0</v>
      </c>
      <c r="L384">
        <f t="shared" si="62"/>
        <v>20.39</v>
      </c>
      <c r="M384">
        <f t="shared" si="63"/>
        <v>0</v>
      </c>
      <c r="N384">
        <f t="shared" si="64"/>
        <v>20.39</v>
      </c>
    </row>
    <row r="385" spans="1:14" x14ac:dyDescent="0.55000000000000004">
      <c r="A385" s="5">
        <v>45963</v>
      </c>
      <c r="B385" s="2" t="s">
        <v>102</v>
      </c>
      <c r="C385">
        <v>0</v>
      </c>
      <c r="D385">
        <f t="shared" si="65"/>
        <v>567.29999999999995</v>
      </c>
      <c r="E385" s="3">
        <f t="shared" si="56"/>
        <v>0.86942528735632174</v>
      </c>
      <c r="F385" t="str">
        <f t="shared" si="66"/>
        <v>wird nicht betankt</v>
      </c>
      <c r="G385" t="str">
        <f t="shared" si="58"/>
        <v>Nachtruhe</v>
      </c>
      <c r="H385" t="str">
        <f t="shared" si="59"/>
        <v>Elektrolyseur darf nicht</v>
      </c>
      <c r="I385">
        <f t="shared" si="57"/>
        <v>0</v>
      </c>
      <c r="J385">
        <f t="shared" si="60"/>
        <v>0</v>
      </c>
      <c r="K385">
        <f t="shared" si="61"/>
        <v>0</v>
      </c>
      <c r="L385">
        <f t="shared" si="62"/>
        <v>20.39</v>
      </c>
      <c r="M385">
        <f t="shared" si="63"/>
        <v>0</v>
      </c>
      <c r="N385">
        <f t="shared" si="64"/>
        <v>20.39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Wasserstoff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Nausester</dc:creator>
  <cp:lastModifiedBy>Lennart Nausester</cp:lastModifiedBy>
  <dcterms:created xsi:type="dcterms:W3CDTF">2015-06-05T18:19:34Z</dcterms:created>
  <dcterms:modified xsi:type="dcterms:W3CDTF">2025-10-31T13:23:44Z</dcterms:modified>
</cp:coreProperties>
</file>