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da9\Desktop\FOCUS\"/>
    </mc:Choice>
  </mc:AlternateContent>
  <xr:revisionPtr revIDLastSave="0" documentId="13_ncr:1_{459624B6-5740-4DEB-9546-B346294DB0AB}" xr6:coauthVersionLast="47" xr6:coauthVersionMax="47" xr10:uidLastSave="{00000000-0000-0000-0000-000000000000}"/>
  <bookViews>
    <workbookView xWindow="165" yWindow="75" windowWidth="17475" windowHeight="10140" activeTab="1" xr2:uid="{C88246A4-1D72-476F-9478-00071BFC4B51}"/>
  </bookViews>
  <sheets>
    <sheet name="Main" sheetId="1" r:id="rId1"/>
    <sheet name="System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1" i="2" l="1"/>
  <c r="M61" i="2" s="1"/>
  <c r="N61" i="2" s="1"/>
  <c r="K61" i="2" s="1"/>
  <c r="M66" i="2"/>
  <c r="N66" i="2" s="1"/>
  <c r="K66" i="2" s="1"/>
  <c r="M67" i="2"/>
  <c r="N67" i="2" s="1"/>
  <c r="K67" i="2" s="1"/>
  <c r="M68" i="2"/>
  <c r="N68" i="2" s="1"/>
  <c r="K68" i="2" s="1"/>
  <c r="M69" i="2"/>
  <c r="N69" i="2" s="1"/>
  <c r="K69" i="2" s="1"/>
  <c r="M70" i="2"/>
  <c r="N70" i="2" s="1"/>
  <c r="K70" i="2" s="1"/>
  <c r="M71" i="2"/>
  <c r="N71" i="2" s="1"/>
  <c r="K71" i="2" s="1"/>
  <c r="M72" i="2"/>
  <c r="N72" i="2" s="1"/>
  <c r="K72" i="2" s="1"/>
  <c r="M73" i="2"/>
  <c r="N73" i="2" s="1"/>
  <c r="K73" i="2" s="1"/>
  <c r="M74" i="2"/>
  <c r="N74" i="2" s="1"/>
  <c r="K74" i="2" s="1"/>
  <c r="M75" i="2"/>
  <c r="N75" i="2" s="1"/>
  <c r="K75" i="2" s="1"/>
  <c r="M76" i="2"/>
  <c r="N76" i="2" s="1"/>
  <c r="K76" i="2" s="1"/>
  <c r="M77" i="2"/>
  <c r="N77" i="2" s="1"/>
  <c r="K77" i="2" s="1"/>
  <c r="M78" i="2"/>
  <c r="N78" i="2" s="1"/>
  <c r="K78" i="2" s="1"/>
  <c r="M79" i="2"/>
  <c r="N79" i="2" s="1"/>
  <c r="K79" i="2" s="1"/>
  <c r="M80" i="2"/>
  <c r="N80" i="2" s="1"/>
  <c r="K80" i="2" s="1"/>
  <c r="L62" i="2"/>
  <c r="M62" i="2" s="1"/>
  <c r="N62" i="2" s="1"/>
  <c r="K62" i="2" s="1"/>
  <c r="L63" i="2"/>
  <c r="M63" i="2" s="1"/>
  <c r="N63" i="2" s="1"/>
  <c r="K63" i="2" s="1"/>
  <c r="L64" i="2"/>
  <c r="M64" i="2" s="1"/>
  <c r="N64" i="2" s="1"/>
  <c r="K64" i="2" s="1"/>
  <c r="L65" i="2"/>
  <c r="M65" i="2" s="1"/>
  <c r="N65" i="2" s="1"/>
  <c r="K65" i="2" s="1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M81" i="2" s="1"/>
  <c r="N81" i="2" s="1"/>
  <c r="K81" i="2" s="1"/>
  <c r="L82" i="2"/>
  <c r="M82" i="2" s="1"/>
  <c r="N82" i="2" s="1"/>
  <c r="K82" i="2" s="1"/>
  <c r="L83" i="2"/>
  <c r="M83" i="2" s="1"/>
  <c r="N83" i="2" s="1"/>
  <c r="K83" i="2" s="1"/>
  <c r="L84" i="2"/>
  <c r="M84" i="2" s="1"/>
  <c r="N84" i="2" s="1"/>
  <c r="K84" i="2" s="1"/>
  <c r="L85" i="2"/>
  <c r="M85" i="2" s="1"/>
  <c r="N85" i="2" s="1"/>
  <c r="K85" i="2" s="1"/>
  <c r="I43" i="2"/>
  <c r="I42" i="2"/>
  <c r="I41" i="2"/>
  <c r="I40" i="2"/>
  <c r="I39" i="2"/>
  <c r="I38" i="2"/>
  <c r="I37" i="2"/>
  <c r="F36" i="2"/>
  <c r="M36" i="2" s="1"/>
  <c r="E36" i="2"/>
  <c r="I36" i="2" s="1"/>
  <c r="I35" i="2"/>
  <c r="I34" i="2"/>
  <c r="I33" i="2"/>
  <c r="I32" i="2"/>
  <c r="I31" i="2"/>
  <c r="I30" i="2"/>
  <c r="I29" i="2"/>
  <c r="D77" i="2"/>
  <c r="I75" i="2"/>
  <c r="I80" i="2"/>
  <c r="I79" i="2"/>
  <c r="I78" i="2"/>
  <c r="I77" i="2"/>
  <c r="I76" i="2"/>
  <c r="I74" i="2"/>
  <c r="I73" i="2"/>
  <c r="I72" i="2"/>
  <c r="I71" i="2"/>
  <c r="I68" i="2"/>
  <c r="I67" i="2"/>
  <c r="I66" i="2"/>
  <c r="I62" i="2"/>
  <c r="I61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29" i="2"/>
  <c r="N42" i="2"/>
  <c r="N43" i="2"/>
  <c r="N41" i="2"/>
  <c r="M42" i="2"/>
  <c r="M43" i="2"/>
  <c r="M41" i="2"/>
  <c r="M29" i="2"/>
  <c r="N29" i="2"/>
  <c r="O29" i="2"/>
  <c r="M30" i="2"/>
  <c r="N30" i="2"/>
  <c r="O30" i="2"/>
  <c r="M31" i="2"/>
  <c r="N31" i="2"/>
  <c r="O31" i="2"/>
  <c r="M32" i="2"/>
  <c r="N32" i="2"/>
  <c r="O32" i="2"/>
  <c r="M33" i="2"/>
  <c r="N33" i="2"/>
  <c r="O33" i="2"/>
  <c r="M34" i="2"/>
  <c r="N34" i="2"/>
  <c r="O34" i="2"/>
  <c r="M35" i="2"/>
  <c r="N35" i="2"/>
  <c r="O35" i="2"/>
  <c r="N36" i="2"/>
  <c r="O36" i="2"/>
  <c r="M37" i="2"/>
  <c r="N37" i="2"/>
  <c r="O37" i="2"/>
  <c r="M38" i="2"/>
  <c r="N38" i="2"/>
  <c r="O38" i="2"/>
  <c r="N39" i="2"/>
  <c r="O39" i="2"/>
  <c r="N40" i="2"/>
  <c r="O40" i="2"/>
  <c r="O41" i="2"/>
  <c r="O42" i="2"/>
  <c r="O43" i="2"/>
  <c r="L30" i="2"/>
  <c r="L31" i="2"/>
  <c r="L32" i="2"/>
  <c r="L33" i="2"/>
  <c r="L34" i="2"/>
  <c r="L35" i="2"/>
  <c r="L37" i="2"/>
  <c r="L38" i="2"/>
  <c r="L39" i="2"/>
  <c r="L40" i="2"/>
  <c r="L41" i="2"/>
  <c r="L42" i="2"/>
  <c r="L43" i="2"/>
  <c r="L29" i="2"/>
  <c r="M40" i="2"/>
  <c r="I17" i="2"/>
  <c r="I16" i="2"/>
  <c r="I15" i="2"/>
  <c r="I14" i="2"/>
  <c r="I13" i="2"/>
  <c r="D47" i="2"/>
  <c r="E47" i="2" s="1"/>
  <c r="F47" i="2" s="1"/>
  <c r="G47" i="2" s="1"/>
  <c r="H47" i="2" s="1"/>
  <c r="I47" i="2" s="1"/>
  <c r="C49" i="2"/>
  <c r="D48" i="2"/>
  <c r="E48" i="2" s="1"/>
  <c r="I70" i="2" l="1"/>
  <c r="I69" i="2"/>
  <c r="I63" i="2"/>
  <c r="I64" i="2"/>
  <c r="I65" i="2"/>
  <c r="P37" i="2"/>
  <c r="P35" i="2"/>
  <c r="P29" i="2"/>
  <c r="P30" i="2"/>
  <c r="M39" i="2"/>
  <c r="P31" i="2"/>
  <c r="P43" i="2"/>
  <c r="P41" i="2"/>
  <c r="P42" i="2"/>
  <c r="P38" i="2"/>
  <c r="L36" i="2"/>
  <c r="P36" i="2" s="1"/>
  <c r="P32" i="2"/>
  <c r="P40" i="2"/>
  <c r="P39" i="2"/>
  <c r="P34" i="2"/>
  <c r="P33" i="2"/>
  <c r="F48" i="2"/>
  <c r="E49" i="2"/>
  <c r="D49" i="2"/>
  <c r="G48" i="2" l="1"/>
  <c r="F49" i="2"/>
  <c r="H48" i="2" l="1"/>
  <c r="G49" i="2"/>
  <c r="H49" i="2" l="1"/>
  <c r="I48" i="2"/>
</calcChain>
</file>

<file path=xl/sharedStrings.xml><?xml version="1.0" encoding="utf-8"?>
<sst xmlns="http://schemas.openxmlformats.org/spreadsheetml/2006/main" count="143" uniqueCount="109">
  <si>
    <t>제목</t>
    <phoneticPr fontId="1" type="noConversion"/>
  </si>
  <si>
    <t>ASDF Defense</t>
    <phoneticPr fontId="1" type="noConversion"/>
  </si>
  <si>
    <t>장르</t>
    <phoneticPr fontId="1" type="noConversion"/>
  </si>
  <si>
    <t>플랫폼</t>
    <phoneticPr fontId="1" type="noConversion"/>
  </si>
  <si>
    <t>모바일(안드로이드)</t>
    <phoneticPr fontId="1" type="noConversion"/>
  </si>
  <si>
    <t>2D 디펜스</t>
    <phoneticPr fontId="1" type="noConversion"/>
  </si>
  <si>
    <t>설명</t>
    <phoneticPr fontId="1" type="noConversion"/>
  </si>
  <si>
    <t>스테이지별로 등장하는 적을 처치하여 적의 기지를 파괴하는 것이 목적</t>
    <phoneticPr fontId="1" type="noConversion"/>
  </si>
  <si>
    <t>스테이지가 오를 때마다 나오는 적의 등급, 등장 수, 적 기지 내구도 등이 조정된다.</t>
    <phoneticPr fontId="1" type="noConversion"/>
  </si>
  <si>
    <t>그에 맞춰서 스테이지 클리어시 재화를 보상으로 준다.</t>
    <phoneticPr fontId="1" type="noConversion"/>
  </si>
  <si>
    <t>캐릭터 포지션</t>
    <phoneticPr fontId="1" type="noConversion"/>
  </si>
  <si>
    <t>1. 전사</t>
    <phoneticPr fontId="1" type="noConversion"/>
  </si>
  <si>
    <t>2. 궁수</t>
    <phoneticPr fontId="1" type="noConversion"/>
  </si>
  <si>
    <t>3. 암살자</t>
    <phoneticPr fontId="1" type="noConversion"/>
  </si>
  <si>
    <t>포지션</t>
    <phoneticPr fontId="1" type="noConversion"/>
  </si>
  <si>
    <t>전사</t>
    <phoneticPr fontId="1" type="noConversion"/>
  </si>
  <si>
    <t>궁수</t>
    <phoneticPr fontId="1" type="noConversion"/>
  </si>
  <si>
    <t>암살자</t>
    <phoneticPr fontId="1" type="noConversion"/>
  </si>
  <si>
    <t>마법사</t>
    <phoneticPr fontId="1" type="noConversion"/>
  </si>
  <si>
    <t>디펜더</t>
    <phoneticPr fontId="1" type="noConversion"/>
  </si>
  <si>
    <t>최대로 배치 가능한 캐릭터는 총 8명이다.</t>
    <phoneticPr fontId="1" type="noConversion"/>
  </si>
  <si>
    <t>공격타입</t>
    <phoneticPr fontId="1" type="noConversion"/>
  </si>
  <si>
    <t>사정거리</t>
    <phoneticPr fontId="1" type="noConversion"/>
  </si>
  <si>
    <t>범위</t>
    <phoneticPr fontId="1" type="noConversion"/>
  </si>
  <si>
    <t>단일</t>
    <phoneticPr fontId="1" type="noConversion"/>
  </si>
  <si>
    <t>없음</t>
    <phoneticPr fontId="1" type="noConversion"/>
  </si>
  <si>
    <t>4. 마법사</t>
    <phoneticPr fontId="1" type="noConversion"/>
  </si>
  <si>
    <t>5. 디펜더</t>
    <phoneticPr fontId="1" type="noConversion"/>
  </si>
  <si>
    <t>근거리</t>
    <phoneticPr fontId="1" type="noConversion"/>
  </si>
  <si>
    <t>원거리</t>
    <phoneticPr fontId="1" type="noConversion"/>
  </si>
  <si>
    <t>체력</t>
    <phoneticPr fontId="1" type="noConversion"/>
  </si>
  <si>
    <t>공격력</t>
    <phoneticPr fontId="1" type="noConversion"/>
  </si>
  <si>
    <t>이동속도</t>
    <phoneticPr fontId="1" type="noConversion"/>
  </si>
  <si>
    <t>공격속도</t>
    <phoneticPr fontId="1" type="noConversion"/>
  </si>
  <si>
    <t>등급 0~10</t>
    <phoneticPr fontId="1" type="noConversion"/>
  </si>
  <si>
    <t>기본적으로 각 포지션별 1등급 캐릭터가 제공된다.</t>
    <phoneticPr fontId="1" type="noConversion"/>
  </si>
  <si>
    <t>마나의 샘</t>
    <phoneticPr fontId="1" type="noConversion"/>
  </si>
  <si>
    <t>마나 회복량</t>
    <phoneticPr fontId="1" type="noConversion"/>
  </si>
  <si>
    <t>최대 마나량</t>
    <phoneticPr fontId="1" type="noConversion"/>
  </si>
  <si>
    <t>효과/레벨</t>
    <phoneticPr fontId="1" type="noConversion"/>
  </si>
  <si>
    <t>마나 업그레이드</t>
    <phoneticPr fontId="1" type="noConversion"/>
  </si>
  <si>
    <t>마나 회복량</t>
    <phoneticPr fontId="1" type="noConversion"/>
  </si>
  <si>
    <t>최대 마나량</t>
    <phoneticPr fontId="1" type="noConversion"/>
  </si>
  <si>
    <t>업그레이드 레벨 * 25</t>
    <phoneticPr fontId="1" type="noConversion"/>
  </si>
  <si>
    <t>Ayra</t>
    <phoneticPr fontId="1" type="noConversion"/>
  </si>
  <si>
    <t>Shannan</t>
    <phoneticPr fontId="1" type="noConversion"/>
  </si>
  <si>
    <t>Ronan</t>
    <phoneticPr fontId="1" type="noConversion"/>
  </si>
  <si>
    <t>Elice</t>
    <phoneticPr fontId="1" type="noConversion"/>
  </si>
  <si>
    <t>Marth</t>
    <phoneticPr fontId="1" type="noConversion"/>
  </si>
  <si>
    <t>Navarre</t>
    <phoneticPr fontId="1" type="noConversion"/>
  </si>
  <si>
    <t>Sophia</t>
    <phoneticPr fontId="1" type="noConversion"/>
  </si>
  <si>
    <t>Karla</t>
    <phoneticPr fontId="1" type="noConversion"/>
  </si>
  <si>
    <t>Tatiana</t>
    <phoneticPr fontId="1" type="noConversion"/>
  </si>
  <si>
    <t>Alear</t>
    <phoneticPr fontId="1" type="noConversion"/>
  </si>
  <si>
    <t>Etie</t>
    <phoneticPr fontId="1" type="noConversion"/>
  </si>
  <si>
    <t>FlameEmperor</t>
    <phoneticPr fontId="1" type="noConversion"/>
  </si>
  <si>
    <t>Corrin</t>
    <phoneticPr fontId="1" type="noConversion"/>
  </si>
  <si>
    <t>Lucina</t>
    <phoneticPr fontId="1" type="noConversion"/>
  </si>
  <si>
    <t>Edelgard</t>
    <phoneticPr fontId="1" type="noConversion"/>
  </si>
  <si>
    <t>비용</t>
    <phoneticPr fontId="1" type="noConversion"/>
  </si>
  <si>
    <t>능력치</t>
    <phoneticPr fontId="1" type="noConversion"/>
  </si>
  <si>
    <t>1전</t>
    <phoneticPr fontId="1" type="noConversion"/>
  </si>
  <si>
    <t>2전</t>
    <phoneticPr fontId="1" type="noConversion"/>
  </si>
  <si>
    <t>3전</t>
    <phoneticPr fontId="1" type="noConversion"/>
  </si>
  <si>
    <t>1궁</t>
    <phoneticPr fontId="1" type="noConversion"/>
  </si>
  <si>
    <t>2궁</t>
    <phoneticPr fontId="1" type="noConversion"/>
  </si>
  <si>
    <t>3궁</t>
    <phoneticPr fontId="1" type="noConversion"/>
  </si>
  <si>
    <t>1암</t>
    <phoneticPr fontId="1" type="noConversion"/>
  </si>
  <si>
    <t>2암</t>
    <phoneticPr fontId="1" type="noConversion"/>
  </si>
  <si>
    <t>3암</t>
    <phoneticPr fontId="1" type="noConversion"/>
  </si>
  <si>
    <t>1마</t>
    <phoneticPr fontId="1" type="noConversion"/>
  </si>
  <si>
    <t>2마</t>
    <phoneticPr fontId="1" type="noConversion"/>
  </si>
  <si>
    <t>3마</t>
    <phoneticPr fontId="1" type="noConversion"/>
  </si>
  <si>
    <t>1디</t>
    <phoneticPr fontId="1" type="noConversion"/>
  </si>
  <si>
    <t>2디</t>
    <phoneticPr fontId="1" type="noConversion"/>
  </si>
  <si>
    <t>3디</t>
    <phoneticPr fontId="1" type="noConversion"/>
  </si>
  <si>
    <t>공격력</t>
    <phoneticPr fontId="1" type="noConversion"/>
  </si>
  <si>
    <t>체력</t>
    <phoneticPr fontId="1" type="noConversion"/>
  </si>
  <si>
    <t>이동속도</t>
    <phoneticPr fontId="1" type="noConversion"/>
  </si>
  <si>
    <t>공격/s</t>
    <phoneticPr fontId="1" type="noConversion"/>
  </si>
  <si>
    <t>DPS</t>
    <phoneticPr fontId="1" type="noConversion"/>
  </si>
  <si>
    <t>소환 코스트</t>
    <phoneticPr fontId="1" type="noConversion"/>
  </si>
  <si>
    <t>슈퍼 소환 코스트</t>
    <phoneticPr fontId="1" type="noConversion"/>
  </si>
  <si>
    <t>인식거리</t>
    <phoneticPr fontId="1" type="noConversion"/>
  </si>
  <si>
    <t>적 캐릭터</t>
    <phoneticPr fontId="1" type="noConversion"/>
  </si>
  <si>
    <t>회복 코스트</t>
    <phoneticPr fontId="1" type="noConversion"/>
  </si>
  <si>
    <t>4전</t>
    <phoneticPr fontId="1" type="noConversion"/>
  </si>
  <si>
    <t>5전</t>
    <phoneticPr fontId="1" type="noConversion"/>
  </si>
  <si>
    <t>4궁</t>
    <phoneticPr fontId="1" type="noConversion"/>
  </si>
  <si>
    <t>5궁</t>
    <phoneticPr fontId="1" type="noConversion"/>
  </si>
  <si>
    <t>4암</t>
    <phoneticPr fontId="1" type="noConversion"/>
  </si>
  <si>
    <t>5암</t>
    <phoneticPr fontId="1" type="noConversion"/>
  </si>
  <si>
    <t>4마</t>
    <phoneticPr fontId="1" type="noConversion"/>
  </si>
  <si>
    <t>5마</t>
    <phoneticPr fontId="1" type="noConversion"/>
  </si>
  <si>
    <t>4디</t>
    <phoneticPr fontId="1" type="noConversion"/>
  </si>
  <si>
    <t>5디</t>
    <phoneticPr fontId="1" type="noConversion"/>
  </si>
  <si>
    <t>3, 5 등급에서 능력치 대폭 상승</t>
    <phoneticPr fontId="1" type="noConversion"/>
  </si>
  <si>
    <t>보상으로 받은 재화는 로비에서 아군의 강화, 아군 마나 강화 등에 사용된다.</t>
    <phoneticPr fontId="1" type="noConversion"/>
  </si>
  <si>
    <t>업그레이드 레벨 * 0.1 + 1</t>
    <phoneticPr fontId="1" type="noConversion"/>
  </si>
  <si>
    <t>라운드 별 소환 그룹</t>
    <phoneticPr fontId="1" type="noConversion"/>
  </si>
  <si>
    <t>라운드</t>
    <phoneticPr fontId="1" type="noConversion"/>
  </si>
  <si>
    <t>전사</t>
    <phoneticPr fontId="1" type="noConversion"/>
  </si>
  <si>
    <t>궁수</t>
    <phoneticPr fontId="1" type="noConversion"/>
  </si>
  <si>
    <t>암살자</t>
    <phoneticPr fontId="1" type="noConversion"/>
  </si>
  <si>
    <t>마법사</t>
    <phoneticPr fontId="1" type="noConversion"/>
  </si>
  <si>
    <t>디펜더</t>
    <phoneticPr fontId="1" type="noConversion"/>
  </si>
  <si>
    <t>123 -&gt; 75% 1등급 20% 2등급 5% 3등급</t>
    <phoneticPr fontId="1" type="noConversion"/>
  </si>
  <si>
    <t>점수</t>
    <phoneticPr fontId="1" type="noConversion"/>
  </si>
  <si>
    <t>획득 골드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</si>
</sst>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1746D-C664-42D3-86FF-C3FF884615BD}">
  <dimension ref="B3:B16"/>
  <sheetViews>
    <sheetView workbookViewId="0">
      <selection activeCell="B17" sqref="B17"/>
    </sheetView>
  </sheetViews>
  <sheetFormatPr defaultRowHeight="16.5" x14ac:dyDescent="0.3"/>
  <sheetData>
    <row r="3" spans="2:2" x14ac:dyDescent="0.3">
      <c r="B3" t="s">
        <v>0</v>
      </c>
    </row>
    <row r="4" spans="2:2" x14ac:dyDescent="0.3">
      <c r="B4" t="s">
        <v>1</v>
      </c>
    </row>
    <row r="6" spans="2:2" x14ac:dyDescent="0.3">
      <c r="B6" t="s">
        <v>3</v>
      </c>
    </row>
    <row r="7" spans="2:2" x14ac:dyDescent="0.3">
      <c r="B7" t="s">
        <v>4</v>
      </c>
    </row>
    <row r="9" spans="2:2" x14ac:dyDescent="0.3">
      <c r="B9" t="s">
        <v>2</v>
      </c>
    </row>
    <row r="10" spans="2:2" x14ac:dyDescent="0.3">
      <c r="B10" t="s">
        <v>5</v>
      </c>
    </row>
    <row r="12" spans="2:2" x14ac:dyDescent="0.3">
      <c r="B12" t="s">
        <v>6</v>
      </c>
    </row>
    <row r="13" spans="2:2" x14ac:dyDescent="0.3">
      <c r="B13" t="s">
        <v>7</v>
      </c>
    </row>
    <row r="14" spans="2:2" x14ac:dyDescent="0.3">
      <c r="B14" t="s">
        <v>8</v>
      </c>
    </row>
    <row r="15" spans="2:2" x14ac:dyDescent="0.3">
      <c r="B15" t="s">
        <v>9</v>
      </c>
    </row>
    <row r="16" spans="2:2" x14ac:dyDescent="0.3">
      <c r="B16" t="s">
        <v>97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37570-3F17-4499-846B-9D57F112E1AD}">
  <dimension ref="B3:T100"/>
  <sheetViews>
    <sheetView tabSelected="1" topLeftCell="B55" workbookViewId="0">
      <selection activeCell="C61" sqref="C61"/>
    </sheetView>
  </sheetViews>
  <sheetFormatPr defaultRowHeight="16.5" x14ac:dyDescent="0.3"/>
  <cols>
    <col min="2" max="2" width="11.625" customWidth="1"/>
    <col min="3" max="3" width="9.5" customWidth="1"/>
    <col min="9" max="9" width="11.25" customWidth="1"/>
    <col min="10" max="10" width="16.125" customWidth="1"/>
    <col min="11" max="11" width="16" customWidth="1"/>
    <col min="12" max="12" width="15.25" customWidth="1"/>
    <col min="14" max="14" width="10.75" customWidth="1"/>
    <col min="20" max="20" width="11.125" customWidth="1"/>
  </cols>
  <sheetData>
    <row r="3" spans="2:9" x14ac:dyDescent="0.3">
      <c r="B3" t="s">
        <v>10</v>
      </c>
    </row>
    <row r="4" spans="2:9" x14ac:dyDescent="0.3">
      <c r="B4" t="s">
        <v>11</v>
      </c>
    </row>
    <row r="5" spans="2:9" x14ac:dyDescent="0.3">
      <c r="B5" t="s">
        <v>12</v>
      </c>
    </row>
    <row r="6" spans="2:9" x14ac:dyDescent="0.3">
      <c r="B6" t="s">
        <v>13</v>
      </c>
    </row>
    <row r="7" spans="2:9" x14ac:dyDescent="0.3">
      <c r="B7" t="s">
        <v>26</v>
      </c>
    </row>
    <row r="8" spans="2:9" x14ac:dyDescent="0.3">
      <c r="B8" t="s">
        <v>27</v>
      </c>
    </row>
    <row r="11" spans="2:9" x14ac:dyDescent="0.3">
      <c r="B11" t="s">
        <v>34</v>
      </c>
    </row>
    <row r="12" spans="2:9" x14ac:dyDescent="0.3">
      <c r="B12" s="1" t="s">
        <v>14</v>
      </c>
      <c r="C12" s="1" t="s">
        <v>21</v>
      </c>
      <c r="D12" s="1" t="s">
        <v>22</v>
      </c>
      <c r="E12" s="1" t="s">
        <v>31</v>
      </c>
      <c r="F12" s="1" t="s">
        <v>30</v>
      </c>
      <c r="G12" s="1" t="s">
        <v>32</v>
      </c>
      <c r="H12" s="1" t="s">
        <v>33</v>
      </c>
    </row>
    <row r="13" spans="2:9" x14ac:dyDescent="0.3">
      <c r="B13" t="s">
        <v>15</v>
      </c>
      <c r="C13" t="s">
        <v>23</v>
      </c>
      <c r="D13" t="s">
        <v>28</v>
      </c>
      <c r="E13">
        <v>5</v>
      </c>
      <c r="F13">
        <v>7</v>
      </c>
      <c r="G13">
        <v>4</v>
      </c>
      <c r="H13">
        <v>4</v>
      </c>
      <c r="I13">
        <f>SUM(E13:H13)</f>
        <v>20</v>
      </c>
    </row>
    <row r="14" spans="2:9" x14ac:dyDescent="0.3">
      <c r="B14" t="s">
        <v>16</v>
      </c>
      <c r="C14" t="s">
        <v>24</v>
      </c>
      <c r="D14" t="s">
        <v>29</v>
      </c>
      <c r="E14">
        <v>6</v>
      </c>
      <c r="F14">
        <v>3</v>
      </c>
      <c r="G14">
        <v>10</v>
      </c>
      <c r="H14">
        <v>4</v>
      </c>
      <c r="I14">
        <f t="shared" ref="I14:I17" si="0">SUM(E14:H14)</f>
        <v>23</v>
      </c>
    </row>
    <row r="15" spans="2:9" x14ac:dyDescent="0.3">
      <c r="B15" t="s">
        <v>17</v>
      </c>
      <c r="C15" t="s">
        <v>24</v>
      </c>
      <c r="D15" t="s">
        <v>28</v>
      </c>
      <c r="E15">
        <v>10</v>
      </c>
      <c r="F15">
        <v>2</v>
      </c>
      <c r="G15">
        <v>8</v>
      </c>
      <c r="H15">
        <v>9</v>
      </c>
      <c r="I15">
        <f t="shared" si="0"/>
        <v>29</v>
      </c>
    </row>
    <row r="16" spans="2:9" x14ac:dyDescent="0.3">
      <c r="B16" t="s">
        <v>18</v>
      </c>
      <c r="C16" t="s">
        <v>23</v>
      </c>
      <c r="D16" t="s">
        <v>29</v>
      </c>
      <c r="E16">
        <v>7</v>
      </c>
      <c r="F16">
        <v>2</v>
      </c>
      <c r="G16">
        <v>5</v>
      </c>
      <c r="H16">
        <v>3</v>
      </c>
      <c r="I16">
        <f t="shared" si="0"/>
        <v>17</v>
      </c>
    </row>
    <row r="17" spans="2:16" x14ac:dyDescent="0.3">
      <c r="B17" t="s">
        <v>19</v>
      </c>
      <c r="C17" t="s">
        <v>25</v>
      </c>
      <c r="D17" t="s">
        <v>25</v>
      </c>
      <c r="E17">
        <v>0</v>
      </c>
      <c r="F17">
        <v>10</v>
      </c>
      <c r="G17">
        <v>6</v>
      </c>
      <c r="H17">
        <v>0</v>
      </c>
      <c r="I17">
        <f t="shared" si="0"/>
        <v>16</v>
      </c>
    </row>
    <row r="19" spans="2:16" x14ac:dyDescent="0.3">
      <c r="B19" t="s">
        <v>20</v>
      </c>
    </row>
    <row r="20" spans="2:16" x14ac:dyDescent="0.3">
      <c r="B20" t="s">
        <v>35</v>
      </c>
    </row>
    <row r="22" spans="2:16" x14ac:dyDescent="0.3">
      <c r="B22" t="s">
        <v>44</v>
      </c>
      <c r="C22" t="s">
        <v>57</v>
      </c>
      <c r="D22" t="s">
        <v>53</v>
      </c>
    </row>
    <row r="23" spans="2:16" x14ac:dyDescent="0.3">
      <c r="B23" t="s">
        <v>46</v>
      </c>
      <c r="C23" t="s">
        <v>56</v>
      </c>
      <c r="D23" t="s">
        <v>54</v>
      </c>
      <c r="E23" s="1"/>
      <c r="F23" s="1"/>
      <c r="G23" s="1"/>
      <c r="L23" s="1"/>
      <c r="M23" s="1"/>
      <c r="N23" s="1"/>
      <c r="O23" s="1"/>
    </row>
    <row r="24" spans="2:16" x14ac:dyDescent="0.3">
      <c r="B24" t="s">
        <v>45</v>
      </c>
      <c r="C24" t="s">
        <v>49</v>
      </c>
      <c r="D24" t="s">
        <v>51</v>
      </c>
    </row>
    <row r="25" spans="2:16" x14ac:dyDescent="0.3">
      <c r="B25" t="s">
        <v>47</v>
      </c>
      <c r="C25" t="s">
        <v>50</v>
      </c>
      <c r="D25" t="s">
        <v>52</v>
      </c>
    </row>
    <row r="26" spans="2:16" x14ac:dyDescent="0.3">
      <c r="B26" t="s">
        <v>48</v>
      </c>
      <c r="C26" t="s">
        <v>58</v>
      </c>
      <c r="D26" t="s">
        <v>55</v>
      </c>
    </row>
    <row r="28" spans="2:16" x14ac:dyDescent="0.3">
      <c r="B28" s="1" t="s">
        <v>60</v>
      </c>
      <c r="C28" t="s">
        <v>83</v>
      </c>
      <c r="D28" s="1" t="s">
        <v>22</v>
      </c>
      <c r="E28" s="1" t="s">
        <v>31</v>
      </c>
      <c r="F28" s="1" t="s">
        <v>30</v>
      </c>
      <c r="G28" s="1" t="s">
        <v>32</v>
      </c>
      <c r="H28" s="1" t="s">
        <v>79</v>
      </c>
      <c r="I28" s="1" t="s">
        <v>80</v>
      </c>
      <c r="J28" s="1" t="s">
        <v>81</v>
      </c>
      <c r="K28" s="1" t="s">
        <v>82</v>
      </c>
      <c r="L28" s="1" t="s">
        <v>76</v>
      </c>
      <c r="M28" s="1" t="s">
        <v>77</v>
      </c>
      <c r="N28" s="1" t="s">
        <v>78</v>
      </c>
      <c r="O28" s="1" t="s">
        <v>79</v>
      </c>
      <c r="P28" s="1" t="s">
        <v>80</v>
      </c>
    </row>
    <row r="29" spans="2:16" x14ac:dyDescent="0.3">
      <c r="B29" t="s">
        <v>61</v>
      </c>
      <c r="C29">
        <v>180</v>
      </c>
      <c r="D29">
        <v>200</v>
      </c>
      <c r="E29">
        <v>10</v>
      </c>
      <c r="F29">
        <v>140</v>
      </c>
      <c r="G29">
        <v>120</v>
      </c>
      <c r="H29">
        <v>0.8</v>
      </c>
      <c r="I29">
        <f t="shared" ref="I29:I43" si="1">E29*H29</f>
        <v>8</v>
      </c>
      <c r="J29">
        <v>10</v>
      </c>
      <c r="K29">
        <f t="shared" ref="K29:K43" si="2">J29*3</f>
        <v>30</v>
      </c>
      <c r="L29">
        <f t="shared" ref="L29:L40" si="3">E29*1.4</f>
        <v>14</v>
      </c>
      <c r="M29">
        <f t="shared" ref="M29:M40" si="4">F29*1.4</f>
        <v>196</v>
      </c>
      <c r="N29">
        <f t="shared" ref="N29:N40" si="5">G29*1.4</f>
        <v>168</v>
      </c>
      <c r="O29">
        <f t="shared" ref="O29:O40" si="6">H29*1.4</f>
        <v>1.1199999999999999</v>
      </c>
      <c r="P29">
        <f>L29*O29</f>
        <v>15.679999999999998</v>
      </c>
    </row>
    <row r="30" spans="2:16" x14ac:dyDescent="0.3">
      <c r="B30" t="s">
        <v>62</v>
      </c>
      <c r="C30">
        <v>216</v>
      </c>
      <c r="D30">
        <v>240</v>
      </c>
      <c r="E30">
        <v>40</v>
      </c>
      <c r="F30">
        <v>560</v>
      </c>
      <c r="G30">
        <v>144</v>
      </c>
      <c r="H30">
        <v>0.9</v>
      </c>
      <c r="I30">
        <f t="shared" si="1"/>
        <v>36</v>
      </c>
      <c r="J30">
        <v>60</v>
      </c>
      <c r="K30">
        <f t="shared" si="2"/>
        <v>180</v>
      </c>
      <c r="L30">
        <f t="shared" si="3"/>
        <v>56</v>
      </c>
      <c r="M30">
        <f t="shared" si="4"/>
        <v>784</v>
      </c>
      <c r="N30">
        <f t="shared" si="5"/>
        <v>201.6</v>
      </c>
      <c r="O30">
        <f t="shared" si="6"/>
        <v>1.26</v>
      </c>
      <c r="P30">
        <f t="shared" ref="P30:P43" si="7">L30*O30</f>
        <v>70.56</v>
      </c>
    </row>
    <row r="31" spans="2:16" x14ac:dyDescent="0.3">
      <c r="B31" t="s">
        <v>63</v>
      </c>
      <c r="C31">
        <v>252</v>
      </c>
      <c r="D31">
        <v>280</v>
      </c>
      <c r="E31">
        <v>160</v>
      </c>
      <c r="F31">
        <v>2240</v>
      </c>
      <c r="G31">
        <v>168</v>
      </c>
      <c r="H31">
        <v>1</v>
      </c>
      <c r="I31">
        <f t="shared" si="1"/>
        <v>160</v>
      </c>
      <c r="J31">
        <v>400</v>
      </c>
      <c r="K31">
        <f t="shared" si="2"/>
        <v>1200</v>
      </c>
      <c r="L31">
        <f t="shared" si="3"/>
        <v>224</v>
      </c>
      <c r="M31">
        <f t="shared" si="4"/>
        <v>3136</v>
      </c>
      <c r="N31">
        <f t="shared" si="5"/>
        <v>235.2</v>
      </c>
      <c r="O31">
        <f t="shared" si="6"/>
        <v>1.4</v>
      </c>
      <c r="P31">
        <f t="shared" si="7"/>
        <v>313.59999999999997</v>
      </c>
    </row>
    <row r="32" spans="2:16" x14ac:dyDescent="0.3">
      <c r="B32" t="s">
        <v>64</v>
      </c>
      <c r="C32">
        <v>600</v>
      </c>
      <c r="D32">
        <v>800</v>
      </c>
      <c r="E32">
        <v>18</v>
      </c>
      <c r="F32">
        <v>90</v>
      </c>
      <c r="G32">
        <v>300</v>
      </c>
      <c r="H32">
        <v>0.8</v>
      </c>
      <c r="I32">
        <f t="shared" si="1"/>
        <v>14.4</v>
      </c>
      <c r="J32">
        <v>15</v>
      </c>
      <c r="K32">
        <f t="shared" si="2"/>
        <v>45</v>
      </c>
      <c r="L32">
        <f t="shared" si="3"/>
        <v>25.2</v>
      </c>
      <c r="M32">
        <f t="shared" si="4"/>
        <v>125.99999999999999</v>
      </c>
      <c r="N32">
        <f t="shared" si="5"/>
        <v>420</v>
      </c>
      <c r="O32">
        <f t="shared" si="6"/>
        <v>1.1199999999999999</v>
      </c>
      <c r="P32">
        <f t="shared" si="7"/>
        <v>28.223999999999997</v>
      </c>
    </row>
    <row r="33" spans="2:16" x14ac:dyDescent="0.3">
      <c r="B33" t="s">
        <v>65</v>
      </c>
      <c r="C33">
        <v>660</v>
      </c>
      <c r="D33">
        <v>900</v>
      </c>
      <c r="E33">
        <v>64</v>
      </c>
      <c r="F33">
        <v>320</v>
      </c>
      <c r="G33">
        <v>360</v>
      </c>
      <c r="H33">
        <v>0.9</v>
      </c>
      <c r="I33">
        <f t="shared" si="1"/>
        <v>57.6</v>
      </c>
      <c r="J33">
        <v>70</v>
      </c>
      <c r="K33">
        <f t="shared" si="2"/>
        <v>210</v>
      </c>
      <c r="L33">
        <f t="shared" si="3"/>
        <v>89.6</v>
      </c>
      <c r="M33">
        <f t="shared" si="4"/>
        <v>448</v>
      </c>
      <c r="N33">
        <f t="shared" si="5"/>
        <v>503.99999999999994</v>
      </c>
      <c r="O33">
        <f t="shared" si="6"/>
        <v>1.26</v>
      </c>
      <c r="P33">
        <f t="shared" si="7"/>
        <v>112.89599999999999</v>
      </c>
    </row>
    <row r="34" spans="2:16" x14ac:dyDescent="0.3">
      <c r="B34" t="s">
        <v>66</v>
      </c>
      <c r="C34">
        <v>720</v>
      </c>
      <c r="D34">
        <v>1000</v>
      </c>
      <c r="E34">
        <v>154</v>
      </c>
      <c r="F34">
        <v>760</v>
      </c>
      <c r="G34">
        <v>420</v>
      </c>
      <c r="H34">
        <v>1</v>
      </c>
      <c r="I34">
        <f t="shared" si="1"/>
        <v>154</v>
      </c>
      <c r="J34">
        <v>250</v>
      </c>
      <c r="K34">
        <f t="shared" si="2"/>
        <v>750</v>
      </c>
      <c r="L34">
        <f t="shared" si="3"/>
        <v>215.6</v>
      </c>
      <c r="M34">
        <f t="shared" si="4"/>
        <v>1064</v>
      </c>
      <c r="N34">
        <f t="shared" si="5"/>
        <v>588</v>
      </c>
      <c r="O34">
        <f t="shared" si="6"/>
        <v>1.4</v>
      </c>
      <c r="P34">
        <f t="shared" si="7"/>
        <v>301.83999999999997</v>
      </c>
    </row>
    <row r="35" spans="2:16" x14ac:dyDescent="0.3">
      <c r="B35" t="s">
        <v>67</v>
      </c>
      <c r="C35">
        <v>150</v>
      </c>
      <c r="D35">
        <v>150</v>
      </c>
      <c r="E35">
        <v>40</v>
      </c>
      <c r="F35">
        <v>80</v>
      </c>
      <c r="G35">
        <v>240</v>
      </c>
      <c r="H35">
        <v>1.6</v>
      </c>
      <c r="I35">
        <f t="shared" si="1"/>
        <v>64</v>
      </c>
      <c r="J35">
        <v>20</v>
      </c>
      <c r="K35">
        <f t="shared" si="2"/>
        <v>60</v>
      </c>
      <c r="L35">
        <f t="shared" si="3"/>
        <v>56</v>
      </c>
      <c r="M35">
        <f t="shared" si="4"/>
        <v>112</v>
      </c>
      <c r="N35">
        <f t="shared" si="5"/>
        <v>336</v>
      </c>
      <c r="O35">
        <f t="shared" si="6"/>
        <v>2.2399999999999998</v>
      </c>
      <c r="P35">
        <f t="shared" si="7"/>
        <v>125.43999999999998</v>
      </c>
    </row>
    <row r="36" spans="2:16" x14ac:dyDescent="0.3">
      <c r="B36" t="s">
        <v>68</v>
      </c>
      <c r="C36">
        <v>175</v>
      </c>
      <c r="D36">
        <v>175</v>
      </c>
      <c r="E36">
        <f>E35*4.5</f>
        <v>180</v>
      </c>
      <c r="F36">
        <f>F35*4.5</f>
        <v>360</v>
      </c>
      <c r="G36">
        <v>288</v>
      </c>
      <c r="H36">
        <v>1.8</v>
      </c>
      <c r="I36">
        <f t="shared" si="1"/>
        <v>324</v>
      </c>
      <c r="J36">
        <v>135</v>
      </c>
      <c r="K36">
        <f t="shared" si="2"/>
        <v>405</v>
      </c>
      <c r="L36">
        <f t="shared" si="3"/>
        <v>251.99999999999997</v>
      </c>
      <c r="M36">
        <f t="shared" si="4"/>
        <v>503.99999999999994</v>
      </c>
      <c r="N36">
        <f t="shared" si="5"/>
        <v>403.2</v>
      </c>
      <c r="O36">
        <f t="shared" si="6"/>
        <v>2.52</v>
      </c>
      <c r="P36">
        <f t="shared" si="7"/>
        <v>635.04</v>
      </c>
    </row>
    <row r="37" spans="2:16" x14ac:dyDescent="0.3">
      <c r="B37" t="s">
        <v>69</v>
      </c>
      <c r="C37">
        <v>200</v>
      </c>
      <c r="D37">
        <v>200</v>
      </c>
      <c r="E37">
        <v>450</v>
      </c>
      <c r="F37">
        <v>900</v>
      </c>
      <c r="G37">
        <v>336</v>
      </c>
      <c r="H37">
        <v>2</v>
      </c>
      <c r="I37">
        <f t="shared" si="1"/>
        <v>900</v>
      </c>
      <c r="J37">
        <v>400</v>
      </c>
      <c r="K37">
        <f t="shared" si="2"/>
        <v>1200</v>
      </c>
      <c r="L37">
        <f t="shared" si="3"/>
        <v>630</v>
      </c>
      <c r="M37">
        <f t="shared" si="4"/>
        <v>1260</v>
      </c>
      <c r="N37">
        <f t="shared" si="5"/>
        <v>470.4</v>
      </c>
      <c r="O37">
        <f t="shared" si="6"/>
        <v>2.8</v>
      </c>
      <c r="P37">
        <f t="shared" si="7"/>
        <v>1764</v>
      </c>
    </row>
    <row r="38" spans="2:16" x14ac:dyDescent="0.3">
      <c r="B38" t="s">
        <v>70</v>
      </c>
      <c r="C38">
        <v>480</v>
      </c>
      <c r="D38">
        <v>600</v>
      </c>
      <c r="E38">
        <v>42</v>
      </c>
      <c r="F38">
        <v>60</v>
      </c>
      <c r="G38">
        <v>150</v>
      </c>
      <c r="H38">
        <v>0.6</v>
      </c>
      <c r="I38">
        <f t="shared" si="1"/>
        <v>25.2</v>
      </c>
      <c r="J38">
        <v>30</v>
      </c>
      <c r="K38">
        <f t="shared" si="2"/>
        <v>90</v>
      </c>
      <c r="L38">
        <f t="shared" si="3"/>
        <v>58.8</v>
      </c>
      <c r="M38">
        <f t="shared" si="4"/>
        <v>84</v>
      </c>
      <c r="N38">
        <f t="shared" si="5"/>
        <v>210</v>
      </c>
      <c r="O38">
        <f t="shared" si="6"/>
        <v>0.84</v>
      </c>
      <c r="P38">
        <f t="shared" si="7"/>
        <v>49.391999999999996</v>
      </c>
    </row>
    <row r="39" spans="2:16" x14ac:dyDescent="0.3">
      <c r="B39" t="s">
        <v>71</v>
      </c>
      <c r="C39">
        <v>520</v>
      </c>
      <c r="D39">
        <v>650</v>
      </c>
      <c r="E39">
        <v>194</v>
      </c>
      <c r="F39">
        <v>340</v>
      </c>
      <c r="G39">
        <v>180</v>
      </c>
      <c r="H39">
        <v>0.65</v>
      </c>
      <c r="I39">
        <f t="shared" si="1"/>
        <v>126.10000000000001</v>
      </c>
      <c r="J39">
        <v>240</v>
      </c>
      <c r="K39">
        <f t="shared" si="2"/>
        <v>720</v>
      </c>
      <c r="L39">
        <f t="shared" si="3"/>
        <v>271.59999999999997</v>
      </c>
      <c r="M39">
        <f t="shared" si="4"/>
        <v>475.99999999999994</v>
      </c>
      <c r="N39">
        <f t="shared" si="5"/>
        <v>251.99999999999997</v>
      </c>
      <c r="O39">
        <f t="shared" si="6"/>
        <v>0.90999999999999992</v>
      </c>
      <c r="P39">
        <f t="shared" si="7"/>
        <v>247.15599999999995</v>
      </c>
    </row>
    <row r="40" spans="2:16" x14ac:dyDescent="0.3">
      <c r="B40" t="s">
        <v>72</v>
      </c>
      <c r="C40">
        <v>560</v>
      </c>
      <c r="D40">
        <v>700</v>
      </c>
      <c r="E40">
        <v>733</v>
      </c>
      <c r="F40">
        <v>800</v>
      </c>
      <c r="G40">
        <v>210</v>
      </c>
      <c r="H40">
        <v>0.7</v>
      </c>
      <c r="I40">
        <f t="shared" si="1"/>
        <v>513.1</v>
      </c>
      <c r="J40">
        <v>1000</v>
      </c>
      <c r="K40">
        <f t="shared" si="2"/>
        <v>3000</v>
      </c>
      <c r="L40">
        <f t="shared" si="3"/>
        <v>1026.2</v>
      </c>
      <c r="M40">
        <f t="shared" si="4"/>
        <v>1120</v>
      </c>
      <c r="N40">
        <f t="shared" si="5"/>
        <v>294</v>
      </c>
      <c r="O40">
        <f t="shared" si="6"/>
        <v>0.97999999999999987</v>
      </c>
      <c r="P40">
        <f t="shared" si="7"/>
        <v>1005.6759999999999</v>
      </c>
    </row>
    <row r="41" spans="2:16" x14ac:dyDescent="0.3">
      <c r="B41" t="s">
        <v>73</v>
      </c>
      <c r="C41">
        <v>150</v>
      </c>
      <c r="D41">
        <v>0</v>
      </c>
      <c r="E41">
        <v>0</v>
      </c>
      <c r="F41">
        <v>500</v>
      </c>
      <c r="G41">
        <v>180</v>
      </c>
      <c r="H41">
        <v>0</v>
      </c>
      <c r="I41">
        <f t="shared" si="1"/>
        <v>0</v>
      </c>
      <c r="J41">
        <v>25</v>
      </c>
      <c r="K41">
        <f t="shared" si="2"/>
        <v>75</v>
      </c>
      <c r="L41">
        <f>E41*1.4</f>
        <v>0</v>
      </c>
      <c r="M41">
        <f>F41*2.5</f>
        <v>1250</v>
      </c>
      <c r="N41">
        <f>G41*1.6</f>
        <v>288</v>
      </c>
      <c r="O41">
        <f>H41*1.4</f>
        <v>0</v>
      </c>
      <c r="P41">
        <f t="shared" si="7"/>
        <v>0</v>
      </c>
    </row>
    <row r="42" spans="2:16" x14ac:dyDescent="0.3">
      <c r="B42" t="s">
        <v>74</v>
      </c>
      <c r="C42">
        <v>125</v>
      </c>
      <c r="D42">
        <v>0</v>
      </c>
      <c r="E42">
        <v>0</v>
      </c>
      <c r="F42">
        <v>2000</v>
      </c>
      <c r="G42">
        <v>216</v>
      </c>
      <c r="H42">
        <v>0</v>
      </c>
      <c r="I42">
        <f t="shared" si="1"/>
        <v>0</v>
      </c>
      <c r="J42">
        <v>180</v>
      </c>
      <c r="K42">
        <f t="shared" si="2"/>
        <v>540</v>
      </c>
      <c r="L42">
        <f>E42*1.4</f>
        <v>0</v>
      </c>
      <c r="M42">
        <f>F42*2.5</f>
        <v>5000</v>
      </c>
      <c r="N42">
        <f>G42*1.6</f>
        <v>345.6</v>
      </c>
      <c r="O42">
        <f>H42*1.4</f>
        <v>0</v>
      </c>
      <c r="P42">
        <f t="shared" si="7"/>
        <v>0</v>
      </c>
    </row>
    <row r="43" spans="2:16" x14ac:dyDescent="0.3">
      <c r="B43" t="s">
        <v>75</v>
      </c>
      <c r="C43">
        <v>100</v>
      </c>
      <c r="D43">
        <v>0</v>
      </c>
      <c r="E43">
        <v>0</v>
      </c>
      <c r="F43">
        <v>5000</v>
      </c>
      <c r="G43">
        <v>252</v>
      </c>
      <c r="H43">
        <v>0</v>
      </c>
      <c r="I43">
        <f t="shared" si="1"/>
        <v>0</v>
      </c>
      <c r="J43">
        <v>500</v>
      </c>
      <c r="K43">
        <f t="shared" si="2"/>
        <v>1500</v>
      </c>
      <c r="L43">
        <f>E43*1.4</f>
        <v>0</v>
      </c>
      <c r="M43">
        <f>F43*2.5</f>
        <v>12500</v>
      </c>
      <c r="N43">
        <f>G43*1.6</f>
        <v>403.20000000000005</v>
      </c>
      <c r="O43">
        <f>H43*1.4</f>
        <v>0</v>
      </c>
      <c r="P43">
        <f t="shared" si="7"/>
        <v>0</v>
      </c>
    </row>
    <row r="45" spans="2:16" x14ac:dyDescent="0.3">
      <c r="B45" t="s">
        <v>36</v>
      </c>
    </row>
    <row r="46" spans="2:16" x14ac:dyDescent="0.3">
      <c r="B46" s="1" t="s">
        <v>39</v>
      </c>
      <c r="C46">
        <v>1</v>
      </c>
      <c r="D46">
        <v>2</v>
      </c>
      <c r="E46">
        <v>3</v>
      </c>
      <c r="F46">
        <v>4</v>
      </c>
      <c r="G46">
        <v>5</v>
      </c>
      <c r="H46">
        <v>6</v>
      </c>
      <c r="I46">
        <v>7</v>
      </c>
    </row>
    <row r="47" spans="2:16" x14ac:dyDescent="0.3">
      <c r="B47" t="s">
        <v>37</v>
      </c>
      <c r="C47">
        <v>5</v>
      </c>
      <c r="D47">
        <f t="shared" ref="D47:I47" si="8">C47+C46</f>
        <v>6</v>
      </c>
      <c r="E47">
        <f t="shared" si="8"/>
        <v>8</v>
      </c>
      <c r="F47">
        <f t="shared" si="8"/>
        <v>11</v>
      </c>
      <c r="G47">
        <f t="shared" si="8"/>
        <v>15</v>
      </c>
      <c r="H47">
        <f t="shared" si="8"/>
        <v>20</v>
      </c>
      <c r="I47">
        <f t="shared" si="8"/>
        <v>26</v>
      </c>
    </row>
    <row r="48" spans="2:16" x14ac:dyDescent="0.3">
      <c r="B48" t="s">
        <v>38</v>
      </c>
      <c r="C48">
        <v>100</v>
      </c>
      <c r="D48">
        <f t="shared" ref="D48:I48" si="9">C48*1.5</f>
        <v>150</v>
      </c>
      <c r="E48">
        <f t="shared" si="9"/>
        <v>225</v>
      </c>
      <c r="F48">
        <f t="shared" si="9"/>
        <v>337.5</v>
      </c>
      <c r="G48">
        <f t="shared" si="9"/>
        <v>506.25</v>
      </c>
      <c r="H48">
        <f t="shared" si="9"/>
        <v>759.375</v>
      </c>
      <c r="I48">
        <f t="shared" si="9"/>
        <v>1139.0625</v>
      </c>
    </row>
    <row r="49" spans="2:20" x14ac:dyDescent="0.3">
      <c r="B49" t="s">
        <v>59</v>
      </c>
      <c r="C49">
        <f t="shared" ref="C49:H49" si="10">C48*0.5</f>
        <v>50</v>
      </c>
      <c r="D49">
        <f t="shared" si="10"/>
        <v>75</v>
      </c>
      <c r="E49">
        <f t="shared" si="10"/>
        <v>112.5</v>
      </c>
      <c r="F49">
        <f t="shared" si="10"/>
        <v>168.75</v>
      </c>
      <c r="G49">
        <f t="shared" si="10"/>
        <v>253.125</v>
      </c>
      <c r="H49">
        <f t="shared" si="10"/>
        <v>379.6875</v>
      </c>
    </row>
    <row r="51" spans="2:20" x14ac:dyDescent="0.3">
      <c r="B51" t="s">
        <v>40</v>
      </c>
    </row>
    <row r="53" spans="2:20" x14ac:dyDescent="0.3">
      <c r="B53" t="s">
        <v>41</v>
      </c>
      <c r="C53" t="s">
        <v>98</v>
      </c>
    </row>
    <row r="54" spans="2:20" x14ac:dyDescent="0.3">
      <c r="B54" t="s">
        <v>42</v>
      </c>
      <c r="C54" t="s">
        <v>43</v>
      </c>
    </row>
    <row r="58" spans="2:20" x14ac:dyDescent="0.3">
      <c r="B58" t="s">
        <v>84</v>
      </c>
      <c r="C58" t="s">
        <v>96</v>
      </c>
    </row>
    <row r="60" spans="2:20" x14ac:dyDescent="0.3">
      <c r="B60" s="1" t="s">
        <v>60</v>
      </c>
      <c r="C60" t="s">
        <v>83</v>
      </c>
      <c r="D60" s="1" t="s">
        <v>22</v>
      </c>
      <c r="E60" s="1" t="s">
        <v>31</v>
      </c>
      <c r="F60" s="1" t="s">
        <v>30</v>
      </c>
      <c r="G60" s="1" t="s">
        <v>32</v>
      </c>
      <c r="H60" s="1" t="s">
        <v>79</v>
      </c>
      <c r="I60" s="1" t="s">
        <v>80</v>
      </c>
      <c r="J60" s="1" t="s">
        <v>85</v>
      </c>
      <c r="K60" s="1" t="s">
        <v>108</v>
      </c>
      <c r="L60" s="1" t="s">
        <v>107</v>
      </c>
      <c r="M60" s="1"/>
      <c r="N60" s="1"/>
      <c r="Q60" s="1"/>
      <c r="R60" s="1"/>
      <c r="S60" s="1"/>
      <c r="T60" s="1"/>
    </row>
    <row r="61" spans="2:20" x14ac:dyDescent="0.3">
      <c r="B61" t="s">
        <v>61</v>
      </c>
      <c r="C61">
        <v>128</v>
      </c>
      <c r="D61">
        <v>160</v>
      </c>
      <c r="E61">
        <v>6</v>
      </c>
      <c r="F61">
        <v>180</v>
      </c>
      <c r="G61">
        <v>100</v>
      </c>
      <c r="H61">
        <v>0.6</v>
      </c>
      <c r="I61">
        <f>E61*H61</f>
        <v>3.5999999999999996</v>
      </c>
      <c r="J61">
        <v>5</v>
      </c>
      <c r="K61">
        <f t="shared" ref="K61:K85" si="11">ROUND(N61,0)</f>
        <v>2</v>
      </c>
      <c r="L61">
        <f t="shared" ref="L61:L85" si="12">C61*F61*G61*I61/1000000</f>
        <v>8.2943999999999996</v>
      </c>
      <c r="M61">
        <f t="shared" ref="M61:N85" si="13">SQRT(L61)</f>
        <v>2.88</v>
      </c>
      <c r="N61">
        <f t="shared" si="13"/>
        <v>1.697056274847714</v>
      </c>
      <c r="O61">
        <v>1.5</v>
      </c>
    </row>
    <row r="62" spans="2:20" x14ac:dyDescent="0.3">
      <c r="B62" t="s">
        <v>62</v>
      </c>
      <c r="C62">
        <v>140</v>
      </c>
      <c r="D62">
        <v>176</v>
      </c>
      <c r="E62">
        <v>15</v>
      </c>
      <c r="F62">
        <v>390</v>
      </c>
      <c r="G62">
        <v>108</v>
      </c>
      <c r="H62">
        <v>0.65</v>
      </c>
      <c r="I62">
        <f>E62*H62</f>
        <v>9.75</v>
      </c>
      <c r="J62">
        <v>18</v>
      </c>
      <c r="K62">
        <f t="shared" si="11"/>
        <v>3</v>
      </c>
      <c r="L62">
        <f t="shared" si="12"/>
        <v>57.4938</v>
      </c>
      <c r="M62">
        <f t="shared" si="13"/>
        <v>7.5824666171371966</v>
      </c>
      <c r="N62">
        <f t="shared" si="13"/>
        <v>2.7536279009948306</v>
      </c>
      <c r="O62">
        <v>2</v>
      </c>
    </row>
    <row r="63" spans="2:20" x14ac:dyDescent="0.3">
      <c r="B63" t="s">
        <v>63</v>
      </c>
      <c r="C63">
        <v>164</v>
      </c>
      <c r="D63">
        <v>208</v>
      </c>
      <c r="E63">
        <v>34</v>
      </c>
      <c r="F63">
        <v>810</v>
      </c>
      <c r="G63">
        <v>124</v>
      </c>
      <c r="H63">
        <v>0.75</v>
      </c>
      <c r="I63">
        <f>E63*H63</f>
        <v>25.5</v>
      </c>
      <c r="J63">
        <v>48</v>
      </c>
      <c r="K63">
        <f t="shared" si="11"/>
        <v>5</v>
      </c>
      <c r="L63">
        <f t="shared" si="12"/>
        <v>420.04007999999999</v>
      </c>
      <c r="M63">
        <f t="shared" si="13"/>
        <v>20.494879360464651</v>
      </c>
      <c r="N63">
        <f t="shared" si="13"/>
        <v>4.5271270537134978</v>
      </c>
      <c r="O63">
        <v>2.5</v>
      </c>
    </row>
    <row r="64" spans="2:20" x14ac:dyDescent="0.3">
      <c r="B64" t="s">
        <v>86</v>
      </c>
      <c r="C64">
        <v>176</v>
      </c>
      <c r="D64">
        <v>224</v>
      </c>
      <c r="E64">
        <v>55</v>
      </c>
      <c r="F64">
        <v>1520</v>
      </c>
      <c r="G64">
        <v>132</v>
      </c>
      <c r="H64">
        <v>0.8</v>
      </c>
      <c r="I64">
        <f t="shared" ref="I64:I65" si="14">E64*H64</f>
        <v>44</v>
      </c>
      <c r="J64">
        <v>126</v>
      </c>
      <c r="K64">
        <f t="shared" si="11"/>
        <v>6</v>
      </c>
      <c r="L64">
        <f t="shared" si="12"/>
        <v>1553.7561599999999</v>
      </c>
      <c r="M64">
        <f t="shared" si="13"/>
        <v>39.417713784541078</v>
      </c>
      <c r="N64">
        <f t="shared" si="13"/>
        <v>6.2783527922968041</v>
      </c>
      <c r="O64">
        <v>3</v>
      </c>
    </row>
    <row r="65" spans="2:15" x14ac:dyDescent="0.3">
      <c r="B65" t="s">
        <v>87</v>
      </c>
      <c r="C65">
        <v>212</v>
      </c>
      <c r="D65">
        <v>272</v>
      </c>
      <c r="E65">
        <v>98</v>
      </c>
      <c r="F65">
        <v>3140</v>
      </c>
      <c r="G65">
        <v>156</v>
      </c>
      <c r="H65">
        <v>0.9</v>
      </c>
      <c r="I65">
        <f t="shared" si="14"/>
        <v>88.2</v>
      </c>
      <c r="J65">
        <v>308</v>
      </c>
      <c r="K65">
        <f t="shared" si="11"/>
        <v>10</v>
      </c>
      <c r="L65">
        <f t="shared" si="12"/>
        <v>9159.2242559999995</v>
      </c>
      <c r="M65">
        <f t="shared" si="13"/>
        <v>95.703836161357714</v>
      </c>
      <c r="N65">
        <f t="shared" si="13"/>
        <v>9.782833749040087</v>
      </c>
      <c r="O65">
        <v>3.5</v>
      </c>
    </row>
    <row r="66" spans="2:15" x14ac:dyDescent="0.3">
      <c r="B66" t="s">
        <v>64</v>
      </c>
      <c r="C66">
        <v>500</v>
      </c>
      <c r="D66">
        <v>600</v>
      </c>
      <c r="E66">
        <v>14</v>
      </c>
      <c r="F66">
        <v>115</v>
      </c>
      <c r="G66">
        <v>240</v>
      </c>
      <c r="H66">
        <v>0.66</v>
      </c>
      <c r="I66">
        <f t="shared" ref="I66:I73" si="15">E66*H66</f>
        <v>9.24</v>
      </c>
      <c r="J66">
        <v>6</v>
      </c>
      <c r="K66">
        <f t="shared" si="11"/>
        <v>3</v>
      </c>
      <c r="L66">
        <f t="shared" si="12"/>
        <v>127.512</v>
      </c>
      <c r="M66">
        <f t="shared" si="13"/>
        <v>11.292121147065329</v>
      </c>
      <c r="N66">
        <f t="shared" si="13"/>
        <v>3.3603751497511896</v>
      </c>
      <c r="O66">
        <v>1.5</v>
      </c>
    </row>
    <row r="67" spans="2:15" x14ac:dyDescent="0.3">
      <c r="B67" t="s">
        <v>65</v>
      </c>
      <c r="C67">
        <v>530</v>
      </c>
      <c r="D67">
        <v>650</v>
      </c>
      <c r="E67">
        <v>29</v>
      </c>
      <c r="F67">
        <v>274</v>
      </c>
      <c r="G67">
        <v>260</v>
      </c>
      <c r="H67">
        <v>0.71</v>
      </c>
      <c r="I67">
        <f t="shared" si="15"/>
        <v>20.59</v>
      </c>
      <c r="J67">
        <v>20</v>
      </c>
      <c r="K67">
        <f t="shared" si="11"/>
        <v>5</v>
      </c>
      <c r="L67">
        <f t="shared" si="12"/>
        <v>777.420748</v>
      </c>
      <c r="M67">
        <f t="shared" si="13"/>
        <v>27.882265833321366</v>
      </c>
      <c r="N67">
        <f t="shared" si="13"/>
        <v>5.2803660700108059</v>
      </c>
      <c r="O67">
        <v>2</v>
      </c>
    </row>
    <row r="68" spans="2:15" x14ac:dyDescent="0.3">
      <c r="B68" t="s">
        <v>66</v>
      </c>
      <c r="C68">
        <v>590</v>
      </c>
      <c r="D68">
        <v>750</v>
      </c>
      <c r="E68">
        <v>57</v>
      </c>
      <c r="F68">
        <v>440</v>
      </c>
      <c r="G68">
        <v>300</v>
      </c>
      <c r="H68">
        <v>0.79</v>
      </c>
      <c r="I68">
        <f t="shared" si="15"/>
        <v>45.03</v>
      </c>
      <c r="J68">
        <v>55</v>
      </c>
      <c r="K68">
        <f t="shared" si="11"/>
        <v>8</v>
      </c>
      <c r="L68">
        <f t="shared" si="12"/>
        <v>3506.9364</v>
      </c>
      <c r="M68">
        <f t="shared" si="13"/>
        <v>59.219392094144297</v>
      </c>
      <c r="N68">
        <f t="shared" si="13"/>
        <v>7.695413705197681</v>
      </c>
      <c r="O68">
        <v>2.5</v>
      </c>
    </row>
    <row r="69" spans="2:15" x14ac:dyDescent="0.3">
      <c r="B69" t="s">
        <v>88</v>
      </c>
      <c r="C69">
        <v>620</v>
      </c>
      <c r="D69">
        <v>800</v>
      </c>
      <c r="E69">
        <v>95</v>
      </c>
      <c r="F69">
        <v>760</v>
      </c>
      <c r="G69">
        <v>320</v>
      </c>
      <c r="H69">
        <v>0.85</v>
      </c>
      <c r="I69">
        <f t="shared" si="15"/>
        <v>80.75</v>
      </c>
      <c r="J69">
        <v>108</v>
      </c>
      <c r="K69">
        <f t="shared" si="11"/>
        <v>11</v>
      </c>
      <c r="L69">
        <f t="shared" si="12"/>
        <v>12175.808000000001</v>
      </c>
      <c r="M69">
        <f t="shared" si="13"/>
        <v>110.34404379031974</v>
      </c>
      <c r="N69">
        <f t="shared" si="13"/>
        <v>10.504477321138816</v>
      </c>
      <c r="O69">
        <v>3</v>
      </c>
    </row>
    <row r="70" spans="2:15" x14ac:dyDescent="0.3">
      <c r="B70" t="s">
        <v>89</v>
      </c>
      <c r="C70">
        <v>710</v>
      </c>
      <c r="D70">
        <v>950</v>
      </c>
      <c r="E70">
        <v>133</v>
      </c>
      <c r="F70">
        <v>1120</v>
      </c>
      <c r="G70">
        <v>380</v>
      </c>
      <c r="H70">
        <v>0.95</v>
      </c>
      <c r="I70">
        <f t="shared" si="15"/>
        <v>126.35</v>
      </c>
      <c r="J70">
        <v>193</v>
      </c>
      <c r="K70">
        <f t="shared" si="11"/>
        <v>14</v>
      </c>
      <c r="L70">
        <f t="shared" si="12"/>
        <v>38179.937599999997</v>
      </c>
      <c r="M70">
        <f t="shared" si="13"/>
        <v>195.39687203228203</v>
      </c>
      <c r="N70">
        <f t="shared" si="13"/>
        <v>13.978443119041621</v>
      </c>
      <c r="O70">
        <v>3.5</v>
      </c>
    </row>
    <row r="71" spans="2:15" x14ac:dyDescent="0.3">
      <c r="B71" t="s">
        <v>67</v>
      </c>
      <c r="C71">
        <v>125</v>
      </c>
      <c r="D71">
        <v>125</v>
      </c>
      <c r="E71">
        <v>34</v>
      </c>
      <c r="F71">
        <v>101</v>
      </c>
      <c r="G71">
        <v>240</v>
      </c>
      <c r="H71">
        <v>1.2</v>
      </c>
      <c r="I71">
        <f t="shared" si="15"/>
        <v>40.799999999999997</v>
      </c>
      <c r="J71">
        <v>9</v>
      </c>
      <c r="K71">
        <f t="shared" si="11"/>
        <v>3</v>
      </c>
      <c r="L71">
        <f t="shared" si="12"/>
        <v>123.62399999999998</v>
      </c>
      <c r="M71">
        <f t="shared" si="13"/>
        <v>11.118633009502561</v>
      </c>
      <c r="N71">
        <f t="shared" si="13"/>
        <v>3.334461427202684</v>
      </c>
      <c r="O71">
        <v>1.5</v>
      </c>
    </row>
    <row r="72" spans="2:15" x14ac:dyDescent="0.3">
      <c r="B72" t="s">
        <v>68</v>
      </c>
      <c r="C72">
        <v>135</v>
      </c>
      <c r="D72">
        <v>135</v>
      </c>
      <c r="E72">
        <v>79</v>
      </c>
      <c r="F72">
        <v>297</v>
      </c>
      <c r="G72">
        <v>256</v>
      </c>
      <c r="H72">
        <v>1.32</v>
      </c>
      <c r="I72">
        <f t="shared" si="15"/>
        <v>104.28</v>
      </c>
      <c r="J72">
        <v>40</v>
      </c>
      <c r="K72">
        <f t="shared" si="11"/>
        <v>6</v>
      </c>
      <c r="L72">
        <f t="shared" si="12"/>
        <v>1070.3632895999999</v>
      </c>
      <c r="M72">
        <f t="shared" si="13"/>
        <v>32.716407039893603</v>
      </c>
      <c r="N72">
        <f t="shared" si="13"/>
        <v>5.7198257875475198</v>
      </c>
      <c r="O72">
        <v>2</v>
      </c>
    </row>
    <row r="73" spans="2:15" x14ac:dyDescent="0.3">
      <c r="B73" t="s">
        <v>69</v>
      </c>
      <c r="C73">
        <v>155</v>
      </c>
      <c r="D73">
        <v>155</v>
      </c>
      <c r="E73">
        <v>155</v>
      </c>
      <c r="F73">
        <v>458</v>
      </c>
      <c r="G73">
        <v>288</v>
      </c>
      <c r="H73">
        <v>1.56</v>
      </c>
      <c r="I73">
        <f t="shared" si="15"/>
        <v>241.8</v>
      </c>
      <c r="J73">
        <v>108</v>
      </c>
      <c r="K73">
        <f t="shared" si="11"/>
        <v>8</v>
      </c>
      <c r="L73">
        <f t="shared" si="12"/>
        <v>4943.6300160000001</v>
      </c>
      <c r="M73">
        <f t="shared" si="13"/>
        <v>70.310952318966642</v>
      </c>
      <c r="N73">
        <f t="shared" si="13"/>
        <v>8.3851626292497539</v>
      </c>
      <c r="O73">
        <v>2.5</v>
      </c>
    </row>
    <row r="74" spans="2:15" x14ac:dyDescent="0.3">
      <c r="B74" t="s">
        <v>90</v>
      </c>
      <c r="C74">
        <v>165</v>
      </c>
      <c r="D74">
        <v>165</v>
      </c>
      <c r="E74">
        <v>243</v>
      </c>
      <c r="F74">
        <v>844</v>
      </c>
      <c r="G74">
        <v>304</v>
      </c>
      <c r="H74">
        <v>1.68</v>
      </c>
      <c r="I74">
        <f t="shared" ref="I74:I80" si="16">E74*H74</f>
        <v>408.24</v>
      </c>
      <c r="J74">
        <v>189</v>
      </c>
      <c r="K74">
        <f t="shared" si="11"/>
        <v>11</v>
      </c>
      <c r="L74">
        <f t="shared" si="12"/>
        <v>17282.856729600004</v>
      </c>
      <c r="M74">
        <f t="shared" si="13"/>
        <v>131.46427929137255</v>
      </c>
      <c r="N74">
        <f t="shared" si="13"/>
        <v>11.46578733848542</v>
      </c>
      <c r="O74">
        <v>3</v>
      </c>
    </row>
    <row r="75" spans="2:15" x14ac:dyDescent="0.3">
      <c r="B75" t="s">
        <v>91</v>
      </c>
      <c r="C75">
        <v>195</v>
      </c>
      <c r="D75">
        <v>195</v>
      </c>
      <c r="E75">
        <v>387</v>
      </c>
      <c r="F75">
        <v>1330</v>
      </c>
      <c r="G75">
        <v>352</v>
      </c>
      <c r="H75">
        <v>2.04</v>
      </c>
      <c r="I75">
        <f t="shared" si="16"/>
        <v>789.48</v>
      </c>
      <c r="J75">
        <v>308</v>
      </c>
      <c r="K75">
        <f t="shared" si="11"/>
        <v>16</v>
      </c>
      <c r="L75">
        <f t="shared" si="12"/>
        <v>72072.576576000007</v>
      </c>
      <c r="M75">
        <f t="shared" si="13"/>
        <v>268.46336170136885</v>
      </c>
      <c r="N75">
        <f t="shared" si="13"/>
        <v>16.384851592290023</v>
      </c>
      <c r="O75">
        <v>3.5</v>
      </c>
    </row>
    <row r="76" spans="2:15" x14ac:dyDescent="0.3">
      <c r="B76" t="s">
        <v>70</v>
      </c>
      <c r="C76">
        <v>400</v>
      </c>
      <c r="D76">
        <v>480</v>
      </c>
      <c r="E76">
        <v>34</v>
      </c>
      <c r="F76">
        <v>83</v>
      </c>
      <c r="G76">
        <v>120</v>
      </c>
      <c r="H76">
        <v>0.45</v>
      </c>
      <c r="I76">
        <f t="shared" si="16"/>
        <v>15.3</v>
      </c>
      <c r="J76">
        <v>14</v>
      </c>
      <c r="K76">
        <f t="shared" si="11"/>
        <v>3</v>
      </c>
      <c r="L76">
        <f t="shared" si="12"/>
        <v>60.955199999999998</v>
      </c>
      <c r="M76">
        <f t="shared" si="13"/>
        <v>7.8073811230142978</v>
      </c>
      <c r="N76">
        <f t="shared" si="13"/>
        <v>2.7941691292787376</v>
      </c>
      <c r="O76">
        <v>1.5</v>
      </c>
    </row>
    <row r="77" spans="2:15" x14ac:dyDescent="0.3">
      <c r="B77" t="s">
        <v>71</v>
      </c>
      <c r="C77">
        <v>420</v>
      </c>
      <c r="D77">
        <f>C77*1.2</f>
        <v>504</v>
      </c>
      <c r="E77">
        <v>59</v>
      </c>
      <c r="F77">
        <v>206</v>
      </c>
      <c r="G77">
        <v>132</v>
      </c>
      <c r="H77">
        <v>0.48</v>
      </c>
      <c r="I77">
        <f t="shared" si="16"/>
        <v>28.32</v>
      </c>
      <c r="J77">
        <v>62</v>
      </c>
      <c r="K77">
        <f t="shared" si="11"/>
        <v>4</v>
      </c>
      <c r="L77">
        <f t="shared" si="12"/>
        <v>323.43252480000001</v>
      </c>
      <c r="M77">
        <f t="shared" si="13"/>
        <v>17.984229891769065</v>
      </c>
      <c r="N77">
        <f t="shared" si="13"/>
        <v>4.2407817547910982</v>
      </c>
      <c r="O77">
        <v>2</v>
      </c>
    </row>
    <row r="78" spans="2:15" x14ac:dyDescent="0.3">
      <c r="B78" t="s">
        <v>72</v>
      </c>
      <c r="C78">
        <v>460</v>
      </c>
      <c r="D78">
        <v>552</v>
      </c>
      <c r="E78">
        <v>158</v>
      </c>
      <c r="F78">
        <v>387</v>
      </c>
      <c r="G78">
        <v>156</v>
      </c>
      <c r="H78">
        <v>0.54</v>
      </c>
      <c r="I78">
        <f t="shared" si="16"/>
        <v>85.320000000000007</v>
      </c>
      <c r="J78">
        <v>193</v>
      </c>
      <c r="K78">
        <f t="shared" si="11"/>
        <v>7</v>
      </c>
      <c r="L78">
        <f t="shared" si="12"/>
        <v>2369.4319584</v>
      </c>
      <c r="M78">
        <f t="shared" si="13"/>
        <v>48.676811300659374</v>
      </c>
      <c r="N78">
        <f t="shared" si="13"/>
        <v>6.9768769016415488</v>
      </c>
      <c r="O78">
        <v>2.5</v>
      </c>
    </row>
    <row r="79" spans="2:15" x14ac:dyDescent="0.3">
      <c r="B79" t="s">
        <v>92</v>
      </c>
      <c r="C79">
        <v>480</v>
      </c>
      <c r="D79">
        <v>576</v>
      </c>
      <c r="E79">
        <v>314</v>
      </c>
      <c r="F79">
        <v>681</v>
      </c>
      <c r="G79">
        <v>168</v>
      </c>
      <c r="H79">
        <v>0.56999999999999995</v>
      </c>
      <c r="I79">
        <f t="shared" si="16"/>
        <v>178.98</v>
      </c>
      <c r="J79">
        <v>411</v>
      </c>
      <c r="K79">
        <f t="shared" si="11"/>
        <v>10</v>
      </c>
      <c r="L79">
        <f t="shared" si="12"/>
        <v>9828.8370431999992</v>
      </c>
      <c r="M79">
        <f t="shared" si="13"/>
        <v>99.140491441186626</v>
      </c>
      <c r="N79">
        <f t="shared" si="13"/>
        <v>9.9569318286903332</v>
      </c>
      <c r="O79">
        <v>3</v>
      </c>
    </row>
    <row r="80" spans="2:15" x14ac:dyDescent="0.3">
      <c r="B80" t="s">
        <v>93</v>
      </c>
      <c r="C80">
        <v>540</v>
      </c>
      <c r="D80">
        <v>648</v>
      </c>
      <c r="E80">
        <v>552</v>
      </c>
      <c r="F80">
        <v>1178</v>
      </c>
      <c r="G80">
        <v>204</v>
      </c>
      <c r="H80">
        <v>0.66</v>
      </c>
      <c r="I80">
        <f t="shared" si="16"/>
        <v>364.32</v>
      </c>
      <c r="J80">
        <v>770</v>
      </c>
      <c r="K80">
        <f t="shared" si="11"/>
        <v>15</v>
      </c>
      <c r="L80">
        <f t="shared" si="12"/>
        <v>47277.252633600001</v>
      </c>
      <c r="M80">
        <f t="shared" si="13"/>
        <v>217.43332916919613</v>
      </c>
      <c r="N80">
        <f t="shared" si="13"/>
        <v>14.745620677651928</v>
      </c>
      <c r="O80">
        <v>3.5</v>
      </c>
    </row>
    <row r="81" spans="2:15" x14ac:dyDescent="0.3">
      <c r="B81" t="s">
        <v>73</v>
      </c>
      <c r="C81">
        <v>150</v>
      </c>
      <c r="D81">
        <v>0</v>
      </c>
      <c r="E81">
        <v>0</v>
      </c>
      <c r="F81">
        <v>450</v>
      </c>
      <c r="G81">
        <v>150</v>
      </c>
      <c r="H81">
        <v>0</v>
      </c>
      <c r="I81">
        <v>11.49</v>
      </c>
      <c r="J81">
        <v>11</v>
      </c>
      <c r="K81">
        <f t="shared" si="11"/>
        <v>3</v>
      </c>
      <c r="L81">
        <f t="shared" si="12"/>
        <v>116.33625000000001</v>
      </c>
      <c r="M81">
        <f t="shared" si="13"/>
        <v>10.785928332786195</v>
      </c>
      <c r="N81">
        <f t="shared" si="13"/>
        <v>3.2841937112153108</v>
      </c>
      <c r="O81">
        <v>1.5</v>
      </c>
    </row>
    <row r="82" spans="2:15" x14ac:dyDescent="0.3">
      <c r="B82" t="s">
        <v>74</v>
      </c>
      <c r="C82">
        <v>140</v>
      </c>
      <c r="D82">
        <v>0</v>
      </c>
      <c r="E82">
        <v>0</v>
      </c>
      <c r="F82">
        <v>920</v>
      </c>
      <c r="G82">
        <v>160</v>
      </c>
      <c r="H82">
        <v>0</v>
      </c>
      <c r="I82">
        <v>27.16</v>
      </c>
      <c r="J82">
        <v>50</v>
      </c>
      <c r="K82">
        <f t="shared" si="11"/>
        <v>5</v>
      </c>
      <c r="L82">
        <f t="shared" si="12"/>
        <v>559.71328000000005</v>
      </c>
      <c r="M82">
        <f t="shared" si="13"/>
        <v>23.658260291069588</v>
      </c>
      <c r="N82">
        <f t="shared" si="13"/>
        <v>4.8639757699920327</v>
      </c>
      <c r="O82">
        <v>2</v>
      </c>
    </row>
    <row r="83" spans="2:15" x14ac:dyDescent="0.3">
      <c r="B83" t="s">
        <v>75</v>
      </c>
      <c r="C83">
        <v>125</v>
      </c>
      <c r="D83">
        <v>0</v>
      </c>
      <c r="E83">
        <v>0</v>
      </c>
      <c r="F83">
        <v>1940</v>
      </c>
      <c r="G83">
        <v>180</v>
      </c>
      <c r="H83">
        <v>0</v>
      </c>
      <c r="I83">
        <v>66.275000000000006</v>
      </c>
      <c r="J83">
        <v>145</v>
      </c>
      <c r="K83">
        <f t="shared" si="11"/>
        <v>7</v>
      </c>
      <c r="L83">
        <f t="shared" si="12"/>
        <v>2892.9037500000004</v>
      </c>
      <c r="M83">
        <f t="shared" si="13"/>
        <v>53.7857206886735</v>
      </c>
      <c r="N83">
        <f t="shared" si="13"/>
        <v>7.3338748754443239</v>
      </c>
      <c r="O83">
        <v>2.5</v>
      </c>
    </row>
    <row r="84" spans="2:15" x14ac:dyDescent="0.3">
      <c r="B84" t="s">
        <v>94</v>
      </c>
      <c r="C84">
        <v>115</v>
      </c>
      <c r="D84">
        <v>0</v>
      </c>
      <c r="E84">
        <v>0</v>
      </c>
      <c r="F84">
        <v>3970</v>
      </c>
      <c r="G84">
        <v>190</v>
      </c>
      <c r="H84">
        <v>0</v>
      </c>
      <c r="I84">
        <v>118.66</v>
      </c>
      <c r="J84">
        <v>240</v>
      </c>
      <c r="K84">
        <f t="shared" si="11"/>
        <v>10</v>
      </c>
      <c r="L84">
        <f t="shared" si="12"/>
        <v>10293.102370000001</v>
      </c>
      <c r="M84">
        <f t="shared" si="13"/>
        <v>101.45492777583551</v>
      </c>
      <c r="N84">
        <f t="shared" si="13"/>
        <v>10.072483694493405</v>
      </c>
      <c r="O84">
        <v>3</v>
      </c>
    </row>
    <row r="85" spans="2:15" x14ac:dyDescent="0.3">
      <c r="B85" t="s">
        <v>95</v>
      </c>
      <c r="C85">
        <v>100</v>
      </c>
      <c r="D85">
        <v>0</v>
      </c>
      <c r="E85">
        <v>0</v>
      </c>
      <c r="F85">
        <v>8400</v>
      </c>
      <c r="G85">
        <v>220</v>
      </c>
      <c r="H85">
        <v>0</v>
      </c>
      <c r="I85">
        <v>228.06</v>
      </c>
      <c r="J85">
        <v>385</v>
      </c>
      <c r="K85">
        <f t="shared" si="11"/>
        <v>14</v>
      </c>
      <c r="L85">
        <f t="shared" si="12"/>
        <v>42145.487999999998</v>
      </c>
      <c r="M85">
        <f t="shared" si="13"/>
        <v>205.29366283448692</v>
      </c>
      <c r="N85">
        <f t="shared" si="13"/>
        <v>14.328072544291745</v>
      </c>
      <c r="O85">
        <v>3.5</v>
      </c>
    </row>
    <row r="89" spans="2:15" x14ac:dyDescent="0.3">
      <c r="B89" t="s">
        <v>99</v>
      </c>
    </row>
    <row r="91" spans="2:15" x14ac:dyDescent="0.3">
      <c r="B91" t="s">
        <v>100</v>
      </c>
      <c r="C91" t="s">
        <v>101</v>
      </c>
      <c r="D91" t="s">
        <v>102</v>
      </c>
      <c r="E91" t="s">
        <v>103</v>
      </c>
      <c r="F91" t="s">
        <v>104</v>
      </c>
      <c r="G91" t="s">
        <v>105</v>
      </c>
    </row>
    <row r="92" spans="2:15" x14ac:dyDescent="0.3">
      <c r="B92">
        <v>1</v>
      </c>
      <c r="C92">
        <v>122</v>
      </c>
      <c r="D92">
        <v>112</v>
      </c>
      <c r="E92">
        <v>122</v>
      </c>
      <c r="F92">
        <v>112</v>
      </c>
      <c r="G92">
        <v>122</v>
      </c>
      <c r="I92" t="s">
        <v>106</v>
      </c>
    </row>
    <row r="93" spans="2:15" x14ac:dyDescent="0.3">
      <c r="B93">
        <v>2</v>
      </c>
      <c r="C93">
        <v>211</v>
      </c>
      <c r="D93">
        <v>122</v>
      </c>
      <c r="E93">
        <v>211</v>
      </c>
      <c r="F93">
        <v>122</v>
      </c>
      <c r="G93">
        <v>211</v>
      </c>
    </row>
    <row r="94" spans="2:15" x14ac:dyDescent="0.3">
      <c r="B94">
        <v>3</v>
      </c>
      <c r="C94">
        <v>222</v>
      </c>
      <c r="D94">
        <v>211</v>
      </c>
      <c r="E94">
        <v>222</v>
      </c>
      <c r="F94">
        <v>211</v>
      </c>
      <c r="G94">
        <v>222</v>
      </c>
    </row>
    <row r="95" spans="2:15" x14ac:dyDescent="0.3">
      <c r="B95">
        <v>4</v>
      </c>
      <c r="C95">
        <v>232</v>
      </c>
      <c r="D95">
        <v>222</v>
      </c>
      <c r="E95">
        <v>232</v>
      </c>
      <c r="F95">
        <v>222</v>
      </c>
      <c r="G95">
        <v>232</v>
      </c>
    </row>
    <row r="96" spans="2:15" x14ac:dyDescent="0.3">
      <c r="B96">
        <v>5</v>
      </c>
      <c r="C96">
        <v>333</v>
      </c>
      <c r="D96">
        <v>233</v>
      </c>
      <c r="E96">
        <v>333</v>
      </c>
      <c r="F96">
        <v>233</v>
      </c>
      <c r="G96">
        <v>333</v>
      </c>
    </row>
    <row r="97" spans="2:7" x14ac:dyDescent="0.3">
      <c r="B97">
        <v>6</v>
      </c>
      <c r="C97">
        <v>344</v>
      </c>
      <c r="D97">
        <v>334</v>
      </c>
      <c r="E97">
        <v>344</v>
      </c>
      <c r="F97">
        <v>334</v>
      </c>
      <c r="G97">
        <v>344</v>
      </c>
    </row>
    <row r="98" spans="2:7" x14ac:dyDescent="0.3">
      <c r="B98">
        <v>7</v>
      </c>
      <c r="C98">
        <v>444</v>
      </c>
      <c r="D98">
        <v>433</v>
      </c>
      <c r="E98">
        <v>444</v>
      </c>
      <c r="F98">
        <v>433</v>
      </c>
      <c r="G98">
        <v>444</v>
      </c>
    </row>
    <row r="99" spans="2:7" x14ac:dyDescent="0.3">
      <c r="B99">
        <v>8</v>
      </c>
      <c r="C99">
        <v>454</v>
      </c>
      <c r="D99">
        <v>445</v>
      </c>
      <c r="E99">
        <v>454</v>
      </c>
      <c r="F99">
        <v>445</v>
      </c>
      <c r="G99">
        <v>454</v>
      </c>
    </row>
    <row r="100" spans="2:7" x14ac:dyDescent="0.3">
      <c r="B100">
        <v>9</v>
      </c>
      <c r="C100">
        <v>555</v>
      </c>
      <c r="D100">
        <v>555</v>
      </c>
      <c r="E100">
        <v>555</v>
      </c>
      <c r="F100">
        <v>555</v>
      </c>
      <c r="G100">
        <v>555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Main</vt:lpstr>
      <vt:lpstr>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</dc:creator>
  <cp:lastModifiedBy>Haru</cp:lastModifiedBy>
  <dcterms:created xsi:type="dcterms:W3CDTF">2023-01-25T15:20:02Z</dcterms:created>
  <dcterms:modified xsi:type="dcterms:W3CDTF">2023-03-10T11:12:46Z</dcterms:modified>
</cp:coreProperties>
</file>