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2"/>
  </bookViews>
  <sheets>
    <sheet name="Main" sheetId="1" r:id="rId1"/>
    <sheet name="Detail" sheetId="2" r:id="rId2"/>
    <sheet name="Story" sheetId="3" r:id="rId3"/>
  </sheets>
  <calcPr calcId="145621"/>
</workbook>
</file>

<file path=xl/calcChain.xml><?xml version="1.0" encoding="utf-8"?>
<calcChain xmlns="http://schemas.openxmlformats.org/spreadsheetml/2006/main">
  <c r="H78" i="2" l="1"/>
  <c r="G78" i="2"/>
  <c r="F78" i="2"/>
  <c r="H94" i="2"/>
  <c r="G94" i="2"/>
  <c r="N94" i="2" s="1"/>
  <c r="F94" i="2"/>
  <c r="H62" i="2"/>
  <c r="G62" i="2"/>
  <c r="N62" i="2" s="1"/>
  <c r="F62" i="2"/>
  <c r="H46" i="2"/>
  <c r="G46" i="2"/>
  <c r="N46" i="2" s="1"/>
  <c r="O46" i="2" s="1"/>
  <c r="F46" i="2"/>
  <c r="N78" i="2" l="1"/>
  <c r="O78" i="2"/>
  <c r="O62" i="2"/>
  <c r="O94" i="2"/>
  <c r="F35" i="2"/>
  <c r="G35" i="2"/>
  <c r="H35" i="2"/>
  <c r="F36" i="2"/>
  <c r="G36" i="2"/>
  <c r="H36" i="2"/>
  <c r="F37" i="2"/>
  <c r="G37" i="2"/>
  <c r="H37" i="2"/>
  <c r="F38" i="2"/>
  <c r="G38" i="2"/>
  <c r="H38" i="2"/>
  <c r="F31" i="2"/>
  <c r="G31" i="2"/>
  <c r="H31" i="2"/>
  <c r="F32" i="2"/>
  <c r="G32" i="2"/>
  <c r="H32" i="2"/>
  <c r="F33" i="2"/>
  <c r="G33" i="2"/>
  <c r="H33" i="2"/>
  <c r="F34" i="2"/>
  <c r="G34" i="2"/>
  <c r="H34" i="2"/>
  <c r="F30" i="2"/>
  <c r="H30" i="2"/>
  <c r="G30" i="2"/>
  <c r="N30" i="2" s="1"/>
  <c r="H19" i="2"/>
  <c r="H20" i="2" s="1"/>
  <c r="G20" i="2"/>
  <c r="F20" i="2"/>
  <c r="N34" i="2" l="1"/>
  <c r="O34" i="2" s="1"/>
  <c r="N31" i="2"/>
  <c r="O31" i="2" s="1"/>
  <c r="N33" i="2"/>
  <c r="O33" i="2" s="1"/>
  <c r="K19" i="2"/>
  <c r="L19" i="2" s="1"/>
  <c r="N32" i="2"/>
  <c r="O32" i="2" s="1"/>
  <c r="O30" i="2"/>
  <c r="N36" i="2"/>
  <c r="O36" i="2" s="1"/>
  <c r="N35" i="2"/>
  <c r="O35" i="2" s="1"/>
  <c r="N37" i="2"/>
  <c r="O37" i="2" s="1"/>
  <c r="N38" i="2"/>
  <c r="O38" i="2" s="1"/>
</calcChain>
</file>

<file path=xl/sharedStrings.xml><?xml version="1.0" encoding="utf-8"?>
<sst xmlns="http://schemas.openxmlformats.org/spreadsheetml/2006/main" count="310" uniqueCount="136">
  <si>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</si>
  <si>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</si>
  <si>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</si>
  <si>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</si>
  <si>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</si>
  <si>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</si>
  <si>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</si>
  <si>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</si>
  <si>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</si>
  <si>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</si>
  <si>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</si>
  <si>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</si>
  <si>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</si>
  <si>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</si>
  <si>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</si>
  <si>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</si>
  <si>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</si>
  <si>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</si>
  <si>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</si>
  <si>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</si>
  <si>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</si>
  <si>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</si>
  <si>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</si>
  <si>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</si>
  <si>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</si>
  <si>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</si>
  <si>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</si>
  <si>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</si>
  <si>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</si>
  <si>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</si>
  <si>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</si>
  <si>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</si>
  <si>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</si>
  <si>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</si>
  <si>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</si>
  <si>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</si>
  <si>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</si>
  <si>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</si>
  <si>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</si>
  <si>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</si>
  <si>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</si>
  <si>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</si>
  <si>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</si>
  <si>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</si>
  <si>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</si>
  <si>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</si>
  <si>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</si>
  <si>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</si>
  <si>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</si>
  <si>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</si>
  <si>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</si>
  <si>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</si>
  <si>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</si>
  <si>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</si>
  <si>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</si>
  <si>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</si>
  <si>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</si>
  <si>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</si>
  <si>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</si>
  <si>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</si>
  <si>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</si>
  <si>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</si>
  <si>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</si>
  <si>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오염된 경호대장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</si>
  <si>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</si>
  <si>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</si>
  <si>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</si>
  <si>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</si>
  <si>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</si>
  <si>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</si>
  <si>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</si>
  <si>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</si>
  <si>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</si>
  <si>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</si>
  <si>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</si>
  <si>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</si>
  <si>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</si>
  <si>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</si>
  <si>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</si>
  <si>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</si>
  <si>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</si>
  <si>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</si>
  <si>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</si>
  <si>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</si>
  <si>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</si>
  <si>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</si>
  <si>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</si>
  <si>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</si>
  <si>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</si>
  <si>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</si>
  <si>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</si>
  <si>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</si>
  <si>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</si>
  <si>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</si>
  <si>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</si>
  <si>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</si>
  <si>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</si>
  <si>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</si>
  <si>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</si>
  <si>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</si>
  <si>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</si>
  <si>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</si>
  <si>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</si>
  <si>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</si>
  <si>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</si>
  <si>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</si>
  <si>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</si>
  <si>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</si>
  <si>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</si>
  <si>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</si>
  <si>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</si>
  <si>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</si>
  <si>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</si>
  <si>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</si>
  <si>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</si>
  <si>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</si>
  <si>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20XX년, D구역의 도시 파괴 원인을 조사하기 위한 조사단이 결성된다.</t>
    <phoneticPr fontId="1" type="noConversion"/>
  </si>
  <si>
    <t>조사단의 인원은 총 6명</t>
    <phoneticPr fontId="1" type="noConversion"/>
  </si>
  <si>
    <t>1. -</t>
    <phoneticPr fontId="1" type="noConversion"/>
  </si>
  <si>
    <t>2. -</t>
    <phoneticPr fontId="1" type="noConversion"/>
  </si>
  <si>
    <t>3. -</t>
    <phoneticPr fontId="1" type="noConversion"/>
  </si>
  <si>
    <t>4. -</t>
    <phoneticPr fontId="1" type="noConversion"/>
  </si>
  <si>
    <t>5. -</t>
    <phoneticPr fontId="1" type="noConversion"/>
  </si>
  <si>
    <t>6. -</t>
    <phoneticPr fontId="1" type="noConversion"/>
  </si>
  <si>
    <t>설명 : 오퍼레이터. 지휘 담당</t>
    <phoneticPr fontId="1" type="noConversion"/>
  </si>
  <si>
    <t>설명 : 능력치 업그레이드. 엔지니어</t>
    <phoneticPr fontId="1" type="noConversion"/>
  </si>
  <si>
    <t>설명 : 생명력 회복. 의사</t>
    <phoneticPr fontId="1" type="noConversion"/>
  </si>
  <si>
    <t>설명 : 주인공. 조사 담당</t>
    <phoneticPr fontId="1" type="noConversion"/>
  </si>
  <si>
    <t>설명 : 던전 이동. 운송 담당</t>
    <phoneticPr fontId="1" type="noConversion"/>
  </si>
  <si>
    <t>설명 : 상품 판매. 보급 담당</t>
    <phoneticPr fontId="1" type="noConversion"/>
  </si>
  <si>
    <t>인체 보호 슈트를 개발한 연구원들 중 한 명이다.</t>
    <phoneticPr fontId="1" type="noConversion"/>
  </si>
  <si>
    <t>뛰어난 의사로 인체 보호 슈트의 기능 개발에 참여한 연구원들 중 한 명이다.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</si>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</sst>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C10" sqref="C10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2"/>
  <sheetViews>
    <sheetView workbookViewId="0">
      <selection activeCell="G98" sqref="G98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7" spans="2:10" x14ac:dyDescent="0.3">
      <c r="H7" s="2"/>
      <c r="I7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  <c r="H9" s="2"/>
      <c r="I9" s="1"/>
    </row>
    <row r="10" spans="2:10" x14ac:dyDescent="0.3">
      <c r="B10" t="s">
        <v>7</v>
      </c>
      <c r="C10" t="s">
        <v>22</v>
      </c>
      <c r="D10" t="s">
        <v>25</v>
      </c>
      <c r="H10" s="2"/>
      <c r="I10" s="1"/>
    </row>
    <row r="11" spans="2:10" x14ac:dyDescent="0.3">
      <c r="B11" t="s">
        <v>9</v>
      </c>
      <c r="C11" t="s">
        <v>21</v>
      </c>
      <c r="D11" t="s">
        <v>26</v>
      </c>
      <c r="H11" s="2"/>
      <c r="I11" s="1"/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5" x14ac:dyDescent="0.3">
      <c r="B17" s="4" t="s">
        <v>29</v>
      </c>
      <c r="H17" s="2"/>
      <c r="I17" s="1"/>
    </row>
    <row r="18" spans="2:15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5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5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5" x14ac:dyDescent="0.3">
      <c r="B21" s="4" t="s">
        <v>52</v>
      </c>
      <c r="C21" t="s">
        <v>51</v>
      </c>
      <c r="H21" s="2"/>
      <c r="I21" s="1"/>
    </row>
    <row r="22" spans="2:15" x14ac:dyDescent="0.3">
      <c r="B22" s="5" t="s">
        <v>43</v>
      </c>
      <c r="H22" s="2"/>
      <c r="I22" s="1"/>
    </row>
    <row r="23" spans="2:15" x14ac:dyDescent="0.3">
      <c r="H23" s="2"/>
      <c r="I23" s="1"/>
    </row>
    <row r="24" spans="2:15" x14ac:dyDescent="0.3">
      <c r="H24" s="2"/>
    </row>
    <row r="25" spans="2:15" x14ac:dyDescent="0.3">
      <c r="B25" s="4" t="s">
        <v>4</v>
      </c>
      <c r="C25" t="s">
        <v>72</v>
      </c>
      <c r="H25" s="2"/>
    </row>
    <row r="26" spans="2:15" x14ac:dyDescent="0.3">
      <c r="B26" s="4" t="s">
        <v>71</v>
      </c>
      <c r="C26" t="s">
        <v>73</v>
      </c>
      <c r="D26" t="s">
        <v>74</v>
      </c>
      <c r="E26" t="s">
        <v>75</v>
      </c>
      <c r="F26" t="s">
        <v>76</v>
      </c>
      <c r="G26" t="s">
        <v>77</v>
      </c>
      <c r="H26" s="2" t="s">
        <v>78</v>
      </c>
    </row>
    <row r="27" spans="2:15" x14ac:dyDescent="0.3">
      <c r="B27" s="5"/>
      <c r="H27" s="2"/>
    </row>
    <row r="28" spans="2:15" x14ac:dyDescent="0.3">
      <c r="B28" t="s">
        <v>5</v>
      </c>
      <c r="H28" s="2"/>
    </row>
    <row r="29" spans="2:15" x14ac:dyDescent="0.3">
      <c r="B29" t="s">
        <v>6</v>
      </c>
      <c r="C29" t="s">
        <v>14</v>
      </c>
      <c r="D29" t="s">
        <v>8</v>
      </c>
      <c r="E29" t="s">
        <v>7</v>
      </c>
      <c r="F29" t="s">
        <v>59</v>
      </c>
      <c r="G29" t="s">
        <v>57</v>
      </c>
      <c r="H29" t="s">
        <v>58</v>
      </c>
      <c r="I29" t="s">
        <v>9</v>
      </c>
      <c r="J29" t="s">
        <v>10</v>
      </c>
      <c r="K29" s="2" t="s">
        <v>11</v>
      </c>
      <c r="L29" t="s">
        <v>12</v>
      </c>
      <c r="M29" t="s">
        <v>13</v>
      </c>
      <c r="N29" t="s">
        <v>48</v>
      </c>
      <c r="O29" t="s">
        <v>47</v>
      </c>
    </row>
    <row r="30" spans="2:15" x14ac:dyDescent="0.3">
      <c r="B30" t="s">
        <v>60</v>
      </c>
      <c r="C30" t="s">
        <v>35</v>
      </c>
      <c r="D30" t="s">
        <v>16</v>
      </c>
      <c r="E30" t="s">
        <v>18</v>
      </c>
      <c r="F30">
        <f>IF(C30="일반",1,IF(C30="중간 보스",1.25,IF(C30="특수",2,5)))</f>
        <v>1</v>
      </c>
      <c r="G30">
        <f>IF(D30="지상",1,1.4)</f>
        <v>1</v>
      </c>
      <c r="H30">
        <f>IF(E30="근접",1,1.3)</f>
        <v>1</v>
      </c>
      <c r="I30" s="2">
        <v>5</v>
      </c>
      <c r="J30">
        <v>23</v>
      </c>
      <c r="K30">
        <v>1</v>
      </c>
      <c r="L30" s="1">
        <v>1.25</v>
      </c>
      <c r="M30" s="1">
        <v>0.6</v>
      </c>
      <c r="N30" s="6">
        <f>SUM(I30:K30)*(G30+H30)*L30*M30</f>
        <v>43.5</v>
      </c>
      <c r="O30" s="7">
        <f>N30*F30</f>
        <v>43.5</v>
      </c>
    </row>
    <row r="31" spans="2:15" x14ac:dyDescent="0.3">
      <c r="B31" t="s">
        <v>53</v>
      </c>
      <c r="C31" t="s">
        <v>35</v>
      </c>
      <c r="D31" t="s">
        <v>16</v>
      </c>
      <c r="E31" t="s">
        <v>18</v>
      </c>
      <c r="F31">
        <f t="shared" ref="F31:F34" si="0">IF(C31="일반",1,IF(C31="중간 보스",1.25,IF(C31="특수",2,5)))</f>
        <v>1</v>
      </c>
      <c r="G31">
        <f t="shared" ref="G31:G34" si="1">IF(D31="지상",1,1.4)</f>
        <v>1</v>
      </c>
      <c r="H31">
        <f t="shared" ref="H31:H34" si="2">IF(E31="근접",1,1.3)</f>
        <v>1</v>
      </c>
      <c r="I31" s="2">
        <v>3</v>
      </c>
      <c r="J31">
        <v>18</v>
      </c>
      <c r="K31">
        <v>0</v>
      </c>
      <c r="L31" s="1">
        <v>1</v>
      </c>
      <c r="M31" s="1">
        <v>0.8</v>
      </c>
      <c r="N31" s="6">
        <f t="shared" ref="N31:N34" si="3">SUM(I31:K31)*(G31+H31)*L31*M31</f>
        <v>33.6</v>
      </c>
      <c r="O31" s="7">
        <f t="shared" ref="O31:O34" si="4">N31*F31</f>
        <v>33.6</v>
      </c>
    </row>
    <row r="32" spans="2:15" x14ac:dyDescent="0.3">
      <c r="B32" t="s">
        <v>54</v>
      </c>
      <c r="C32" t="s">
        <v>35</v>
      </c>
      <c r="D32" t="s">
        <v>16</v>
      </c>
      <c r="E32" t="s">
        <v>37</v>
      </c>
      <c r="F32">
        <f t="shared" si="0"/>
        <v>1</v>
      </c>
      <c r="G32">
        <f t="shared" si="1"/>
        <v>1</v>
      </c>
      <c r="H32">
        <f t="shared" si="2"/>
        <v>1.3</v>
      </c>
      <c r="I32" s="2">
        <v>4</v>
      </c>
      <c r="J32">
        <v>19</v>
      </c>
      <c r="K32">
        <v>1</v>
      </c>
      <c r="L32" s="1">
        <v>1</v>
      </c>
      <c r="M32" s="1">
        <v>0.65</v>
      </c>
      <c r="N32" s="6">
        <f t="shared" si="3"/>
        <v>35.879999999999995</v>
      </c>
      <c r="O32" s="7">
        <f t="shared" si="4"/>
        <v>35.879999999999995</v>
      </c>
    </row>
    <row r="33" spans="2:15" x14ac:dyDescent="0.3">
      <c r="B33" t="s">
        <v>83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6</v>
      </c>
      <c r="J33">
        <v>16</v>
      </c>
      <c r="K33">
        <v>0</v>
      </c>
      <c r="L33" s="1">
        <v>0.9</v>
      </c>
      <c r="M33" s="1">
        <v>0.75</v>
      </c>
      <c r="N33" s="6">
        <f t="shared" si="3"/>
        <v>34.155000000000001</v>
      </c>
      <c r="O33" s="7">
        <f t="shared" si="4"/>
        <v>34.155000000000001</v>
      </c>
    </row>
    <row r="34" spans="2:15" x14ac:dyDescent="0.3">
      <c r="B34" t="s">
        <v>55</v>
      </c>
      <c r="C34" t="s">
        <v>35</v>
      </c>
      <c r="D34" t="s">
        <v>16</v>
      </c>
      <c r="E34" t="s">
        <v>18</v>
      </c>
      <c r="F34">
        <f t="shared" si="0"/>
        <v>1</v>
      </c>
      <c r="G34">
        <f t="shared" si="1"/>
        <v>1</v>
      </c>
      <c r="H34">
        <f t="shared" si="2"/>
        <v>1</v>
      </c>
      <c r="I34" s="2">
        <v>9</v>
      </c>
      <c r="J34">
        <v>31</v>
      </c>
      <c r="K34">
        <v>2</v>
      </c>
      <c r="L34" s="1">
        <v>0.7</v>
      </c>
      <c r="M34" s="1">
        <v>0.7</v>
      </c>
      <c r="N34" s="6">
        <f t="shared" si="3"/>
        <v>41.16</v>
      </c>
      <c r="O34" s="7">
        <f t="shared" si="4"/>
        <v>41.16</v>
      </c>
    </row>
    <row r="35" spans="2:15" x14ac:dyDescent="0.3">
      <c r="B35" t="s">
        <v>61</v>
      </c>
      <c r="C35" t="s">
        <v>44</v>
      </c>
      <c r="D35" t="s">
        <v>16</v>
      </c>
      <c r="E35" t="s">
        <v>18</v>
      </c>
      <c r="F35">
        <f>IF(C35="일반",1,IF(C35="중간 보스",1.25,IF(C35="특수",2,5)))</f>
        <v>1.25</v>
      </c>
      <c r="G35">
        <f>IF(D35="지상",1,1.4)</f>
        <v>1</v>
      </c>
      <c r="H35">
        <f>IF(E35="근접",1,1.3)</f>
        <v>1</v>
      </c>
      <c r="I35" s="2">
        <v>10</v>
      </c>
      <c r="J35">
        <v>93</v>
      </c>
      <c r="K35">
        <v>2</v>
      </c>
      <c r="L35" s="1">
        <v>1</v>
      </c>
      <c r="M35" s="1">
        <v>0.4</v>
      </c>
      <c r="N35" s="6">
        <f>SUM(I35:K35)*(G35+H35)*L35*M35</f>
        <v>84</v>
      </c>
      <c r="O35" s="7">
        <f>N35*F35</f>
        <v>105</v>
      </c>
    </row>
    <row r="36" spans="2:15" x14ac:dyDescent="0.3">
      <c r="B36" t="s">
        <v>62</v>
      </c>
      <c r="C36" t="s">
        <v>44</v>
      </c>
      <c r="D36" t="s">
        <v>36</v>
      </c>
      <c r="E36" t="s">
        <v>37</v>
      </c>
      <c r="F36">
        <f t="shared" ref="F36:F38" si="5">IF(C36="일반",1,IF(C36="중간 보스",1.25,IF(C36="특수",2,5)))</f>
        <v>1.25</v>
      </c>
      <c r="G36">
        <f t="shared" ref="G36:G38" si="6">IF(D36="지상",1,1.4)</f>
        <v>1.4</v>
      </c>
      <c r="H36">
        <f t="shared" ref="H36:H38" si="7">IF(E36="근접",1,1.3)</f>
        <v>1.3</v>
      </c>
      <c r="I36" s="2">
        <v>9</v>
      </c>
      <c r="J36">
        <v>76</v>
      </c>
      <c r="K36">
        <v>3</v>
      </c>
      <c r="L36" s="1">
        <v>1.2</v>
      </c>
      <c r="M36" s="1">
        <v>0.3</v>
      </c>
      <c r="N36" s="6">
        <f t="shared" ref="N36:N38" si="8">SUM(I36:K36)*(G36+H36)*L36*M36</f>
        <v>85.536000000000001</v>
      </c>
      <c r="O36" s="7">
        <f t="shared" ref="O36:O38" si="9">N36*F36</f>
        <v>106.92</v>
      </c>
    </row>
    <row r="37" spans="2:15" x14ac:dyDescent="0.3">
      <c r="B37" t="s">
        <v>64</v>
      </c>
      <c r="C37" t="s">
        <v>45</v>
      </c>
      <c r="D37" t="s">
        <v>36</v>
      </c>
      <c r="E37" t="s">
        <v>37</v>
      </c>
      <c r="F37">
        <f t="shared" si="5"/>
        <v>2</v>
      </c>
      <c r="G37">
        <f t="shared" si="6"/>
        <v>1.4</v>
      </c>
      <c r="H37">
        <f t="shared" si="7"/>
        <v>1.3</v>
      </c>
      <c r="I37" s="2">
        <v>4</v>
      </c>
      <c r="J37">
        <v>20</v>
      </c>
      <c r="K37">
        <v>1</v>
      </c>
      <c r="L37" s="1">
        <v>2</v>
      </c>
      <c r="M37" s="1">
        <v>0.8</v>
      </c>
      <c r="N37" s="6">
        <f t="shared" si="8"/>
        <v>108</v>
      </c>
      <c r="O37" s="7">
        <f t="shared" si="9"/>
        <v>216</v>
      </c>
    </row>
    <row r="38" spans="2:15" x14ac:dyDescent="0.3">
      <c r="B38" t="s">
        <v>63</v>
      </c>
      <c r="C38" t="s">
        <v>46</v>
      </c>
      <c r="D38" t="s">
        <v>16</v>
      </c>
      <c r="E38" t="s">
        <v>18</v>
      </c>
      <c r="F38">
        <f t="shared" si="5"/>
        <v>5</v>
      </c>
      <c r="G38">
        <f t="shared" si="6"/>
        <v>1</v>
      </c>
      <c r="H38">
        <f t="shared" si="7"/>
        <v>1</v>
      </c>
      <c r="I38" s="2">
        <v>29</v>
      </c>
      <c r="J38">
        <v>1000</v>
      </c>
      <c r="K38">
        <v>5</v>
      </c>
      <c r="L38" s="1">
        <v>1.45</v>
      </c>
      <c r="M38" s="1">
        <v>0.25</v>
      </c>
      <c r="N38" s="6">
        <f t="shared" si="8"/>
        <v>749.65</v>
      </c>
      <c r="O38" s="7">
        <f t="shared" si="9"/>
        <v>3748.25</v>
      </c>
    </row>
    <row r="39" spans="2:15" x14ac:dyDescent="0.3">
      <c r="H39" s="2"/>
    </row>
    <row r="41" spans="2:15" x14ac:dyDescent="0.3">
      <c r="B41" s="4" t="s">
        <v>38</v>
      </c>
      <c r="C41" t="s">
        <v>66</v>
      </c>
    </row>
    <row r="42" spans="2:15" x14ac:dyDescent="0.3">
      <c r="B42" s="4" t="s">
        <v>71</v>
      </c>
      <c r="C42" t="s">
        <v>88</v>
      </c>
      <c r="D42" t="s">
        <v>89</v>
      </c>
      <c r="E42" t="s">
        <v>90</v>
      </c>
      <c r="F42" t="s">
        <v>91</v>
      </c>
      <c r="G42" t="s">
        <v>101</v>
      </c>
      <c r="H42" t="s">
        <v>102</v>
      </c>
    </row>
    <row r="44" spans="2:15" x14ac:dyDescent="0.3">
      <c r="B44" t="s">
        <v>5</v>
      </c>
      <c r="H44" s="2"/>
    </row>
    <row r="45" spans="2:15" x14ac:dyDescent="0.3">
      <c r="B45" t="s">
        <v>6</v>
      </c>
      <c r="C45" t="s">
        <v>14</v>
      </c>
      <c r="D45" t="s">
        <v>8</v>
      </c>
      <c r="E45" t="s">
        <v>7</v>
      </c>
      <c r="F45" t="s">
        <v>59</v>
      </c>
      <c r="G45" t="s">
        <v>57</v>
      </c>
      <c r="H45" t="s">
        <v>58</v>
      </c>
      <c r="I45" t="s">
        <v>9</v>
      </c>
      <c r="J45" t="s">
        <v>10</v>
      </c>
      <c r="K45" s="2" t="s">
        <v>11</v>
      </c>
      <c r="L45" t="s">
        <v>12</v>
      </c>
      <c r="M45" t="s">
        <v>13</v>
      </c>
      <c r="N45" t="s">
        <v>48</v>
      </c>
      <c r="O45" t="s">
        <v>47</v>
      </c>
    </row>
    <row r="46" spans="2:15" x14ac:dyDescent="0.3">
      <c r="B46" t="s">
        <v>65</v>
      </c>
      <c r="C46" t="s">
        <v>35</v>
      </c>
      <c r="D46" t="s">
        <v>16</v>
      </c>
      <c r="E46" t="s">
        <v>18</v>
      </c>
      <c r="F46">
        <f>IF(C46="일반",1,IF(C46="중간 보스",1.25,IF(C46="특수",2,5)))</f>
        <v>1</v>
      </c>
      <c r="G46">
        <f>IF(D46="지상",1,1.4)</f>
        <v>1</v>
      </c>
      <c r="H46">
        <f>IF(E46="근접",1,1.3)</f>
        <v>1</v>
      </c>
      <c r="I46" s="2">
        <v>5</v>
      </c>
      <c r="J46">
        <v>23</v>
      </c>
      <c r="K46">
        <v>1</v>
      </c>
      <c r="L46" s="1">
        <v>1.25</v>
      </c>
      <c r="M46" s="1">
        <v>0.6</v>
      </c>
      <c r="N46" s="6">
        <f>SUM(I46:K46)*(G46+H46)*L46*M46</f>
        <v>43.5</v>
      </c>
      <c r="O46" s="7">
        <f>N46*F46</f>
        <v>43.5</v>
      </c>
    </row>
    <row r="47" spans="2:15" x14ac:dyDescent="0.3">
      <c r="B47" t="s">
        <v>67</v>
      </c>
      <c r="C47" t="s">
        <v>79</v>
      </c>
      <c r="D47" t="s">
        <v>85</v>
      </c>
      <c r="E47" t="s">
        <v>86</v>
      </c>
      <c r="H47" s="2"/>
    </row>
    <row r="48" spans="2:15" x14ac:dyDescent="0.3">
      <c r="B48" t="s">
        <v>84</v>
      </c>
      <c r="C48" t="s">
        <v>79</v>
      </c>
      <c r="D48" t="s">
        <v>85</v>
      </c>
      <c r="E48" t="s">
        <v>87</v>
      </c>
      <c r="H48" s="2"/>
    </row>
    <row r="49" spans="2:15" x14ac:dyDescent="0.3">
      <c r="B49" t="s">
        <v>70</v>
      </c>
      <c r="C49" t="s">
        <v>79</v>
      </c>
      <c r="H49" s="2"/>
    </row>
    <row r="50" spans="2:15" x14ac:dyDescent="0.3">
      <c r="B50" t="s">
        <v>68</v>
      </c>
      <c r="C50" t="s">
        <v>79</v>
      </c>
      <c r="H50" s="2"/>
    </row>
    <row r="51" spans="2:15" x14ac:dyDescent="0.3">
      <c r="C51" t="s">
        <v>80</v>
      </c>
      <c r="H51" s="2"/>
    </row>
    <row r="52" spans="2:15" x14ac:dyDescent="0.3">
      <c r="C52" t="s">
        <v>80</v>
      </c>
      <c r="H52" s="2"/>
    </row>
    <row r="53" spans="2:15" x14ac:dyDescent="0.3">
      <c r="C53" t="s">
        <v>81</v>
      </c>
      <c r="H53" s="2"/>
    </row>
    <row r="54" spans="2:15" x14ac:dyDescent="0.3">
      <c r="C54" t="s">
        <v>82</v>
      </c>
      <c r="H54" s="2"/>
    </row>
    <row r="57" spans="2:15" x14ac:dyDescent="0.3">
      <c r="B57" s="4" t="s">
        <v>39</v>
      </c>
      <c r="C57" t="s">
        <v>42</v>
      </c>
    </row>
    <row r="58" spans="2:15" x14ac:dyDescent="0.3">
      <c r="B58" s="4" t="s">
        <v>71</v>
      </c>
      <c r="C58" t="s">
        <v>92</v>
      </c>
      <c r="D58" t="s">
        <v>93</v>
      </c>
      <c r="E58" t="s">
        <v>111</v>
      </c>
      <c r="F58" t="s">
        <v>112</v>
      </c>
      <c r="G58" t="s">
        <v>113</v>
      </c>
      <c r="H58" t="s">
        <v>114</v>
      </c>
    </row>
    <row r="60" spans="2:15" x14ac:dyDescent="0.3">
      <c r="B60" t="s">
        <v>5</v>
      </c>
      <c r="H60" s="2"/>
    </row>
    <row r="61" spans="2:15" x14ac:dyDescent="0.3">
      <c r="B61" t="s">
        <v>6</v>
      </c>
      <c r="C61" t="s">
        <v>14</v>
      </c>
      <c r="D61" t="s">
        <v>8</v>
      </c>
      <c r="E61" t="s">
        <v>7</v>
      </c>
      <c r="F61" t="s">
        <v>59</v>
      </c>
      <c r="G61" t="s">
        <v>57</v>
      </c>
      <c r="H61" t="s">
        <v>58</v>
      </c>
      <c r="I61" t="s">
        <v>9</v>
      </c>
      <c r="J61" t="s">
        <v>10</v>
      </c>
      <c r="K61" s="2" t="s">
        <v>11</v>
      </c>
      <c r="L61" t="s">
        <v>12</v>
      </c>
      <c r="M61" t="s">
        <v>13</v>
      </c>
      <c r="N61" t="s">
        <v>48</v>
      </c>
      <c r="O61" t="s">
        <v>47</v>
      </c>
    </row>
    <row r="62" spans="2:15" x14ac:dyDescent="0.3">
      <c r="B62" t="s">
        <v>65</v>
      </c>
      <c r="C62" t="s">
        <v>35</v>
      </c>
      <c r="D62" t="s">
        <v>16</v>
      </c>
      <c r="E62" t="s">
        <v>18</v>
      </c>
      <c r="F62">
        <f>IF(C62="일반",1,IF(C62="중간 보스",1.25,IF(C62="특수",2,5)))</f>
        <v>1</v>
      </c>
      <c r="G62">
        <f>IF(D62="지상",1,1.4)</f>
        <v>1</v>
      </c>
      <c r="H62">
        <f>IF(E62="근접",1,1.3)</f>
        <v>1</v>
      </c>
      <c r="I62" s="2">
        <v>5</v>
      </c>
      <c r="J62">
        <v>23</v>
      </c>
      <c r="K62">
        <v>1</v>
      </c>
      <c r="L62" s="1">
        <v>1.25</v>
      </c>
      <c r="M62" s="1">
        <v>0.6</v>
      </c>
      <c r="N62" s="6">
        <f>SUM(I62:K62)*(G62+H62)*L62*M62</f>
        <v>43.5</v>
      </c>
      <c r="O62" s="7">
        <f>N62*F62</f>
        <v>43.5</v>
      </c>
    </row>
    <row r="63" spans="2:15" x14ac:dyDescent="0.3">
      <c r="B63" t="s">
        <v>67</v>
      </c>
      <c r="C63" t="s">
        <v>79</v>
      </c>
      <c r="H63" s="2"/>
    </row>
    <row r="64" spans="2:15" x14ac:dyDescent="0.3">
      <c r="B64" t="s">
        <v>69</v>
      </c>
      <c r="C64" t="s">
        <v>79</v>
      </c>
      <c r="H64" s="2"/>
    </row>
    <row r="65" spans="2:15" x14ac:dyDescent="0.3">
      <c r="B65" t="s">
        <v>70</v>
      </c>
      <c r="C65" t="s">
        <v>79</v>
      </c>
      <c r="H65" s="2"/>
    </row>
    <row r="66" spans="2:15" x14ac:dyDescent="0.3">
      <c r="B66" t="s">
        <v>68</v>
      </c>
      <c r="C66" t="s">
        <v>79</v>
      </c>
      <c r="H66" s="2"/>
    </row>
    <row r="67" spans="2:15" x14ac:dyDescent="0.3">
      <c r="C67" t="s">
        <v>80</v>
      </c>
      <c r="H67" s="2"/>
    </row>
    <row r="68" spans="2:15" x14ac:dyDescent="0.3">
      <c r="C68" t="s">
        <v>80</v>
      </c>
      <c r="H68" s="2"/>
    </row>
    <row r="69" spans="2:15" x14ac:dyDescent="0.3">
      <c r="C69" t="s">
        <v>81</v>
      </c>
      <c r="H69" s="2"/>
    </row>
    <row r="70" spans="2:15" x14ac:dyDescent="0.3">
      <c r="C70" t="s">
        <v>82</v>
      </c>
      <c r="H70" s="2"/>
    </row>
    <row r="73" spans="2:15" x14ac:dyDescent="0.3">
      <c r="B73" s="4" t="s">
        <v>40</v>
      </c>
      <c r="C73" t="s">
        <v>94</v>
      </c>
    </row>
    <row r="74" spans="2:15" x14ac:dyDescent="0.3">
      <c r="B74" s="4" t="s">
        <v>71</v>
      </c>
      <c r="C74" t="s">
        <v>95</v>
      </c>
      <c r="D74" t="s">
        <v>96</v>
      </c>
      <c r="E74" t="s">
        <v>97</v>
      </c>
      <c r="F74" t="s">
        <v>98</v>
      </c>
      <c r="G74" t="s">
        <v>99</v>
      </c>
      <c r="H74" t="s">
        <v>100</v>
      </c>
    </row>
    <row r="76" spans="2:15" x14ac:dyDescent="0.3">
      <c r="B76" t="s">
        <v>5</v>
      </c>
      <c r="H76" s="2"/>
    </row>
    <row r="77" spans="2:15" x14ac:dyDescent="0.3">
      <c r="B77" t="s">
        <v>6</v>
      </c>
      <c r="C77" t="s">
        <v>14</v>
      </c>
      <c r="D77" t="s">
        <v>8</v>
      </c>
      <c r="E77" t="s">
        <v>7</v>
      </c>
      <c r="F77" t="s">
        <v>59</v>
      </c>
      <c r="G77" t="s">
        <v>57</v>
      </c>
      <c r="H77" t="s">
        <v>58</v>
      </c>
      <c r="I77" t="s">
        <v>9</v>
      </c>
      <c r="J77" t="s">
        <v>10</v>
      </c>
      <c r="K77" s="2" t="s">
        <v>11</v>
      </c>
      <c r="L77" t="s">
        <v>12</v>
      </c>
      <c r="M77" t="s">
        <v>13</v>
      </c>
      <c r="N77" t="s">
        <v>48</v>
      </c>
      <c r="O77" t="s">
        <v>47</v>
      </c>
    </row>
    <row r="78" spans="2:15" x14ac:dyDescent="0.3">
      <c r="B78" t="s">
        <v>65</v>
      </c>
      <c r="C78" t="s">
        <v>35</v>
      </c>
      <c r="D78" t="s">
        <v>16</v>
      </c>
      <c r="E78" t="s">
        <v>18</v>
      </c>
      <c r="F78">
        <f>IF(C78="일반",1,IF(C78="중간 보스",1.25,IF(C78="특수",2,5)))</f>
        <v>1</v>
      </c>
      <c r="G78">
        <f>IF(D78="지상",1,1.4)</f>
        <v>1</v>
      </c>
      <c r="H78">
        <f>IF(E78="근접",1,1.3)</f>
        <v>1</v>
      </c>
      <c r="I78" s="2">
        <v>5</v>
      </c>
      <c r="J78">
        <v>23</v>
      </c>
      <c r="K78">
        <v>1</v>
      </c>
      <c r="L78" s="1">
        <v>1.25</v>
      </c>
      <c r="M78" s="1">
        <v>0.6</v>
      </c>
      <c r="N78" s="6">
        <f>SUM(I78:K78)*(G78+H78)*L78*M78</f>
        <v>43.5</v>
      </c>
      <c r="O78" s="7">
        <f>N78*F78</f>
        <v>43.5</v>
      </c>
    </row>
    <row r="79" spans="2:15" x14ac:dyDescent="0.3">
      <c r="B79" t="s">
        <v>67</v>
      </c>
      <c r="C79" t="s">
        <v>79</v>
      </c>
      <c r="H79" s="2"/>
    </row>
    <row r="80" spans="2:15" x14ac:dyDescent="0.3">
      <c r="B80" t="s">
        <v>69</v>
      </c>
      <c r="C80" t="s">
        <v>79</v>
      </c>
      <c r="H80" s="2"/>
    </row>
    <row r="81" spans="2:15" x14ac:dyDescent="0.3">
      <c r="B81" t="s">
        <v>70</v>
      </c>
      <c r="C81" t="s">
        <v>79</v>
      </c>
      <c r="H81" s="2"/>
    </row>
    <row r="82" spans="2:15" x14ac:dyDescent="0.3">
      <c r="B82" t="s">
        <v>68</v>
      </c>
      <c r="C82" t="s">
        <v>79</v>
      </c>
      <c r="H82" s="2"/>
    </row>
    <row r="83" spans="2:15" x14ac:dyDescent="0.3">
      <c r="C83" t="s">
        <v>80</v>
      </c>
      <c r="H83" s="2"/>
    </row>
    <row r="84" spans="2:15" x14ac:dyDescent="0.3">
      <c r="C84" t="s">
        <v>80</v>
      </c>
      <c r="H84" s="2"/>
    </row>
    <row r="85" spans="2:15" x14ac:dyDescent="0.3">
      <c r="C85" t="s">
        <v>81</v>
      </c>
      <c r="H85" s="2"/>
    </row>
    <row r="86" spans="2:15" x14ac:dyDescent="0.3">
      <c r="C86" t="s">
        <v>82</v>
      </c>
      <c r="H86" s="2"/>
    </row>
    <row r="89" spans="2:15" x14ac:dyDescent="0.3">
      <c r="B89" s="4" t="s">
        <v>41</v>
      </c>
      <c r="C89" t="s">
        <v>103</v>
      </c>
    </row>
    <row r="90" spans="2:15" x14ac:dyDescent="0.3">
      <c r="B90" s="4" t="s">
        <v>71</v>
      </c>
      <c r="C90" t="s">
        <v>104</v>
      </c>
      <c r="D90" t="s">
        <v>105</v>
      </c>
      <c r="E90" t="s">
        <v>106</v>
      </c>
      <c r="F90" t="s">
        <v>107</v>
      </c>
      <c r="G90" t="s">
        <v>108</v>
      </c>
      <c r="H90" t="s">
        <v>109</v>
      </c>
      <c r="I90" t="s">
        <v>110</v>
      </c>
    </row>
    <row r="92" spans="2:15" x14ac:dyDescent="0.3">
      <c r="B92" t="s">
        <v>5</v>
      </c>
      <c r="H92" s="2"/>
    </row>
    <row r="93" spans="2:15" x14ac:dyDescent="0.3">
      <c r="B93" t="s">
        <v>6</v>
      </c>
      <c r="C93" t="s">
        <v>14</v>
      </c>
      <c r="D93" t="s">
        <v>8</v>
      </c>
      <c r="E93" t="s">
        <v>7</v>
      </c>
      <c r="F93" t="s">
        <v>59</v>
      </c>
      <c r="G93" t="s">
        <v>57</v>
      </c>
      <c r="H93" t="s">
        <v>58</v>
      </c>
      <c r="I93" t="s">
        <v>9</v>
      </c>
      <c r="J93" t="s">
        <v>10</v>
      </c>
      <c r="K93" s="2" t="s">
        <v>11</v>
      </c>
      <c r="L93" t="s">
        <v>12</v>
      </c>
      <c r="M93" t="s">
        <v>13</v>
      </c>
      <c r="N93" t="s">
        <v>48</v>
      </c>
      <c r="O93" t="s">
        <v>47</v>
      </c>
    </row>
    <row r="94" spans="2:15" x14ac:dyDescent="0.3">
      <c r="B94" t="s">
        <v>65</v>
      </c>
      <c r="C94" t="s">
        <v>35</v>
      </c>
      <c r="D94" t="s">
        <v>16</v>
      </c>
      <c r="E94" t="s">
        <v>18</v>
      </c>
      <c r="F94">
        <f>IF(C94="일반",1,IF(C94="중간 보스",1.25,IF(C94="특수",2,5)))</f>
        <v>1</v>
      </c>
      <c r="G94">
        <f>IF(D94="지상",1,1.4)</f>
        <v>1</v>
      </c>
      <c r="H94">
        <f>IF(E94="근접",1,1.3)</f>
        <v>1</v>
      </c>
      <c r="I94" s="2">
        <v>5</v>
      </c>
      <c r="J94">
        <v>23</v>
      </c>
      <c r="K94">
        <v>1</v>
      </c>
      <c r="L94" s="1">
        <v>1.25</v>
      </c>
      <c r="M94" s="1">
        <v>0.6</v>
      </c>
      <c r="N94" s="6">
        <f>SUM(I94:K94)*(G94+H94)*L94*M94</f>
        <v>43.5</v>
      </c>
      <c r="O94" s="7">
        <f>N94*F94</f>
        <v>43.5</v>
      </c>
    </row>
    <row r="95" spans="2:15" x14ac:dyDescent="0.3">
      <c r="B95" t="s">
        <v>67</v>
      </c>
      <c r="C95" t="s">
        <v>79</v>
      </c>
      <c r="H95" s="2"/>
    </row>
    <row r="96" spans="2:15" x14ac:dyDescent="0.3">
      <c r="B96" t="s">
        <v>69</v>
      </c>
      <c r="C96" t="s">
        <v>79</v>
      </c>
      <c r="H96" s="2"/>
    </row>
    <row r="97" spans="2:8" x14ac:dyDescent="0.3">
      <c r="B97" t="s">
        <v>70</v>
      </c>
      <c r="C97" t="s">
        <v>79</v>
      </c>
      <c r="H97" s="2"/>
    </row>
    <row r="98" spans="2:8" x14ac:dyDescent="0.3">
      <c r="B98" t="s">
        <v>68</v>
      </c>
      <c r="C98" t="s">
        <v>79</v>
      </c>
      <c r="H98" s="2"/>
    </row>
    <row r="99" spans="2:8" x14ac:dyDescent="0.3">
      <c r="C99" t="s">
        <v>80</v>
      </c>
      <c r="H99" s="2"/>
    </row>
    <row r="100" spans="2:8" x14ac:dyDescent="0.3">
      <c r="C100" t="s">
        <v>80</v>
      </c>
      <c r="H100" s="2"/>
    </row>
    <row r="101" spans="2:8" x14ac:dyDescent="0.3">
      <c r="C101" t="s">
        <v>81</v>
      </c>
      <c r="H101" s="2"/>
    </row>
    <row r="102" spans="2:8" x14ac:dyDescent="0.3">
      <c r="C102" t="s">
        <v>82</v>
      </c>
      <c r="H10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8"/>
  <sheetViews>
    <sheetView tabSelected="1" workbookViewId="0">
      <selection activeCell="N15" sqref="N15"/>
    </sheetView>
  </sheetViews>
  <sheetFormatPr defaultRowHeight="16.5" x14ac:dyDescent="0.3"/>
  <sheetData>
    <row r="2" spans="2:2" x14ac:dyDescent="0.3">
      <c r="B2" t="s">
        <v>115</v>
      </c>
    </row>
    <row r="4" spans="2:2" x14ac:dyDescent="0.3">
      <c r="B4" t="s">
        <v>116</v>
      </c>
    </row>
    <row r="5" spans="2:2" x14ac:dyDescent="0.3">
      <c r="B5" t="s">
        <v>117</v>
      </c>
    </row>
    <row r="6" spans="2:2" x14ac:dyDescent="0.3">
      <c r="B6" t="s">
        <v>118</v>
      </c>
    </row>
    <row r="7" spans="2:2" x14ac:dyDescent="0.3">
      <c r="B7" t="s">
        <v>127</v>
      </c>
    </row>
    <row r="8" spans="2:2" x14ac:dyDescent="0.3">
      <c r="B8" t="s">
        <v>134</v>
      </c>
    </row>
    <row r="10" spans="2:2" x14ac:dyDescent="0.3">
      <c r="B10" t="s">
        <v>119</v>
      </c>
    </row>
    <row r="11" spans="2:2" x14ac:dyDescent="0.3">
      <c r="B11" t="s">
        <v>128</v>
      </c>
    </row>
    <row r="12" spans="2:2" x14ac:dyDescent="0.3">
      <c r="B12" t="s">
        <v>133</v>
      </c>
    </row>
    <row r="14" spans="2:2" x14ac:dyDescent="0.3">
      <c r="B14" t="s">
        <v>120</v>
      </c>
    </row>
    <row r="15" spans="2:2" x14ac:dyDescent="0.3">
      <c r="B15" t="s">
        <v>124</v>
      </c>
    </row>
    <row r="16" spans="2:2" x14ac:dyDescent="0.3">
      <c r="B16" t="s">
        <v>132</v>
      </c>
    </row>
    <row r="18" spans="2:2" x14ac:dyDescent="0.3">
      <c r="B18" t="s">
        <v>121</v>
      </c>
    </row>
    <row r="19" spans="2:2" x14ac:dyDescent="0.3">
      <c r="B19" t="s">
        <v>129</v>
      </c>
    </row>
    <row r="20" spans="2:2" x14ac:dyDescent="0.3">
      <c r="B20" t="s">
        <v>135</v>
      </c>
    </row>
    <row r="22" spans="2:2" x14ac:dyDescent="0.3">
      <c r="B22" t="s">
        <v>122</v>
      </c>
    </row>
    <row r="23" spans="2:2" x14ac:dyDescent="0.3">
      <c r="B23" t="s">
        <v>126</v>
      </c>
    </row>
    <row r="24" spans="2:2" x14ac:dyDescent="0.3">
      <c r="B24" t="s">
        <v>131</v>
      </c>
    </row>
    <row r="26" spans="2:2" x14ac:dyDescent="0.3">
      <c r="B26" t="s">
        <v>123</v>
      </c>
    </row>
    <row r="27" spans="2:2" x14ac:dyDescent="0.3">
      <c r="B27" t="s">
        <v>125</v>
      </c>
    </row>
    <row r="28" spans="2:2" x14ac:dyDescent="0.3">
      <c r="B28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Detail</vt:lpstr>
      <vt:lpstr>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2023-07-03T04:30:34Z</dcterms:modified>
</cp:coreProperties>
</file>