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drawing4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true" showHorizontalScroll="true" showSheetTabs="true" showVerticalScroll="true" tabRatio="600" visibility="visible"/>
  </bookViews>
  <sheets>
    <sheet name="Trame CE" sheetId="1" r:id="rId4"/>
    <sheet name="28.04.2022" sheetId="2" r:id="rId5"/>
    <sheet name="29,07,2022" sheetId="3" r:id="rId6"/>
    <sheet name="01,08,2022" sheetId="4" r:id="rId7"/>
    <sheet name="2,8,2022" sheetId="5" r:id="rId8"/>
    <sheet name="3,8,2022" sheetId="6" r:id="rId9"/>
    <sheet name="4,8,2022" sheetId="7" r:id="rId10"/>
    <sheet name="Feuil2" sheetId="8" r:id="rId11"/>
    <sheet name="Feuil3" sheetId="9" r:id="rId12"/>
    <sheet name="Feuil1" sheetId="10" r:id="rId13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<sst xmlns="http://schemas.openxmlformats.org/spreadsheetml/2006/main" uniqueCount="81">
  <si>
    <t>CE CALL1_/MM/AAAA_CENTRE</t>
  </si>
  <si>
    <t>Sans Garantie</t>
  </si>
  <si>
    <t>Nom du dossier</t>
  </si>
  <si>
    <t>Objectif/Dossier</t>
  </si>
  <si>
    <t>Heures de pannes</t>
  </si>
  <si>
    <t>Heures de Brief</t>
  </si>
  <si>
    <t>Heures de prod</t>
  </si>
  <si>
    <t>TOTAL DES HEURES</t>
  </si>
  <si>
    <t>Cu's Produits</t>
  </si>
  <si>
    <t>Cu's Facturés</t>
  </si>
  <si>
    <t>% Cus/Défalqués</t>
  </si>
  <si>
    <t>Dons Ponctuels</t>
  </si>
  <si>
    <t>Dons en ligne</t>
  </si>
  <si>
    <t>Don moyen</t>
  </si>
  <si>
    <t>PA</t>
  </si>
  <si>
    <t>PA En Ligne</t>
  </si>
  <si>
    <t>PA Moyen</t>
  </si>
  <si>
    <t>CU/H</t>
  </si>
  <si>
    <t>Tx de promesse</t>
  </si>
  <si>
    <t>Tx de PA</t>
  </si>
  <si>
    <t>Tx de don en ligne (Cu's)</t>
  </si>
  <si>
    <t>Tx de PA en ligne (Cu's)</t>
  </si>
  <si>
    <t>Tx de don en ligne (Total des dons)</t>
  </si>
  <si>
    <t>Tx de PA en ligne (Totat des PAs)</t>
  </si>
  <si>
    <t>Observations &amp; Explicatifs</t>
  </si>
  <si>
    <t>"Prospection" Dons qui manquent</t>
  </si>
  <si>
    <t>"Transfo pa" PA qui manquent</t>
  </si>
  <si>
    <t>"Toutes les bases" Cu's qui manquent</t>
  </si>
  <si>
    <t>UNA_PRP_C1_CAP_</t>
  </si>
  <si>
    <t>UNA_PRP_C1_CAP_20220725</t>
  </si>
  <si>
    <t xml:space="preserve">CUMUL Dossier 1 </t>
  </si>
  <si>
    <t>CUMUL Dossier 2</t>
  </si>
  <si>
    <t>CUMUL Dossier 3</t>
  </si>
  <si>
    <t>CUMUL Dossier 4</t>
  </si>
  <si>
    <t>CUMUL Dossier 5</t>
  </si>
  <si>
    <t>CUMUL Dossier 6</t>
  </si>
  <si>
    <t>TOTAL</t>
  </si>
  <si>
    <t>CE CALL2_JJ/MM/AAAA_CENTRE</t>
  </si>
  <si>
    <t>Va Renvoyer Son Don</t>
  </si>
  <si>
    <t>A DÉJÀ Envoyé Son Don</t>
  </si>
  <si>
    <t>Désistement</t>
  </si>
  <si>
    <t>Hors Cibles &amp; Refus de Répondre</t>
  </si>
  <si>
    <t xml:space="preserve"> % Va Renvoyer Son Don/Cu's</t>
  </si>
  <si>
    <t>% A DÉJÀ Envoyé Son Don/Cu's</t>
  </si>
  <si>
    <t>Tx de don en ligne/ H</t>
  </si>
  <si>
    <t>Tx de PA en ligne/ H</t>
  </si>
  <si>
    <t>% Désistement/Cu's</t>
  </si>
  <si>
    <t>% H.Cibles &amp; RAC / Cu's</t>
  </si>
  <si>
    <t>CE CALL1_28/07/2022_CAPITAL  CORP</t>
  </si>
  <si>
    <t>UNA_PRP_C1_CAP_220725_</t>
  </si>
  <si>
    <t>UNA_PRP_C1_CAP_220728</t>
  </si>
  <si>
    <t xml:space="preserve">CUMUL UNADEV </t>
  </si>
  <si>
    <t>Dons en ligne en Direct</t>
  </si>
  <si>
    <t>Dons en ligne en Différé</t>
  </si>
  <si>
    <t>PA En Ligne en Direct</t>
  </si>
  <si>
    <t>PA En Ligne en Différé</t>
  </si>
  <si>
    <t xml:space="preserve"> % Tx de don en ligne (Cu's)</t>
  </si>
  <si>
    <t>% Tx de don en ligne en Direct / DEL</t>
  </si>
  <si>
    <t xml:space="preserve"> % Tx de PA en ligne (Cu's)</t>
  </si>
  <si>
    <t>% Tx de PA en ligne en direct/ PEL</t>
  </si>
  <si>
    <t>Nombre de DEL &amp; PEL QUI MANQUE</t>
  </si>
  <si>
    <t>CE CALL1_29/07/2022_CAPITAL  CORP</t>
  </si>
  <si>
    <t xml:space="preserve"> UNA_PRP_C1_CAP_220728</t>
  </si>
  <si>
    <t>CE CALL1_01/08/2022_CAPITAL  CORP</t>
  </si>
  <si>
    <t xml:space="preserve"> UNA_PRP_C1_CAP_220725_</t>
  </si>
  <si>
    <r>
      <rPr>
        <rFont val="Arial"/>
        <b val="true"/>
        <i val="false"/>
        <strike val="false"/>
        <color rgb="FF000000"/>
        <sz val="10"/>
        <u val="none"/>
      </rP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UNA_PRP_C1_CAP_220801</t>
    </r>
  </si>
  <si>
    <t>,</t>
  </si>
  <si>
    <t>CE CALL1_02/08/2022_CAPITAL  CORP</t>
  </si>
  <si>
    <t xml:space="preserve"> UNA_PRP_C1_CAP_220801</t>
  </si>
  <si>
    <r>
      <t xml:space="preserve">     </t>
    </r>
    <r>
      <rPr>
        <rFont val="Arial"/>
        <b val="true"/>
        <i val="false"/>
        <strike val="false"/>
        <color rgb="FF000000"/>
        <sz val="9"/>
        <u val="none"/>
      </rPr>
      <t xml:space="preserve">        </t>
    </r>
  </si>
  <si>
    <t>CE CALL1_03/08/2022_CAPITAL  CORP</t>
  </si>
  <si>
    <r>
      <t xml:space="preserve">      </t>
    </r>
    <r>
      <rPr>
        <rFont val="Arial"/>
        <b val="true"/>
        <i val="false"/>
        <strike val="false"/>
        <color rgb="FF000000"/>
        <sz val="10"/>
        <u val="none"/>
      </rPr>
      <t xml:space="preserve">UNA_PRP_C1_CAP_220728</t>
    </r>
  </si>
  <si>
    <t>UNA_PRP_C1_CAP_220801</t>
  </si>
  <si>
    <t xml:space="preserve"> </t>
  </si>
  <si>
    <t>CE CALL1_04/08/2022_CAPITAL  CORP</t>
  </si>
  <si>
    <t xml:space="preserve">       UNA_PRP_C1_CAP_220801</t>
  </si>
  <si>
    <t xml:space="preserve">      UNA_PRP_C1_CAP_220804_</t>
  </si>
  <si>
    <t>CE CALL1_11/08/2022_CAPITAL  CORP</t>
  </si>
  <si>
    <t>UNA_PRP_C1_CAP_220812</t>
  </si>
  <si>
    <t>UNA_PRP_C1_CAP_220810</t>
  </si>
  <si>
    <t>CE CALL1_12/08/2022_CAPITAL  CORP</t>
  </si>
</sst>
</file>

<file path=xl/styles.xml><?xml version="1.0" encoding="utf-8"?>
<styleSheet xmlns="http://schemas.openxmlformats.org/spreadsheetml/2006/main" xml:space="preserve">
  <numFmts count="2">
    <numFmt numFmtId="164" formatCode="#,##0.00\ [$€-1]"/>
    <numFmt numFmtId="165" formatCode="0.0"/>
  </numFmts>
  <fonts count="1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6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1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333333"/>
      <name val="Calibri"/>
    </font>
    <font>
      <b val="1"/>
      <i val="0"/>
      <strike val="0"/>
      <u val="none"/>
      <sz val="2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FFFFFF"/>
      </patternFill>
    </fill>
    <fill>
      <patternFill patternType="solid">
        <fgColor rgb="FF44749F"/>
        <bgColor rgb="FFFFFFFF"/>
      </patternFill>
    </fill>
    <fill>
      <patternFill patternType="solid">
        <fgColor rgb="FF2D4D6A"/>
        <bgColor rgb="FFFFFFFF"/>
      </patternFill>
    </fill>
    <fill>
      <patternFill patternType="solid">
        <fgColor rgb="FF333F4F"/>
        <bgColor rgb="FFFFFFFF"/>
      </patternFill>
    </fill>
  </fills>
  <borders count="49">
    <border/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numFmtId="0" fontId="0" fillId="0" borderId="0"/>
  </cellStyleXfs>
  <cellXfs count="1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2" fillId="0" borderId="2" applyFont="0" applyNumberFormat="1" applyFill="0" applyBorder="1" applyAlignment="1">
      <alignment horizontal="center" vertical="center" textRotation="0" wrapText="false" shrinkToFit="false"/>
    </xf>
    <xf xfId="0" fontId="0" numFmtId="10" fillId="0" borderId="2" applyFont="0" applyNumberFormat="1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9" fillId="0" borderId="0" applyFont="1" applyNumberFormat="1" applyFill="0" applyBorder="0" applyAlignment="1">
      <alignment horizontal="center" vertical="center" textRotation="0" wrapText="false" shrinkToFit="false"/>
    </xf>
    <xf xfId="0" fontId="2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3" numFmtId="165" fillId="2" borderId="6" applyFont="1" applyNumberFormat="1" applyFill="1" applyBorder="1" applyAlignment="1">
      <alignment horizontal="center" vertical="center" textRotation="0" wrapText="false" shrinkToFit="false"/>
    </xf>
    <xf xfId="0" fontId="3" numFmtId="1" fillId="2" borderId="3" applyFont="1" applyNumberFormat="1" applyFill="1" applyBorder="1" applyAlignment="1">
      <alignment horizontal="center" vertical="center" textRotation="0" wrapText="false" shrinkToFit="false"/>
    </xf>
    <xf xfId="0" fontId="3" numFmtId="9" fillId="2" borderId="6" applyFont="1" applyNumberFormat="1" applyFill="1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true" shrinkToFit="false"/>
    </xf>
    <xf xfId="0" fontId="3" numFmtId="0" fillId="2" borderId="8" applyFont="1" applyNumberFormat="0" applyFill="1" applyBorder="1" applyAlignment="1">
      <alignment horizontal="center" vertical="center" textRotation="0" wrapText="true" shrinkToFit="false"/>
    </xf>
    <xf xfId="0" fontId="3" numFmtId="0" fillId="2" borderId="9" applyFont="1" applyNumberFormat="0" applyFill="1" applyBorder="1" applyAlignment="1">
      <alignment horizontal="center" vertical="center" textRotation="0" wrapText="true" shrinkToFit="false"/>
    </xf>
    <xf xfId="0" fontId="3" numFmtId="0" fillId="2" borderId="10" applyFont="1" applyNumberFormat="0" applyFill="1" applyBorder="1" applyAlignment="1">
      <alignment horizontal="center" vertical="center" textRotation="0" wrapText="true" shrinkToFit="false"/>
    </xf>
    <xf xfId="0" fontId="3" numFmtId="0" fillId="2" borderId="11" applyFont="1" applyNumberFormat="0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1" applyBorder="1" applyAlignment="1">
      <alignment horizontal="center" vertical="center" textRotation="0" wrapText="true" shrinkToFit="false"/>
    </xf>
    <xf xfId="0" fontId="3" numFmtId="0" fillId="2" borderId="13" applyFont="1" applyNumberFormat="0" applyFill="1" applyBorder="1" applyAlignment="1">
      <alignment horizontal="center" vertical="center" textRotation="0" wrapText="true" shrinkToFit="false"/>
    </xf>
    <xf xfId="0" fontId="3" numFmtId="0" fillId="2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false" shrinkToFit="false"/>
    </xf>
    <xf xfId="0" fontId="2" numFmtId="0" fillId="2" borderId="16" applyFont="1" applyNumberFormat="0" applyFill="1" applyBorder="1" applyAlignment="1">
      <alignment horizontal="center" vertical="center" textRotation="0" wrapText="false" shrinkToFit="false"/>
    </xf>
    <xf xfId="0" fontId="2" numFmtId="0" fillId="2" borderId="17" applyFont="1" applyNumberFormat="0" applyFill="1" applyBorder="1" applyAlignment="1">
      <alignment horizontal="center" vertical="center" textRotation="0" wrapText="false" shrinkToFit="false"/>
    </xf>
    <xf xfId="0" fontId="2" numFmtId="0" fillId="2" borderId="18" applyFont="1" applyNumberFormat="0" applyFill="1" applyBorder="1" applyAlignment="1">
      <alignment horizontal="center" vertical="center" textRotation="0" wrapText="false" shrinkToFit="false"/>
    </xf>
    <xf xfId="0" fontId="3" numFmtId="165" fillId="2" borderId="19" applyFont="1" applyNumberFormat="1" applyFill="1" applyBorder="1" applyAlignment="1">
      <alignment horizontal="center" vertical="center" textRotation="0" wrapText="false" shrinkToFit="false"/>
    </xf>
    <xf xfId="0" fontId="3" numFmtId="1" fillId="2" borderId="18" applyFont="1" applyNumberFormat="1" applyFill="1" applyBorder="1" applyAlignment="1">
      <alignment horizontal="center" vertical="center" textRotation="0" wrapText="false" shrinkToFit="false"/>
    </xf>
    <xf xfId="0" fontId="3" numFmtId="9" fillId="2" borderId="19" applyFont="1" applyNumberFormat="1" applyFill="1" applyBorder="1" applyAlignment="1">
      <alignment horizontal="center" vertical="center" textRotation="0" wrapText="false" shrinkToFit="false"/>
    </xf>
    <xf xfId="0" fontId="2" numFmtId="0" fillId="2" borderId="20" applyFont="1" applyNumberFormat="0" applyFill="1" applyBorder="1" applyAlignment="1">
      <alignment horizontal="center" vertical="center" textRotation="0" wrapText="false" shrinkToFit="false"/>
    </xf>
    <xf xfId="0" fontId="2" numFmtId="0" fillId="2" borderId="21" applyFont="1" applyNumberFormat="0" applyFill="1" applyBorder="1" applyAlignment="1">
      <alignment horizontal="center" vertical="center" textRotation="0" wrapText="false" shrinkToFit="false"/>
    </xf>
    <xf xfId="0" fontId="2" numFmtId="164" fillId="2" borderId="21" applyFont="1" applyNumberFormat="1" applyFill="1" applyBorder="1" applyAlignment="1">
      <alignment horizontal="center" vertical="center" textRotation="0" wrapText="false" shrinkToFit="false"/>
    </xf>
    <xf xfId="0" fontId="2" numFmtId="2" fillId="2" borderId="21" applyFont="1" applyNumberFormat="1" applyFill="1" applyBorder="1" applyAlignment="1">
      <alignment horizontal="center" vertical="center" textRotation="0" wrapText="false" shrinkToFit="false"/>
    </xf>
    <xf xfId="0" fontId="2" numFmtId="10" fillId="2" borderId="21" applyFont="1" applyNumberFormat="1" applyFill="1" applyBorder="1" applyAlignment="1">
      <alignment horizontal="center" vertical="center" textRotation="0" wrapText="false" shrinkToFit="false"/>
    </xf>
    <xf xfId="0" fontId="2" numFmtId="0" fillId="2" borderId="22" applyFont="1" applyNumberFormat="0" applyFill="1" applyBorder="1" applyAlignment="1">
      <alignment horizontal="center" vertical="center" textRotation="0" wrapText="false" shrinkToFit="false"/>
    </xf>
    <xf xfId="0" fontId="5" numFmtId="0" fillId="0" borderId="23" applyFont="1" applyNumberFormat="0" applyFill="0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1">
      <alignment horizontal="center" vertical="center" textRotation="0" wrapText="false" shrinkToFit="false"/>
    </xf>
    <xf xfId="0" fontId="0" numFmtId="0" fillId="0" borderId="26" applyFont="0" applyNumberFormat="0" applyFill="0" applyBorder="1" applyAlignment="1">
      <alignment horizontal="center" vertical="center" textRotation="0" wrapText="false" shrinkToFit="false"/>
    </xf>
    <xf xfId="0" fontId="0" numFmtId="0" fillId="0" borderId="27" applyFont="0" applyNumberFormat="0" applyFill="0" applyBorder="1" applyAlignment="1">
      <alignment horizontal="center" vertical="center" textRotation="0" wrapText="false" shrinkToFit="false"/>
    </xf>
    <xf xfId="0" fontId="3" numFmtId="165" fillId="2" borderId="24" applyFont="1" applyNumberFormat="1" applyFill="1" applyBorder="1" applyAlignment="1">
      <alignment horizontal="center" vertical="center" textRotation="0" wrapText="false" shrinkToFit="false"/>
    </xf>
    <xf xfId="0" fontId="3" numFmtId="1" fillId="2" borderId="27" applyFont="1" applyNumberFormat="1" applyFill="1" applyBorder="1" applyAlignment="1">
      <alignment horizontal="center" vertical="center" textRotation="0" wrapText="false" shrinkToFit="false"/>
    </xf>
    <xf xfId="0" fontId="3" numFmtId="9" fillId="2" borderId="24" applyFont="1" applyNumberFormat="1" applyFill="1" applyBorder="1" applyAlignment="1">
      <alignment horizontal="center" vertical="center" textRotation="0" wrapText="false" shrinkToFit="false"/>
    </xf>
    <xf xfId="0" fontId="0" numFmtId="0" fillId="0" borderId="28" applyFont="0" applyNumberFormat="0" applyFill="0" applyBorder="1" applyAlignment="1">
      <alignment horizontal="center" vertical="center" textRotation="0" wrapText="false" shrinkToFit="false"/>
    </xf>
    <xf xfId="0" fontId="2" numFmtId="164" fillId="2" borderId="26" applyFont="1" applyNumberFormat="1" applyFill="1" applyBorder="1" applyAlignment="1">
      <alignment horizontal="center" vertical="center" textRotation="0" wrapText="false" shrinkToFit="false"/>
    </xf>
    <xf xfId="0" fontId="0" numFmtId="2" fillId="0" borderId="26" applyFont="0" applyNumberFormat="1" applyFill="0" applyBorder="1" applyAlignment="1">
      <alignment horizontal="center" vertical="center" textRotation="0" wrapText="false" shrinkToFit="false"/>
    </xf>
    <xf xfId="0" fontId="0" numFmtId="10" fillId="0" borderId="26" applyFont="0" applyNumberFormat="1" applyFill="0" applyBorder="1" applyAlignment="1">
      <alignment horizontal="center" vertical="center" textRotation="0" wrapText="false" shrinkToFit="false"/>
    </xf>
    <xf xfId="0" fontId="2" numFmtId="0" fillId="2" borderId="26" applyFont="1" applyNumberFormat="0" applyFill="1" applyBorder="1" applyAlignment="1">
      <alignment horizontal="center" vertical="center" textRotation="0" wrapText="false" shrinkToFit="false"/>
    </xf>
    <xf xfId="0" fontId="2" numFmtId="0" fillId="2" borderId="29" applyFont="1" applyNumberFormat="0" applyFill="1" applyBorder="1" applyAlignment="1">
      <alignment horizontal="center" vertical="center" textRotation="0" wrapText="false" shrinkToFit="false"/>
    </xf>
    <xf xfId="0" fontId="5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2" borderId="31" applyFont="1" applyNumberFormat="0" applyFill="1" applyBorder="1" applyAlignment="1">
      <alignment horizontal="center" vertical="center" textRotation="0" wrapText="false" shrinkToFit="false"/>
    </xf>
    <xf xfId="0" fontId="5" numFmtId="0" fillId="0" borderId="32" applyFont="1" applyNumberFormat="0" applyFill="0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4" applyFont="0" applyNumberFormat="0" applyFill="0" applyBorder="1" applyAlignment="1">
      <alignment horizontal="center" vertical="center" textRotation="0" wrapText="false" shrinkToFit="false"/>
    </xf>
    <xf xfId="0" fontId="0" numFmtId="0" fillId="0" borderId="35" applyFont="0" applyNumberFormat="0" applyFill="0" applyBorder="1" applyAlignment="1">
      <alignment horizontal="center" vertical="center" textRotation="0" wrapText="false" shrinkToFit="false"/>
    </xf>
    <xf xfId="0" fontId="0" numFmtId="0" fillId="0" borderId="36" applyFont="0" applyNumberFormat="0" applyFill="0" applyBorder="1" applyAlignment="1">
      <alignment horizontal="center" vertical="center" textRotation="0" wrapText="false" shrinkToFit="false"/>
    </xf>
    <xf xfId="0" fontId="3" numFmtId="165" fillId="2" borderId="33" applyFont="1" applyNumberFormat="1" applyFill="1" applyBorder="1" applyAlignment="1">
      <alignment horizontal="center" vertical="center" textRotation="0" wrapText="false" shrinkToFit="false"/>
    </xf>
    <xf xfId="0" fontId="3" numFmtId="1" fillId="2" borderId="36" applyFont="1" applyNumberFormat="1" applyFill="1" applyBorder="1" applyAlignment="1">
      <alignment horizontal="center" vertical="center" textRotation="0" wrapText="false" shrinkToFit="false"/>
    </xf>
    <xf xfId="0" fontId="3" numFmtId="9" fillId="2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37" applyFont="0" applyNumberFormat="0" applyFill="0" applyBorder="1" applyAlignment="1">
      <alignment horizontal="center" vertical="center" textRotation="0" wrapText="false" shrinkToFit="false"/>
    </xf>
    <xf xfId="0" fontId="2" numFmtId="164" fillId="2" borderId="35" applyFont="1" applyNumberFormat="1" applyFill="1" applyBorder="1" applyAlignment="1">
      <alignment horizontal="center" vertical="center" textRotation="0" wrapText="false" shrinkToFit="false"/>
    </xf>
    <xf xfId="0" fontId="0" numFmtId="2" fillId="0" borderId="35" applyFont="0" applyNumberFormat="1" applyFill="0" applyBorder="1" applyAlignment="1">
      <alignment horizontal="center" vertical="center" textRotation="0" wrapText="false" shrinkToFit="false"/>
    </xf>
    <xf xfId="0" fontId="0" numFmtId="10" fillId="0" borderId="35" applyFont="0" applyNumberFormat="1" applyFill="0" applyBorder="1" applyAlignment="1">
      <alignment horizontal="center" vertical="center" textRotation="0" wrapText="false" shrinkToFit="false"/>
    </xf>
    <xf xfId="0" fontId="2" numFmtId="0" fillId="2" borderId="35" applyFont="1" applyNumberFormat="0" applyFill="1" applyBorder="1" applyAlignment="1">
      <alignment horizontal="center" vertical="center" textRotation="0" wrapText="false" shrinkToFit="false"/>
    </xf>
    <xf xfId="0" fontId="2" numFmtId="0" fillId="2" borderId="38" applyFont="1" applyNumberFormat="0" applyFill="1" applyBorder="1" applyAlignment="1">
      <alignment horizontal="center" vertical="center" textRotation="0" wrapText="false" shrinkToFit="false"/>
    </xf>
    <xf xfId="0" fontId="0" numFmtId="0" fillId="0" borderId="29" applyFont="0" applyNumberFormat="0" applyFill="0" applyBorder="1" applyAlignment="1">
      <alignment horizontal="center" vertical="center" textRotation="0" wrapText="false" shrinkToFit="false"/>
    </xf>
    <xf xfId="0" fontId="0" numFmtId="0" fillId="0" borderId="31" applyFont="0" applyNumberFormat="0" applyFill="0" applyBorder="1" applyAlignment="1">
      <alignment horizontal="center" vertical="center" textRotation="0" wrapText="false" shrinkToFit="false"/>
    </xf>
    <xf xfId="0" fontId="0" numFmtId="0" fillId="0" borderId="38" applyFont="0" applyNumberFormat="0" applyFill="0" applyBorder="1" applyAlignment="1">
      <alignment horizontal="center" vertical="center" textRotation="0" wrapText="false" shrinkToFit="false"/>
    </xf>
    <xf xfId="0" fontId="3" numFmtId="0" fillId="3" borderId="9" applyFont="1" applyNumberFormat="0" applyFill="1" applyBorder="1" applyAlignment="1">
      <alignment horizontal="center" vertical="center" textRotation="0" wrapText="true" shrinkToFit="false"/>
    </xf>
    <xf xfId="0" fontId="3" numFmtId="0" fillId="3" borderId="10" applyFont="1" applyNumberFormat="0" applyFill="1" applyBorder="1" applyAlignment="1">
      <alignment horizontal="center" vertical="center" textRotation="0" wrapText="true" shrinkToFit="false"/>
    </xf>
    <xf xfId="0" fontId="3" numFmtId="0" fillId="3" borderId="39" applyFont="1" applyNumberFormat="0" applyFill="1" applyBorder="1" applyAlignment="1">
      <alignment horizontal="center" vertical="center" textRotation="0" wrapText="tru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10" fillId="3" borderId="17" applyFont="1" applyNumberFormat="1" applyFill="1" applyBorder="1" applyAlignment="1">
      <alignment horizontal="center" vertical="center" textRotation="0" wrapText="false" shrinkToFit="false"/>
    </xf>
    <xf xfId="0" fontId="2" numFmtId="10" fillId="3" borderId="40" applyFont="1" applyNumberFormat="1" applyFill="1" applyBorder="1" applyAlignment="1">
      <alignment horizontal="center" vertical="center" textRotation="0" wrapText="false" shrinkToFit="false"/>
    </xf>
    <xf xfId="0" fontId="2" numFmtId="2" fillId="3" borderId="25" applyFont="1" applyNumberFormat="1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center" textRotation="0" wrapText="false" shrinkToFit="false"/>
    </xf>
    <xf xfId="0" fontId="2" numFmtId="10" fillId="3" borderId="29" applyFont="1" applyNumberFormat="1" applyFill="1" applyBorder="1" applyAlignment="1">
      <alignment horizontal="center" vertical="center" textRotation="0" wrapText="false" shrinkToFit="false"/>
    </xf>
    <xf xfId="0" fontId="2" numFmtId="2" fillId="3" borderId="5" applyFont="1" applyNumberFormat="1" applyFill="1" applyBorder="1" applyAlignment="1">
      <alignment horizontal="center" vertical="center" textRotation="0" wrapText="false" shrinkToFit="false"/>
    </xf>
    <xf xfId="0" fontId="2" numFmtId="10" fillId="3" borderId="2" applyFont="1" applyNumberFormat="1" applyFill="1" applyBorder="1" applyAlignment="1">
      <alignment horizontal="center" vertical="center" textRotation="0" wrapText="false" shrinkToFit="false"/>
    </xf>
    <xf xfId="0" fontId="2" numFmtId="10" fillId="3" borderId="31" applyFont="1" applyNumberFormat="1" applyFill="1" applyBorder="1" applyAlignment="1">
      <alignment horizontal="center" vertical="center" textRotation="0" wrapText="false" shrinkToFit="false"/>
    </xf>
    <xf xfId="0" fontId="2" numFmtId="2" fillId="3" borderId="34" applyFont="1" applyNumberFormat="1" applyFill="1" applyBorder="1" applyAlignment="1">
      <alignment horizontal="center" vertical="center" textRotation="0" wrapText="false" shrinkToFit="false"/>
    </xf>
    <xf xfId="0" fontId="2" numFmtId="10" fillId="3" borderId="35" applyFont="1" applyNumberFormat="1" applyFill="1" applyBorder="1" applyAlignment="1">
      <alignment horizontal="center" vertical="center" textRotation="0" wrapText="false" shrinkToFit="false"/>
    </xf>
    <xf xfId="0" fontId="2" numFmtId="10" fillId="3" borderId="38" applyFont="1" applyNumberFormat="1" applyFill="1" applyBorder="1" applyAlignment="1">
      <alignment horizontal="center" vertical="center" textRotation="0" wrapText="false" shrinkToFit="false"/>
    </xf>
    <xf xfId="0" fontId="3" numFmtId="0" fillId="3" borderId="7" applyFont="1" applyNumberFormat="0" applyFill="1" applyBorder="1" applyAlignment="1">
      <alignment horizontal="center" vertical="center" textRotation="0" wrapText="true" shrinkToFit="false"/>
    </xf>
    <xf xfId="0" fontId="3" numFmtId="0" fillId="3" borderId="11" applyFont="1" applyNumberFormat="0" applyFill="1" applyBorder="1" applyAlignment="1">
      <alignment horizontal="center" vertical="center" textRotation="0" wrapText="true" shrinkToFit="false"/>
    </xf>
    <xf xfId="0" fontId="3" numFmtId="0" fillId="3" borderId="8" applyFont="1" applyNumberFormat="0" applyFill="1" applyBorder="1" applyAlignment="1">
      <alignment horizontal="center" vertical="center" textRotation="0" wrapText="true" shrinkToFit="false"/>
    </xf>
    <xf xfId="0" fontId="2" numFmtId="0" fillId="3" borderId="15" applyFont="1" applyNumberFormat="0" applyFill="1" applyBorder="1" applyAlignment="1">
      <alignment horizontal="center" vertical="center" textRotation="0" wrapText="false" shrinkToFit="false"/>
    </xf>
    <xf xfId="0" fontId="2" numFmtId="0" fillId="3" borderId="16" applyFont="1" applyNumberFormat="0" applyFill="1" applyBorder="1" applyAlignment="1">
      <alignment horizontal="center" vertical="center" textRotation="0" wrapText="false" shrinkToFit="false"/>
    </xf>
    <xf xfId="0" fontId="2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18" applyFont="1" applyNumberFormat="0" applyFill="1" applyBorder="1" applyAlignment="1">
      <alignment horizontal="center" vertical="center" textRotation="0" wrapText="false" shrinkToFit="false"/>
    </xf>
    <xf xfId="0" fontId="3" numFmtId="165" fillId="3" borderId="19" applyFont="1" applyNumberFormat="1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3" numFmtId="165" fillId="3" borderId="24" applyFont="1" applyNumberFormat="1" applyFill="1" applyBorder="1" applyAlignment="1">
      <alignment horizontal="center" vertical="center" textRotation="0" wrapText="false" shrinkToFit="false"/>
    </xf>
    <xf xfId="0" fontId="3" numFmtId="165" fillId="3" borderId="6" applyFont="1" applyNumberFormat="1" applyFill="1" applyBorder="1" applyAlignment="1">
      <alignment horizontal="center" vertical="center" textRotation="0" wrapText="false" shrinkToFit="false"/>
    </xf>
    <xf xfId="0" fontId="3" numFmtId="165" fillId="3" borderId="33" applyFont="1" applyNumberFormat="1" applyFill="1" applyBorder="1" applyAlignment="1">
      <alignment horizontal="center" vertical="center" textRotation="0" wrapText="false" shrinkToFit="false"/>
    </xf>
    <xf xfId="0" fontId="3" numFmtId="0" fillId="4" borderId="10" applyFont="1" applyNumberFormat="0" applyFill="1" applyBorder="1" applyAlignment="1">
      <alignment horizontal="center" vertical="center" textRotation="0" wrapText="true" shrinkToFit="false"/>
    </xf>
    <xf xfId="0" fontId="2" numFmtId="10" fillId="4" borderId="26" applyFont="1" applyNumberFormat="1" applyFill="1" applyBorder="1" applyAlignment="1">
      <alignment horizontal="center" vertical="center" textRotation="0" wrapText="false" shrinkToFit="false"/>
    </xf>
    <xf xfId="0" fontId="2" numFmtId="10" fillId="4" borderId="2" applyFont="1" applyNumberFormat="1" applyFill="1" applyBorder="1" applyAlignment="1">
      <alignment horizontal="center" vertical="center" textRotation="0" wrapText="false" shrinkToFit="false"/>
    </xf>
    <xf xfId="0" fontId="2" numFmtId="10" fillId="4" borderId="35" applyFont="1" applyNumberFormat="1" applyFill="1" applyBorder="1" applyAlignment="1">
      <alignment horizontal="center" vertical="center" textRotation="0" wrapText="false" shrinkToFit="false"/>
    </xf>
    <xf xfId="0" fontId="2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5" borderId="10" applyFont="1" applyNumberFormat="0" applyFill="1" applyBorder="1" applyAlignment="1">
      <alignment horizontal="center" vertical="center" textRotation="0" wrapText="true" shrinkToFit="false"/>
    </xf>
    <xf xfId="0" fontId="2" numFmtId="10" fillId="5" borderId="26" applyFont="1" applyNumberFormat="1" applyFill="1" applyBorder="1" applyAlignment="1">
      <alignment horizontal="center" vertical="center" textRotation="0" wrapText="false" shrinkToFit="false"/>
    </xf>
    <xf xfId="0" fontId="2" numFmtId="10" fillId="5" borderId="2" applyFont="1" applyNumberFormat="1" applyFill="1" applyBorder="1" applyAlignment="1">
      <alignment horizontal="center" vertical="center" textRotation="0" wrapText="false" shrinkToFit="false"/>
    </xf>
    <xf xfId="0" fontId="2" numFmtId="10" fillId="5" borderId="35" applyFont="1" applyNumberFormat="1" applyFill="1" applyBorder="1" applyAlignment="1">
      <alignment horizontal="center" vertical="center" textRotation="0" wrapText="false" shrinkToFit="false"/>
    </xf>
    <xf xfId="0" fontId="2" numFmtId="10" fillId="5" borderId="17" applyFont="1" applyNumberFormat="1" applyFill="1" applyBorder="1" applyAlignment="1">
      <alignment horizontal="center" vertical="center" textRotation="0" wrapText="false" shrinkToFit="false"/>
    </xf>
    <xf xfId="0" fontId="2" numFmtId="0" fillId="4" borderId="26" applyFont="1" applyNumberFormat="0" applyFill="1" applyBorder="1" applyAlignment="1">
      <alignment horizontal="center" vertical="center" textRotation="0" wrapText="false" shrinkToFit="false"/>
    </xf>
    <xf xfId="0" fontId="2" numFmtId="0" fillId="4" borderId="2" applyFont="1" applyNumberFormat="0" applyFill="1" applyBorder="1" applyAlignment="1">
      <alignment horizontal="center" vertical="center" textRotation="0" wrapText="false" shrinkToFit="false"/>
    </xf>
    <xf xfId="0" fontId="2" numFmtId="0" fillId="4" borderId="35" applyFont="1" applyNumberFormat="0" applyFill="1" applyBorder="1" applyAlignment="1">
      <alignment horizontal="center" vertical="center" textRotation="0" wrapText="false" shrinkToFit="false"/>
    </xf>
    <xf xfId="0" fontId="2" numFmtId="0" fillId="4" borderId="17" applyFont="1" applyNumberFormat="0" applyFill="1" applyBorder="1" applyAlignment="1">
      <alignment horizontal="center" vertical="center" textRotation="0" wrapText="false" shrinkToFit="false"/>
    </xf>
    <xf xfId="0" fontId="2" numFmtId="0" fillId="5" borderId="26" applyFont="1" applyNumberFormat="0" applyFill="1" applyBorder="1" applyAlignment="1">
      <alignment horizontal="center" vertical="center" textRotation="0" wrapText="false" shrinkToFit="false"/>
    </xf>
    <xf xfId="0" fontId="2" numFmtId="0" fillId="5" borderId="2" applyFont="1" applyNumberFormat="0" applyFill="1" applyBorder="1" applyAlignment="1">
      <alignment horizontal="center" vertical="center" textRotation="0" wrapText="false" shrinkToFit="false"/>
    </xf>
    <xf xfId="0" fontId="2" numFmtId="0" fillId="5" borderId="35" applyFont="1" applyNumberFormat="0" applyFill="1" applyBorder="1" applyAlignment="1">
      <alignment horizontal="center" vertical="center" textRotation="0" wrapText="false" shrinkToFit="false"/>
    </xf>
    <xf xfId="0" fontId="2" numFmtId="0" fillId="5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29" applyFont="1" applyNumberFormat="0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3" borderId="40" applyFont="1" applyNumberFormat="0" applyFill="1" applyBorder="1" applyAlignment="1">
      <alignment horizontal="center" vertical="center" textRotation="0" wrapText="false" shrinkToFit="false"/>
    </xf>
    <xf xfId="0" fontId="2" numFmtId="1" fillId="2" borderId="26" applyFont="1" applyNumberFormat="1" applyFill="1" applyBorder="1" applyAlignment="1">
      <alignment horizontal="center" vertical="center" textRotation="0" wrapText="false" shrinkToFit="false"/>
    </xf>
    <xf xfId="0" fontId="2" numFmtId="1" fillId="2" borderId="29" applyFont="1" applyNumberFormat="1" applyFill="1" applyBorder="1" applyAlignment="1">
      <alignment horizontal="center" vertical="center" textRotation="0" wrapText="false" shrinkToFit="false"/>
    </xf>
    <xf xfId="0" fontId="2" numFmtId="1" fillId="2" borderId="2" applyFont="1" applyNumberFormat="1" applyFill="1" applyBorder="1" applyAlignment="1">
      <alignment horizontal="center" vertical="center" textRotation="0" wrapText="false" shrinkToFit="false"/>
    </xf>
    <xf xfId="0" fontId="2" numFmtId="1" fillId="2" borderId="31" applyFont="1" applyNumberFormat="1" applyFill="1" applyBorder="1" applyAlignment="1">
      <alignment horizontal="center" vertical="center" textRotation="0" wrapText="false" shrinkToFit="false"/>
    </xf>
    <xf xfId="0" fontId="2" numFmtId="1" fillId="2" borderId="35" applyFont="1" applyNumberFormat="1" applyFill="1" applyBorder="1" applyAlignment="1">
      <alignment horizontal="center" vertical="center" textRotation="0" wrapText="false" shrinkToFit="false"/>
    </xf>
    <xf xfId="0" fontId="2" numFmtId="1" fillId="2" borderId="38" applyFont="1" applyNumberFormat="1" applyFill="1" applyBorder="1" applyAlignment="1">
      <alignment horizontal="center" vertical="center" textRotation="0" wrapText="false" shrinkToFit="false"/>
    </xf>
    <xf xfId="0" fontId="2" numFmtId="1" fillId="2" borderId="21" applyFont="1" applyNumberFormat="1" applyFill="1" applyBorder="1" applyAlignment="1">
      <alignment horizontal="center" vertical="center" textRotation="0" wrapText="false" shrinkToFit="false"/>
    </xf>
    <xf xfId="0" fontId="2" numFmtId="1" fillId="2" borderId="22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2" borderId="41" applyFont="1" applyNumberFormat="0" applyFill="1" applyBorder="1" applyAlignment="1">
      <alignment horizontal="center" vertical="center" textRotation="0" wrapText="false" shrinkToFit="false"/>
    </xf>
    <xf xfId="0" fontId="12" numFmtId="0" fillId="2" borderId="42" applyFont="1" applyNumberFormat="0" applyFill="1" applyBorder="1" applyAlignment="1">
      <alignment horizontal="center" vertical="center" textRotation="0" wrapText="false" shrinkToFit="false"/>
    </xf>
    <xf xfId="0" fontId="12" numFmtId="0" fillId="2" borderId="43" applyFont="1" applyNumberFormat="0" applyFill="1" applyBorder="1" applyAlignment="1">
      <alignment horizontal="center" vertical="center" textRotation="0" wrapText="false" shrinkToFit="false"/>
    </xf>
    <xf xfId="0" fontId="12" numFmtId="0" fillId="2" borderId="44" applyFont="1" applyNumberFormat="0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1" applyBorder="0" applyAlignment="1">
      <alignment horizontal="center" vertical="center" textRotation="0" wrapText="false" shrinkToFit="false"/>
    </xf>
    <xf xfId="0" fontId="12" numFmtId="0" fillId="2" borderId="45" applyFont="1" applyNumberFormat="0" applyFill="1" applyBorder="1" applyAlignment="1">
      <alignment horizontal="center" vertical="center" textRotation="0" wrapText="false" shrinkToFit="false"/>
    </xf>
    <xf xfId="0" fontId="12" numFmtId="0" fillId="2" borderId="46" applyFont="1" applyNumberFormat="0" applyFill="1" applyBorder="1" applyAlignment="1">
      <alignment horizontal="center" vertical="center" textRotation="0" wrapText="false" shrinkToFit="false"/>
    </xf>
    <xf xfId="0" fontId="12" numFmtId="0" fillId="2" borderId="47" applyFont="1" applyNumberFormat="0" applyFill="1" applyBorder="1" applyAlignment="1">
      <alignment horizontal="center" vertical="center" textRotation="0" wrapText="false" shrinkToFit="false"/>
    </xf>
    <xf xfId="0" fontId="12" numFmtId="0" fillId="2" borderId="48" applyFont="1" applyNumberFormat="0" applyFill="1" applyBorder="1" applyAlignment="1">
      <alignment horizontal="center" vertical="center" textRotation="0" wrapText="false" shrinkToFit="false"/>
    </xf>
    <xf xfId="0" fontId="12" numFmtId="0" fillId="3" borderId="41" applyFont="1" applyNumberFormat="0" applyFill="1" applyBorder="1" applyAlignment="1">
      <alignment horizontal="center" vertical="center" textRotation="0" wrapText="false" shrinkToFit="false"/>
    </xf>
    <xf xfId="0" fontId="12" numFmtId="0" fillId="3" borderId="42" applyFont="1" applyNumberFormat="0" applyFill="1" applyBorder="1" applyAlignment="1">
      <alignment horizontal="center" vertical="center" textRotation="0" wrapText="false" shrinkToFit="false"/>
    </xf>
    <xf xfId="0" fontId="12" numFmtId="0" fillId="3" borderId="43" applyFont="1" applyNumberFormat="0" applyFill="1" applyBorder="1" applyAlignment="1">
      <alignment horizontal="center" vertical="center" textRotation="0" wrapText="false" shrinkToFit="false"/>
    </xf>
    <xf xfId="0" fontId="12" numFmtId="0" fillId="3" borderId="44" applyFont="1" applyNumberFormat="0" applyFill="1" applyBorder="1" applyAlignment="1">
      <alignment horizontal="center" vertical="center" textRotation="0" wrapText="false" shrinkToFit="false"/>
    </xf>
    <xf xfId="0" fontId="12" numFmtId="0" fillId="3" borderId="0" applyFont="1" applyNumberFormat="0" applyFill="1" applyBorder="0" applyAlignment="1">
      <alignment horizontal="center" vertical="center" textRotation="0" wrapText="false" shrinkToFit="false"/>
    </xf>
    <xf xfId="0" fontId="12" numFmtId="0" fillId="3" borderId="45" applyFont="1" applyNumberFormat="0" applyFill="1" applyBorder="1" applyAlignment="1">
      <alignment horizontal="center" vertical="center" textRotation="0" wrapText="false" shrinkToFit="false"/>
    </xf>
    <xf xfId="0" fontId="12" numFmtId="0" fillId="3" borderId="46" applyFont="1" applyNumberFormat="0" applyFill="1" applyBorder="1" applyAlignment="1">
      <alignment horizontal="center" vertical="center" textRotation="0" wrapText="false" shrinkToFit="false"/>
    </xf>
    <xf xfId="0" fontId="12" numFmtId="0" fillId="3" borderId="47" applyFont="1" applyNumberFormat="0" applyFill="1" applyBorder="1" applyAlignment="1">
      <alignment horizontal="center" vertical="center" textRotation="0" wrapText="false" shrinkToFit="false"/>
    </xf>
    <xf xfId="0" fontId="12" numFmtId="0" fillId="3" borderId="48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28575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1ps" Type="http://schemas.openxmlformats.org/officeDocument/2006/relationships/printerSettings" Target="../printerSettings/printerSettings3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1" workbookViewId="0" zoomScale="70" zoomScaleNormal="70" showGridLines="true" showRowColHeaders="1" topLeftCell="A19">
      <selection activeCell="P4" sqref="P4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44.28515625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41" t="s">
        <v>28</v>
      </c>
      <c r="B6" s="42"/>
      <c r="C6" s="43">
        <v>-1.16</v>
      </c>
      <c r="D6" s="44">
        <v>0.0</v>
      </c>
      <c r="E6" s="45">
        <v>0.59</v>
      </c>
      <c r="F6" s="46">
        <f>C6+D6+E6</f>
        <v>-0.57</v>
      </c>
      <c r="G6" s="43">
        <v>0</v>
      </c>
      <c r="H6" s="47" t="b">
        <f>IFERROR(IF(Q6&lt;B6,J6/B6),"-")</f>
        <v>0</v>
      </c>
      <c r="I6" s="48" t="str">
        <f>IFERROR((G6-H6)/G6,"-")</f>
        <v>-</v>
      </c>
      <c r="J6" s="49">
        <v>0</v>
      </c>
      <c r="K6" s="44">
        <v>0</v>
      </c>
      <c r="L6" s="50"/>
      <c r="M6" s="44"/>
      <c r="N6" s="44"/>
      <c r="O6" s="50"/>
      <c r="P6" s="51">
        <f>IFERROR(G6/E6,"-")</f>
        <v>0</v>
      </c>
      <c r="Q6" s="52" t="str">
        <f>IFERROR((J6+K6+M6+N6)/G6,"-")</f>
        <v>-</v>
      </c>
      <c r="R6" s="52" t="str">
        <f>IFERROR((M6+N6)/G6,"-")</f>
        <v>-</v>
      </c>
      <c r="S6" s="52" t="str">
        <f>IFERROR(K6/G6,"-")</f>
        <v>-</v>
      </c>
      <c r="T6" s="52" t="str">
        <f>IFERROR(N6/G6,"-")</f>
        <v>-</v>
      </c>
      <c r="U6" s="52" t="str">
        <f>IFERROR(K6/(K6+J6),"-")</f>
        <v>-</v>
      </c>
      <c r="V6" s="52" t="str">
        <f>IFERROR(N6/(N6+M6),"-")</f>
        <v>-</v>
      </c>
      <c r="W6" s="53"/>
      <c r="X6" s="53">
        <f>IFERROR((K6+J6)-(G6*B6),"-")</f>
        <v>0</v>
      </c>
      <c r="Y6" s="53">
        <f>IFERROR((N6+M6)-(G6*B6),"-")</f>
        <v>0</v>
      </c>
      <c r="Z6" s="54">
        <f>IFERROR(G6-((E6+D6)*8),"-")</f>
        <v>-4.72</v>
      </c>
    </row>
    <row r="7" spans="1:33" customHeight="1" ht="15.75">
      <c r="A7" s="55" t="s">
        <v>29</v>
      </c>
      <c r="B7" s="14"/>
      <c r="C7" s="13">
        <v>-3.49</v>
      </c>
      <c r="D7" s="3">
        <v>0.0</v>
      </c>
      <c r="E7" s="10">
        <v>1.76</v>
      </c>
      <c r="F7" s="15">
        <f>C7+D7+E7</f>
        <v>0</v>
      </c>
      <c r="G7" s="13">
        <v>1</v>
      </c>
      <c r="H7" s="16" t="b">
        <f>IFERROR(IF(Q7&lt;B7,J7/B7),"-")</f>
        <v>0</v>
      </c>
      <c r="I7" s="17" t="str">
        <f>IFERROR((G7-H7)/G7,"-")</f>
        <v>-</v>
      </c>
      <c r="J7" s="11">
        <v>1</v>
      </c>
      <c r="K7" s="3">
        <v>1</v>
      </c>
      <c r="L7" s="9"/>
      <c r="M7" s="3"/>
      <c r="N7" s="3"/>
      <c r="O7" s="9"/>
      <c r="P7" s="4" t="str">
        <f>IFERROR(G7/E7,"-")</f>
        <v>-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9">
        <f>IFERROR((K7+J7)-(G7*B7),"-")</f>
        <v>0</v>
      </c>
      <c r="Y7" s="19">
        <f>IFERROR((N7+M7)-(G7*B7),"-")</f>
        <v>0</v>
      </c>
      <c r="Z7" s="56">
        <f>IFERROR(G7-((E7+D7)*8),"-")</f>
        <v>0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69">
        <f>IFERROR((K8+J8)-(G8*B8),"-")</f>
        <v>0</v>
      </c>
      <c r="Y8" s="69">
        <f>IFERROR((N8+M8)-(G8*B8),"-")</f>
        <v>0</v>
      </c>
      <c r="Z8" s="70">
        <f>IFERROR(G8-((E8+D8)*8),"-")</f>
        <v>0</v>
      </c>
    </row>
    <row r="9" spans="1:33" customHeight="1" ht="17.25">
      <c r="A9" s="28" t="s">
        <v>30</v>
      </c>
      <c r="B9" s="58"/>
      <c r="C9" s="29">
        <f>IFERROR(SUM(C6:C8),"-")</f>
        <v>-1.16</v>
      </c>
      <c r="D9" s="30">
        <f>IFERROR(SUM(D6:D8),"-")</f>
        <v>0</v>
      </c>
      <c r="E9" s="31">
        <f>IFERROR(SUM(E6:E8),"-")</f>
        <v>0.59</v>
      </c>
      <c r="F9" s="32">
        <f>IFERROR(SUM(F6:F8),"-")</f>
        <v>-0.57</v>
      </c>
      <c r="G9" s="29">
        <f>IFERROR(SUM(G6:G8),"-")</f>
        <v>0</v>
      </c>
      <c r="H9" s="33" t="b">
        <f>IFERROR(IF(Q9&lt;B9,J9/B9),"-")</f>
        <v>0</v>
      </c>
      <c r="I9" s="34" t="str">
        <f>IFERROR((G9-H9)/G9,"-")</f>
        <v>-</v>
      </c>
      <c r="J9" s="35">
        <f>IFERROR(SUM(J6:J8),"-")</f>
        <v>0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0</v>
      </c>
      <c r="Q9" s="39" t="str">
        <f>IFERROR((J9+K9+M9+N9)/G9,"-")</f>
        <v>-</v>
      </c>
      <c r="R9" s="39" t="str">
        <f>IFERROR((M9+N9)/G9,"-")</f>
        <v>-</v>
      </c>
      <c r="S9" s="39" t="str">
        <f>IFERROR(K9/G9,"-")</f>
        <v>-</v>
      </c>
      <c r="T9" s="39" t="str">
        <f>IFERROR(N9/G9,"-")</f>
        <v>-</v>
      </c>
      <c r="U9" s="39" t="str">
        <f>IFERROR(K9/(K9+J9),"-")</f>
        <v>-</v>
      </c>
      <c r="V9" s="39" t="str">
        <f>IFERROR(N9/(N9+M9),"-")</f>
        <v>-</v>
      </c>
      <c r="W9" s="36"/>
      <c r="X9" s="36">
        <f>SUM(X6:X8)</f>
        <v>0</v>
      </c>
      <c r="Y9" s="36">
        <f>SUM(Y6:Y8)</f>
        <v>0</v>
      </c>
      <c r="Z9" s="40">
        <f>SUM(Z6:Z8)</f>
        <v>-4.72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53">
        <f>IFERROR((K10+J10)-(G10*B10),"-")</f>
        <v>0</v>
      </c>
      <c r="Y10" s="53">
        <f>IFERROR((N10+M10)-(G10*B10),"-")</f>
        <v>0</v>
      </c>
      <c r="Z10" s="5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9">
        <f>IFERROR((K11+J11)-(G11*B11),"-")</f>
        <v>0</v>
      </c>
      <c r="Y11" s="19">
        <f>IFERROR((N11+M11)-(G11*B11),"-")</f>
        <v>0</v>
      </c>
      <c r="Z11" s="5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69">
        <f>IFERROR((K12+J12)-(G12*B12),"-")</f>
        <v>0</v>
      </c>
      <c r="Y12" s="69">
        <f>IFERROR((N12+M12)-(G12*B12),"-")</f>
        <v>0</v>
      </c>
      <c r="Z12" s="70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36">
        <f>SUM(X10:X12)</f>
        <v>0</v>
      </c>
      <c r="Y13" s="36">
        <f>SUM(Y10:Y12)</f>
        <v>0</v>
      </c>
      <c r="Z13" s="4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53">
        <f>IFERROR((K14+J14)-(G14*B14),"-")</f>
        <v>0</v>
      </c>
      <c r="Y14" s="53">
        <f>IFERROR((N14+M14)-(G14*B14),"-")</f>
        <v>0</v>
      </c>
      <c r="Z14" s="5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9">
        <f>IFERROR((K15+J15)-(G15*B15),"-")</f>
        <v>0</v>
      </c>
      <c r="Y15" s="19">
        <f>IFERROR((N15+M15)-(G15*B15),"-")</f>
        <v>0</v>
      </c>
      <c r="Z15" s="5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69">
        <f>IFERROR((K16+J16)-(G16*B16),"-")</f>
        <v>0</v>
      </c>
      <c r="Y16" s="69">
        <f>IFERROR((N16+M16)-(G16*B16),"-")</f>
        <v>0</v>
      </c>
      <c r="Z16" s="70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36">
        <f>SUM(X14:X16)</f>
        <v>0</v>
      </c>
      <c r="Y17" s="36">
        <f>SUM(Y14:Y16)</f>
        <v>0</v>
      </c>
      <c r="Z17" s="4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53">
        <f>IFERROR((K18+J18)-(G18*B18),"-")</f>
        <v>0</v>
      </c>
      <c r="Y18" s="53">
        <f>IFERROR((N18+M18)-(G18*B18),"-")</f>
        <v>0</v>
      </c>
      <c r="Z18" s="5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9">
        <f>IFERROR((K19+J19)-(G19*B19),"-")</f>
        <v>0</v>
      </c>
      <c r="Y19" s="19">
        <f>IFERROR((N19+M19)-(G19*B19),"-")</f>
        <v>0</v>
      </c>
      <c r="Z19" s="5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69">
        <f>IFERROR((K20+J20)-(G20*B20),"-")</f>
        <v>0</v>
      </c>
      <c r="Y20" s="69">
        <f>IFERROR((N20+M20)-(G20*B20),"-")</f>
        <v>0</v>
      </c>
      <c r="Z20" s="70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36">
        <f>SUM(X18:X20)</f>
        <v>0</v>
      </c>
      <c r="Y21" s="36">
        <f>SUM(Y18:Y20)</f>
        <v>0</v>
      </c>
      <c r="Z21" s="4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53">
        <f>IFERROR((K22+J22)-(G22*B22),"-")</f>
        <v>0</v>
      </c>
      <c r="Y22" s="53">
        <f>IFERROR((N22+M22)-(G22*B22),"-")</f>
        <v>0</v>
      </c>
      <c r="Z22" s="5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9">
        <f>IFERROR((K23+J23)-(G23*B23),"-")</f>
        <v>0</v>
      </c>
      <c r="Y23" s="19">
        <f>IFERROR((N23+M23)-(G23*B23),"-")</f>
        <v>0</v>
      </c>
      <c r="Z23" s="5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69">
        <f>IFERROR((K24+J24)-(G24*B24),"-")</f>
        <v>0</v>
      </c>
      <c r="Y24" s="69">
        <f>IFERROR((N24+M24)-(G24*B24),"-")</f>
        <v>0</v>
      </c>
      <c r="Z24" s="70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36">
        <f>SUM(X22:X24)</f>
        <v>0</v>
      </c>
      <c r="Y25" s="36">
        <f>SUM(Y22:Y24)</f>
        <v>0</v>
      </c>
      <c r="Z25" s="4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53">
        <f>IFERROR((K26+J26)-(G26*B26),"-")</f>
        <v>0</v>
      </c>
      <c r="Y26" s="53">
        <f>IFERROR((N26+M26)-(G26*B26),"-")</f>
        <v>0</v>
      </c>
      <c r="Z26" s="5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9">
        <f>IFERROR((K27+J27)-(G27*B27),"-")</f>
        <v>0</v>
      </c>
      <c r="Y27" s="19">
        <f>IFERROR((N27+M27)-(G27*B27),"-")</f>
        <v>0</v>
      </c>
      <c r="Z27" s="5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69">
        <f>IFERROR((K28+J28)-(G28*B28),"-")</f>
        <v>0</v>
      </c>
      <c r="Y28" s="69">
        <f>IFERROR((N28+M28)-(G28*B28),"-")</f>
        <v>0</v>
      </c>
      <c r="Z28" s="70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36">
        <f>SUM(X26:X28)</f>
        <v>0</v>
      </c>
      <c r="Y29" s="36">
        <f>SUM(Y26:Y28)</f>
        <v>0</v>
      </c>
      <c r="Z29" s="4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53">
        <f>IFERROR((K30+J30)-(G30*B30),"-")</f>
        <v>0</v>
      </c>
      <c r="Y30" s="53">
        <f>IFERROR((N30+M30)-(G30*B30),"-")</f>
        <v>0</v>
      </c>
      <c r="Z30" s="5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9">
        <f>IFERROR((K31+J31)-(G31*B31),"-")</f>
        <v>0</v>
      </c>
      <c r="Y31" s="19">
        <f>IFERROR((N31+M31)-(G31*B31),"-")</f>
        <v>0</v>
      </c>
      <c r="Z31" s="5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69">
        <f>IFERROR((K32+J32)-(G32*B32),"-")</f>
        <v>0</v>
      </c>
      <c r="Y32" s="69">
        <f>IFERROR((N32+M32)-(G32*B32),"-")</f>
        <v>0</v>
      </c>
      <c r="Z32" s="70">
        <f>IFERROR(G32-((E32+D32)*8),"-")</f>
        <v>0</v>
      </c>
    </row>
    <row r="33" spans="1:33" customHeight="1" ht="17.25">
      <c r="A33" s="28" t="s">
        <v>36</v>
      </c>
      <c r="B33" s="1"/>
      <c r="C33" s="29">
        <f>C9+C13+C17+C21+C25+C29</f>
        <v>-1.16</v>
      </c>
      <c r="D33" s="30">
        <f>D9+D13+D17+D21+D25+D29</f>
        <v>0</v>
      </c>
      <c r="E33" s="31">
        <f>E9+E13+E17+E21+E25+E29</f>
        <v>0.59</v>
      </c>
      <c r="F33" s="32">
        <f>IFERROR(SUM(F30:F32),"-")</f>
        <v>0</v>
      </c>
      <c r="G33" s="29">
        <f>G9+G13+G17+G21+G25+G29</f>
        <v>0</v>
      </c>
      <c r="H33" s="33" t="b">
        <f>IFERROR(IF(Q33&lt;B33,J33/B33),"-")</f>
        <v>0</v>
      </c>
      <c r="I33" s="34" t="str">
        <f>IFERROR((G33-H33)/G33,"-")</f>
        <v>-</v>
      </c>
      <c r="J33" s="35">
        <f>J9+J13+J17+J21+J25+J29</f>
        <v>0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0</v>
      </c>
      <c r="Q33" s="39" t="str">
        <f>IFERROR((J33+K33+M33+N33)/G33,"-")</f>
        <v>-</v>
      </c>
      <c r="R33" s="39" t="str">
        <f>IFERROR((M33+N33)/G33,"-")</f>
        <v>-</v>
      </c>
      <c r="S33" s="39" t="str">
        <f>IFERROR(K33/G33,"-")</f>
        <v>-</v>
      </c>
      <c r="T33" s="39" t="str">
        <f>IFERROR(N33/G33,"-")</f>
        <v>-</v>
      </c>
      <c r="U33" s="39" t="str">
        <f>IFERROR(K33/(K33+J33),"-")</f>
        <v>-</v>
      </c>
      <c r="V33" s="39" t="str">
        <f>IFERROR(N33/(N33+M33),"-")</f>
        <v>-</v>
      </c>
      <c r="W33" s="36"/>
      <c r="X33" s="36">
        <f>SUM(X30:X32)</f>
        <v>0</v>
      </c>
      <c r="Y33" s="36">
        <f>SUM(Y30:Y32)</f>
        <v>0</v>
      </c>
      <c r="Z33" s="4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8"/>
      <c r="V35" s="6"/>
      <c r="W35" s="6"/>
      <c r="X35" s="6"/>
      <c r="Y35" s="6"/>
      <c r="Z35" s="6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1"/>
      <c r="V36" s="6"/>
      <c r="W36" s="6"/>
      <c r="X36" s="6"/>
      <c r="Y36" s="6"/>
      <c r="Z36" s="6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4"/>
      <c r="V37" s="6"/>
      <c r="W37" s="6"/>
      <c r="X37" s="6"/>
      <c r="Y37" s="6"/>
      <c r="Z37" s="6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12</v>
      </c>
      <c r="L39" s="76" t="s">
        <v>15</v>
      </c>
      <c r="M39" s="74" t="s">
        <v>17</v>
      </c>
      <c r="N39" s="75" t="s">
        <v>42</v>
      </c>
      <c r="O39" s="75" t="s">
        <v>43</v>
      </c>
      <c r="P39" s="75" t="s">
        <v>20</v>
      </c>
      <c r="Q39" s="101" t="s">
        <v>44</v>
      </c>
      <c r="R39" s="75" t="s">
        <v>21</v>
      </c>
      <c r="S39" s="101" t="s">
        <v>45</v>
      </c>
      <c r="T39" s="75" t="s">
        <v>46</v>
      </c>
      <c r="U39" s="76" t="s">
        <v>47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71"/>
      <c r="M40" s="80" t="str">
        <f>IFERROR(F40/D40,"-")</f>
        <v>-</v>
      </c>
      <c r="N40" s="81" t="str">
        <f>IFERROR(G40/F40,"-")</f>
        <v>-</v>
      </c>
      <c r="O40" s="81" t="str">
        <f>IFERROR(H40/F40,"-")</f>
        <v>-</v>
      </c>
      <c r="P40" s="81" t="str">
        <f>IFERROR(K40/F40,"-")</f>
        <v>-</v>
      </c>
      <c r="Q40" s="102" t="str">
        <f>IFERROR(K40/D40,"-")</f>
        <v>-</v>
      </c>
      <c r="R40" s="81" t="str">
        <f>IFERROR(L40/F40,"-")</f>
        <v>-</v>
      </c>
      <c r="S40" s="102" t="str">
        <f>IFERROR(R40/D40,"-")</f>
        <v>-</v>
      </c>
      <c r="T40" s="81" t="str">
        <f>IFERROR(I40/F40,"-")</f>
        <v>-</v>
      </c>
      <c r="U40" s="82" t="str">
        <f>IFERROR(J40/F40,"-")</f>
        <v>-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72"/>
      <c r="M41" s="83" t="str">
        <f>IFERROR(F41/D41,"-")</f>
        <v>-</v>
      </c>
      <c r="N41" s="84" t="str">
        <f>IFERROR(G41/F41,"-")</f>
        <v>-</v>
      </c>
      <c r="O41" s="84" t="str">
        <f>IFERROR(H41/F41,"-")</f>
        <v>-</v>
      </c>
      <c r="P41" s="84" t="str">
        <f>IFERROR(K41/F41,"-")</f>
        <v>-</v>
      </c>
      <c r="Q41" s="103" t="str">
        <f>IFERROR(K41/D41,"-")</f>
        <v>-</v>
      </c>
      <c r="R41" s="84" t="str">
        <f>IFERROR(L41/F41,"-")</f>
        <v>-</v>
      </c>
      <c r="S41" s="103" t="str">
        <f>IFERROR(R41/D41,"-")</f>
        <v>-</v>
      </c>
      <c r="T41" s="84" t="str">
        <f>IFERROR(I41/F41,"-")</f>
        <v>-</v>
      </c>
      <c r="U41" s="85" t="str">
        <f>IFERROR(J41/F41,"-")</f>
        <v>-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73"/>
      <c r="M42" s="86" t="str">
        <f>IFERROR(F42/D42,"-")</f>
        <v>-</v>
      </c>
      <c r="N42" s="87" t="str">
        <f>IFERROR(G42/F42,"-")</f>
        <v>-</v>
      </c>
      <c r="O42" s="87" t="str">
        <f>IFERROR(H42/F42,"-")</f>
        <v>-</v>
      </c>
      <c r="P42" s="87" t="str">
        <f>IFERROR(K42/F42,"-")</f>
        <v>-</v>
      </c>
      <c r="Q42" s="104" t="str">
        <f>IFERROR(K42/D42,"-")</f>
        <v>-</v>
      </c>
      <c r="R42" s="87" t="str">
        <f>IFERROR(L42/F42,"-")</f>
        <v>-</v>
      </c>
      <c r="S42" s="104" t="str">
        <f>IFERROR(R42/D42,"-")</f>
        <v>-</v>
      </c>
      <c r="T42" s="87" t="str">
        <f>IFERROR(I42/F42,"-")</f>
        <v>-</v>
      </c>
      <c r="U42" s="88" t="str">
        <f>IFERROR(J42/F42,"-")</f>
        <v>-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7">
        <f>IFERROR(SUM(L40:L42),"-")</f>
        <v>0</v>
      </c>
      <c r="M43" s="77" t="str">
        <f>IFERROR(F43/D43,"-")</f>
        <v>-</v>
      </c>
      <c r="N43" s="78" t="str">
        <f>IFERROR(G43/F43,"-")</f>
        <v>-</v>
      </c>
      <c r="O43" s="78" t="str">
        <f>IFERROR(H43/F43,"-")</f>
        <v>-</v>
      </c>
      <c r="P43" s="78" t="str">
        <f>IFERROR(K43/F43,"-")</f>
        <v>-</v>
      </c>
      <c r="Q43" s="105" t="str">
        <f>IFERROR(K43/D43,"-")</f>
        <v>-</v>
      </c>
      <c r="R43" s="78" t="str">
        <f>IFERROR(L43/F43,"-")</f>
        <v>-</v>
      </c>
      <c r="S43" s="105" t="str">
        <f>IFERROR(R43/D43,"-")</f>
        <v>-</v>
      </c>
      <c r="T43" s="78" t="str">
        <f>IFERROR(I43/F43,"-")</f>
        <v>-</v>
      </c>
      <c r="U43" s="79" t="str">
        <f>IFERROR(J43/F43,"-")</f>
        <v>-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71"/>
      <c r="M44" s="80" t="str">
        <f>IFERROR(F44/D44,"-")</f>
        <v>-</v>
      </c>
      <c r="N44" s="81" t="str">
        <f>IFERROR(G44/F44,"-")</f>
        <v>-</v>
      </c>
      <c r="O44" s="81" t="str">
        <f>IFERROR(H44/F44,"-")</f>
        <v>-</v>
      </c>
      <c r="P44" s="81" t="str">
        <f>IFERROR(K44/F44,"-")</f>
        <v>-</v>
      </c>
      <c r="Q44" s="102" t="str">
        <f>IFERROR(K44/D44,"-")</f>
        <v>-</v>
      </c>
      <c r="R44" s="81" t="str">
        <f>IFERROR(L44/F44,"-")</f>
        <v>-</v>
      </c>
      <c r="S44" s="102" t="str">
        <f>IFERROR(R44/D44,"-")</f>
        <v>-</v>
      </c>
      <c r="T44" s="81" t="str">
        <f>IFERROR(I44/F44,"-")</f>
        <v>-</v>
      </c>
      <c r="U44" s="82" t="str">
        <f>IFERROR(J44/F44,"-")</f>
        <v>-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72"/>
      <c r="M45" s="83" t="str">
        <f>IFERROR(F45/D45,"-")</f>
        <v>-</v>
      </c>
      <c r="N45" s="84" t="str">
        <f>IFERROR(G45/F45,"-")</f>
        <v>-</v>
      </c>
      <c r="O45" s="84" t="str">
        <f>IFERROR(H45/F45,"-")</f>
        <v>-</v>
      </c>
      <c r="P45" s="84" t="str">
        <f>IFERROR(K45/F45,"-")</f>
        <v>-</v>
      </c>
      <c r="Q45" s="103" t="str">
        <f>IFERROR(K45/D45,"-")</f>
        <v>-</v>
      </c>
      <c r="R45" s="84" t="str">
        <f>IFERROR(L45/F45,"-")</f>
        <v>-</v>
      </c>
      <c r="S45" s="103" t="str">
        <f>IFERROR(R45/D45,"-")</f>
        <v>-</v>
      </c>
      <c r="T45" s="84" t="str">
        <f>IFERROR(I45/F45,"-")</f>
        <v>-</v>
      </c>
      <c r="U45" s="85" t="str">
        <f>IFERROR(J45/F45,"-")</f>
        <v>-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73"/>
      <c r="M46" s="86" t="str">
        <f>IFERROR(F46/D46,"-")</f>
        <v>-</v>
      </c>
      <c r="N46" s="87" t="str">
        <f>IFERROR(G46/F46,"-")</f>
        <v>-</v>
      </c>
      <c r="O46" s="87" t="str">
        <f>IFERROR(H46/F46,"-")</f>
        <v>-</v>
      </c>
      <c r="P46" s="87" t="str">
        <f>IFERROR(K46/F46,"-")</f>
        <v>-</v>
      </c>
      <c r="Q46" s="104" t="str">
        <f>IFERROR(K46/D46,"-")</f>
        <v>-</v>
      </c>
      <c r="R46" s="87" t="str">
        <f>IFERROR(L46/F46,"-")</f>
        <v>-</v>
      </c>
      <c r="S46" s="104" t="str">
        <f>IFERROR(R46/D46,"-")</f>
        <v>-</v>
      </c>
      <c r="T46" s="87" t="str">
        <f>IFERROR(I46/F46,"-")</f>
        <v>-</v>
      </c>
      <c r="U46" s="88" t="str">
        <f>IFERROR(J46/F46,"-")</f>
        <v>-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7">
        <f>IFERROR(SUM(L44:L46),"-")</f>
        <v>0</v>
      </c>
      <c r="M47" s="77" t="str">
        <f>IFERROR(F47/D47,"-")</f>
        <v>-</v>
      </c>
      <c r="N47" s="78" t="str">
        <f>IFERROR(G47/F47,"-")</f>
        <v>-</v>
      </c>
      <c r="O47" s="78" t="str">
        <f>IFERROR(H47/F47,"-")</f>
        <v>-</v>
      </c>
      <c r="P47" s="78" t="str">
        <f>IFERROR(K47/F47,"-")</f>
        <v>-</v>
      </c>
      <c r="Q47" s="105" t="str">
        <f>IFERROR(K47/D47,"-")</f>
        <v>-</v>
      </c>
      <c r="R47" s="78" t="str">
        <f>IFERROR(L47/F47,"-")</f>
        <v>-</v>
      </c>
      <c r="S47" s="105" t="str">
        <f>IFERROR(R47/D47,"-")</f>
        <v>-</v>
      </c>
      <c r="T47" s="78" t="str">
        <f>IFERROR(I47/F47,"-")</f>
        <v>-</v>
      </c>
      <c r="U47" s="79" t="str">
        <f>IFERROR(J47/F47,"-")</f>
        <v>-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71"/>
      <c r="M48" s="80" t="str">
        <f>IFERROR(F48/D48,"-")</f>
        <v>-</v>
      </c>
      <c r="N48" s="81" t="str">
        <f>IFERROR(G48/F48,"-")</f>
        <v>-</v>
      </c>
      <c r="O48" s="81" t="str">
        <f>IFERROR(H48/F48,"-")</f>
        <v>-</v>
      </c>
      <c r="P48" s="81" t="str">
        <f>IFERROR(K48/F48,"-")</f>
        <v>-</v>
      </c>
      <c r="Q48" s="102" t="str">
        <f>IFERROR(K48/D48,"-")</f>
        <v>-</v>
      </c>
      <c r="R48" s="81" t="str">
        <f>IFERROR(L48/F48,"-")</f>
        <v>-</v>
      </c>
      <c r="S48" s="102" t="str">
        <f>IFERROR(R48/D48,"-")</f>
        <v>-</v>
      </c>
      <c r="T48" s="81" t="str">
        <f>IFERROR(I48/F48,"-")</f>
        <v>-</v>
      </c>
      <c r="U48" s="82" t="str">
        <f>IFERROR(J48/F48,"-")</f>
        <v>-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72"/>
      <c r="M49" s="83" t="str">
        <f>IFERROR(F49/D49,"-")</f>
        <v>-</v>
      </c>
      <c r="N49" s="84" t="str">
        <f>IFERROR(G49/F49,"-")</f>
        <v>-</v>
      </c>
      <c r="O49" s="84" t="str">
        <f>IFERROR(H49/F49,"-")</f>
        <v>-</v>
      </c>
      <c r="P49" s="84" t="str">
        <f>IFERROR(K49/F49,"-")</f>
        <v>-</v>
      </c>
      <c r="Q49" s="103" t="str">
        <f>IFERROR(K49/D49,"-")</f>
        <v>-</v>
      </c>
      <c r="R49" s="84" t="str">
        <f>IFERROR(L49/F49,"-")</f>
        <v>-</v>
      </c>
      <c r="S49" s="103" t="str">
        <f>IFERROR(R49/D49,"-")</f>
        <v>-</v>
      </c>
      <c r="T49" s="84" t="str">
        <f>IFERROR(I49/F49,"-")</f>
        <v>-</v>
      </c>
      <c r="U49" s="85" t="str">
        <f>IFERROR(J49/F49,"-")</f>
        <v>-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73"/>
      <c r="M50" s="86" t="str">
        <f>IFERROR(F50/D50,"-")</f>
        <v>-</v>
      </c>
      <c r="N50" s="87" t="str">
        <f>IFERROR(G50/F50,"-")</f>
        <v>-</v>
      </c>
      <c r="O50" s="87" t="str">
        <f>IFERROR(H50/F50,"-")</f>
        <v>-</v>
      </c>
      <c r="P50" s="87" t="str">
        <f>IFERROR(K50/F50,"-")</f>
        <v>-</v>
      </c>
      <c r="Q50" s="104" t="str">
        <f>IFERROR(K50/D50,"-")</f>
        <v>-</v>
      </c>
      <c r="R50" s="87" t="str">
        <f>IFERROR(L50/F50,"-")</f>
        <v>-</v>
      </c>
      <c r="S50" s="104" t="str">
        <f>IFERROR(R50/D50,"-")</f>
        <v>-</v>
      </c>
      <c r="T50" s="87" t="str">
        <f>IFERROR(I50/F50,"-")</f>
        <v>-</v>
      </c>
      <c r="U50" s="88" t="str">
        <f>IFERROR(J50/F50,"-")</f>
        <v>-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7">
        <f>IFERROR(SUM(L48:L50),"-")</f>
        <v>0</v>
      </c>
      <c r="M51" s="77" t="str">
        <f>IFERROR(F51/D51,"-")</f>
        <v>-</v>
      </c>
      <c r="N51" s="78" t="str">
        <f>IFERROR(G51/F51,"-")</f>
        <v>-</v>
      </c>
      <c r="O51" s="78" t="str">
        <f>IFERROR(H51/F51,"-")</f>
        <v>-</v>
      </c>
      <c r="P51" s="78" t="str">
        <f>IFERROR(K51/F51,"-")</f>
        <v>-</v>
      </c>
      <c r="Q51" s="105" t="str">
        <f>IFERROR(K51/D51,"-")</f>
        <v>-</v>
      </c>
      <c r="R51" s="78" t="str">
        <f>IFERROR(L51/F51,"-")</f>
        <v>-</v>
      </c>
      <c r="S51" s="105" t="str">
        <f>IFERROR(R51/D51,"-")</f>
        <v>-</v>
      </c>
      <c r="T51" s="78" t="str">
        <f>IFERROR(I51/F51,"-")</f>
        <v>-</v>
      </c>
      <c r="U51" s="79" t="str">
        <f>IFERROR(J51/F51,"-")</f>
        <v>-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71"/>
      <c r="M52" s="80" t="str">
        <f>IFERROR(F52/D52,"-")</f>
        <v>-</v>
      </c>
      <c r="N52" s="81" t="str">
        <f>IFERROR(G52/F52,"-")</f>
        <v>-</v>
      </c>
      <c r="O52" s="81" t="str">
        <f>IFERROR(H52/F52,"-")</f>
        <v>-</v>
      </c>
      <c r="P52" s="81" t="str">
        <f>IFERROR(K52/F52,"-")</f>
        <v>-</v>
      </c>
      <c r="Q52" s="102" t="str">
        <f>IFERROR(K52/D52,"-")</f>
        <v>-</v>
      </c>
      <c r="R52" s="81" t="str">
        <f>IFERROR(L52/F52,"-")</f>
        <v>-</v>
      </c>
      <c r="S52" s="102" t="str">
        <f>IFERROR(R52/D52,"-")</f>
        <v>-</v>
      </c>
      <c r="T52" s="81" t="str">
        <f>IFERROR(I52/F52,"-")</f>
        <v>-</v>
      </c>
      <c r="U52" s="82" t="str">
        <f>IFERROR(J52/F52,"-")</f>
        <v>-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72"/>
      <c r="M53" s="83" t="str">
        <f>IFERROR(F53/D53,"-")</f>
        <v>-</v>
      </c>
      <c r="N53" s="84" t="str">
        <f>IFERROR(G53/F53,"-")</f>
        <v>-</v>
      </c>
      <c r="O53" s="84" t="str">
        <f>IFERROR(H53/F53,"-")</f>
        <v>-</v>
      </c>
      <c r="P53" s="84" t="str">
        <f>IFERROR(K53/F53,"-")</f>
        <v>-</v>
      </c>
      <c r="Q53" s="103" t="str">
        <f>IFERROR(K53/D53,"-")</f>
        <v>-</v>
      </c>
      <c r="R53" s="84" t="str">
        <f>IFERROR(L53/F53,"-")</f>
        <v>-</v>
      </c>
      <c r="S53" s="103" t="str">
        <f>IFERROR(R53/D53,"-")</f>
        <v>-</v>
      </c>
      <c r="T53" s="84" t="str">
        <f>IFERROR(I53/F53,"-")</f>
        <v>-</v>
      </c>
      <c r="U53" s="85" t="str">
        <f>IFERROR(J53/F53,"-")</f>
        <v>-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73"/>
      <c r="M54" s="86" t="str">
        <f>IFERROR(F54/D54,"-")</f>
        <v>-</v>
      </c>
      <c r="N54" s="87" t="str">
        <f>IFERROR(G54/F54,"-")</f>
        <v>-</v>
      </c>
      <c r="O54" s="87" t="str">
        <f>IFERROR(H54/F54,"-")</f>
        <v>-</v>
      </c>
      <c r="P54" s="87" t="str">
        <f>IFERROR(K54/F54,"-")</f>
        <v>-</v>
      </c>
      <c r="Q54" s="104" t="str">
        <f>IFERROR(K54/D54,"-")</f>
        <v>-</v>
      </c>
      <c r="R54" s="87" t="str">
        <f>IFERROR(L54/F54,"-")</f>
        <v>-</v>
      </c>
      <c r="S54" s="104" t="str">
        <f>IFERROR(R54/D54,"-")</f>
        <v>-</v>
      </c>
      <c r="T54" s="87" t="str">
        <f>IFERROR(I54/F54,"-")</f>
        <v>-</v>
      </c>
      <c r="U54" s="88" t="str">
        <f>IFERROR(J54/F54,"-")</f>
        <v>-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7">
        <f>IFERROR(SUM(L52:L54),"-")</f>
        <v>0</v>
      </c>
      <c r="M55" s="77" t="str">
        <f>IFERROR(F55/D55,"-")</f>
        <v>-</v>
      </c>
      <c r="N55" s="78" t="str">
        <f>IFERROR(G55/F55,"-")</f>
        <v>-</v>
      </c>
      <c r="O55" s="78" t="str">
        <f>IFERROR(H55/F55,"-")</f>
        <v>-</v>
      </c>
      <c r="P55" s="78" t="str">
        <f>IFERROR(K55/F55,"-")</f>
        <v>-</v>
      </c>
      <c r="Q55" s="105" t="str">
        <f>IFERROR(K55/D55,"-")</f>
        <v>-</v>
      </c>
      <c r="R55" s="78" t="str">
        <f>IFERROR(L55/F55,"-")</f>
        <v>-</v>
      </c>
      <c r="S55" s="105" t="str">
        <f>IFERROR(R55/D55,"-")</f>
        <v>-</v>
      </c>
      <c r="T55" s="78" t="str">
        <f>IFERROR(I55/F55,"-")</f>
        <v>-</v>
      </c>
      <c r="U55" s="79" t="str">
        <f>IFERROR(J55/F55,"-")</f>
        <v>-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71"/>
      <c r="M56" s="80" t="str">
        <f>IFERROR(F56/D56,"-")</f>
        <v>-</v>
      </c>
      <c r="N56" s="81" t="str">
        <f>IFERROR(G56/F56,"-")</f>
        <v>-</v>
      </c>
      <c r="O56" s="81" t="str">
        <f>IFERROR(H56/F56,"-")</f>
        <v>-</v>
      </c>
      <c r="P56" s="81" t="str">
        <f>IFERROR(K56/F56,"-")</f>
        <v>-</v>
      </c>
      <c r="Q56" s="102" t="str">
        <f>IFERROR(K56/D56,"-")</f>
        <v>-</v>
      </c>
      <c r="R56" s="81" t="str">
        <f>IFERROR(L56/F56,"-")</f>
        <v>-</v>
      </c>
      <c r="S56" s="102" t="str">
        <f>IFERROR(R56/D56,"-")</f>
        <v>-</v>
      </c>
      <c r="T56" s="81" t="str">
        <f>IFERROR(I56/F56,"-")</f>
        <v>-</v>
      </c>
      <c r="U56" s="82" t="str">
        <f>IFERROR(J56/F56,"-")</f>
        <v>-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72"/>
      <c r="M57" s="83" t="str">
        <f>IFERROR(F57/D57,"-")</f>
        <v>-</v>
      </c>
      <c r="N57" s="84" t="str">
        <f>IFERROR(G57/F57,"-")</f>
        <v>-</v>
      </c>
      <c r="O57" s="84" t="str">
        <f>IFERROR(H57/F57,"-")</f>
        <v>-</v>
      </c>
      <c r="P57" s="84" t="str">
        <f>IFERROR(K57/F57,"-")</f>
        <v>-</v>
      </c>
      <c r="Q57" s="103" t="str">
        <f>IFERROR(K57/D57,"-")</f>
        <v>-</v>
      </c>
      <c r="R57" s="84" t="str">
        <f>IFERROR(L57/F57,"-")</f>
        <v>-</v>
      </c>
      <c r="S57" s="103" t="str">
        <f>IFERROR(R57/D57,"-")</f>
        <v>-</v>
      </c>
      <c r="T57" s="84" t="str">
        <f>IFERROR(I57/F57,"-")</f>
        <v>-</v>
      </c>
      <c r="U57" s="85" t="str">
        <f>IFERROR(J57/F57,"-")</f>
        <v>-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73"/>
      <c r="M58" s="86" t="str">
        <f>IFERROR(F58/D58,"-")</f>
        <v>-</v>
      </c>
      <c r="N58" s="87" t="str">
        <f>IFERROR(G58/F58,"-")</f>
        <v>-</v>
      </c>
      <c r="O58" s="87" t="str">
        <f>IFERROR(H58/F58,"-")</f>
        <v>-</v>
      </c>
      <c r="P58" s="87" t="str">
        <f>IFERROR(K58/F58,"-")</f>
        <v>-</v>
      </c>
      <c r="Q58" s="104" t="str">
        <f>IFERROR(K58/D58,"-")</f>
        <v>-</v>
      </c>
      <c r="R58" s="87" t="str">
        <f>IFERROR(L58/F58,"-")</f>
        <v>-</v>
      </c>
      <c r="S58" s="104" t="str">
        <f>IFERROR(R58/D58,"-")</f>
        <v>-</v>
      </c>
      <c r="T58" s="87" t="str">
        <f>IFERROR(I58/F58,"-")</f>
        <v>-</v>
      </c>
      <c r="U58" s="88" t="str">
        <f>IFERROR(J58/F58,"-")</f>
        <v>-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7">
        <f>L43+L47+L51+L55</f>
        <v>0</v>
      </c>
      <c r="M59" s="77" t="str">
        <f>IFERROR(F59/D59,"-")</f>
        <v>-</v>
      </c>
      <c r="N59" s="78" t="str">
        <f>IFERROR(G59/F59,"-")</f>
        <v>-</v>
      </c>
      <c r="O59" s="78" t="str">
        <f>IFERROR(H59/F59,"-")</f>
        <v>-</v>
      </c>
      <c r="P59" s="78" t="str">
        <f>IFERROR(K59/F59,"-")</f>
        <v>-</v>
      </c>
      <c r="Q59" s="105" t="str">
        <f>IFERROR(K59/D59,"-")</f>
        <v>-</v>
      </c>
      <c r="R59" s="78" t="str">
        <f>IFERROR(L59/F59,"-")</f>
        <v>-</v>
      </c>
      <c r="S59" s="105" t="str">
        <f>IFERROR(R59/D59,"-")</f>
        <v>-</v>
      </c>
      <c r="T59" s="78" t="str">
        <f>IFERROR(I59/F59,"-")</f>
        <v>-</v>
      </c>
      <c r="U59" s="79" t="str">
        <f>IFERROR(J59/F59,"-")</f>
        <v>-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U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0" zoomScaleNormal="70" showGridLines="true" showRowColHeaders="1">
      <selection activeCell="D30" sqref="D30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80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78</v>
      </c>
      <c r="B6" s="42"/>
      <c r="C6" s="43">
        <v>0</v>
      </c>
      <c r="D6" s="44">
        <v>0.6</v>
      </c>
      <c r="E6" s="45">
        <v>46.42</v>
      </c>
      <c r="F6" s="46">
        <f>C6+D6+E6</f>
        <v>47.02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-100.16</v>
      </c>
    </row>
    <row r="7" spans="1:33" customHeight="1" ht="15.75">
      <c r="A7" s="134" t="s">
        <v>79</v>
      </c>
      <c r="B7" s="14"/>
      <c r="C7" s="13">
        <v>1.11</v>
      </c>
      <c r="D7" s="3">
        <v>0</v>
      </c>
      <c r="E7" s="10">
        <v>17.29</v>
      </c>
      <c r="F7" s="15">
        <f>C7+D7+E7</f>
        <v>18.4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-60.32</v>
      </c>
    </row>
    <row r="8" spans="1:33" customHeight="1" ht="16.5">
      <c r="A8" s="133" t="s">
        <v>73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1.11</v>
      </c>
      <c r="D9" s="30">
        <f>IFERROR(SUM(D6:D8),"-")</f>
        <v>0.6</v>
      </c>
      <c r="E9" s="31">
        <v>40</v>
      </c>
      <c r="F9" s="32">
        <f>IFERROR(SUM(F6:F8),"-")</f>
        <v>65.42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-160.48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B33" s="1"/>
      <c r="C33" s="29">
        <f>C9+C13+C17+C21+C25+C29</f>
        <v>1.11</v>
      </c>
      <c r="D33" s="30">
        <f>D9+D13+D17+D21+D25+D29</f>
        <v>0.6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6" zoomScaleNormal="66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48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49</v>
      </c>
      <c r="B6" s="42"/>
      <c r="C6" s="43">
        <v>0</v>
      </c>
      <c r="D6" s="44">
        <v>1</v>
      </c>
      <c r="E6" s="45">
        <v>17</v>
      </c>
      <c r="F6" s="46">
        <f>C6+D6+E6</f>
        <v>18</v>
      </c>
      <c r="G6" s="43">
        <v>70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f>IFERROR(G6/E6,"-")</f>
        <v>4.1176470588235</v>
      </c>
      <c r="Q6" s="52">
        <f>IFERROR((J6+K6+M6+N6)/G6,"-")</f>
        <v>0.014285714285714</v>
      </c>
      <c r="R6" s="52">
        <f>IFERROR((M6+N6)/G6,"-")</f>
        <v>0</v>
      </c>
      <c r="S6" s="52">
        <f>IFERROR(K6/G6,"-")</f>
        <v>0.014285714285714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-74</v>
      </c>
    </row>
    <row r="7" spans="1:33" customHeight="1" ht="15.75">
      <c r="A7" s="131" t="s">
        <v>50</v>
      </c>
      <c r="B7" s="14"/>
      <c r="C7" s="13">
        <v>0</v>
      </c>
      <c r="D7" s="3">
        <v>1</v>
      </c>
      <c r="E7" s="10">
        <v>37.12</v>
      </c>
      <c r="F7" s="15">
        <f>C7+D7+E7</f>
        <v>38.12</v>
      </c>
      <c r="G7" s="13">
        <v>195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/>
      <c r="M7" s="3">
        <v>0</v>
      </c>
      <c r="N7" s="3">
        <v>0</v>
      </c>
      <c r="O7" s="9"/>
      <c r="P7" s="4">
        <f>IFERROR(G7/E7,"-")</f>
        <v>5.2532327586207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-109.96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0</v>
      </c>
      <c r="D9" s="30">
        <f>IFERROR(SUM(D6:D8),"-")</f>
        <v>2</v>
      </c>
      <c r="E9" s="31">
        <f>IFERROR(SUM(E6:E8),"-")</f>
        <v>54.12</v>
      </c>
      <c r="F9" s="32">
        <f>IFERROR(SUM(F6:F8),"-")</f>
        <v>56.12</v>
      </c>
      <c r="G9" s="29">
        <f>IFERROR(SUM(G6:G8),"-")</f>
        <v>265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4.8965262379897</v>
      </c>
      <c r="Q9" s="39">
        <f>IFERROR((J9+K9+M9+N9)/G9,"-")</f>
        <v>0.0037735849056604</v>
      </c>
      <c r="R9" s="39">
        <f>IFERROR((M9+N9)/G9,"-")</f>
        <v>0</v>
      </c>
      <c r="S9" s="39">
        <f>IFERROR(K9/G9,"-")</f>
        <v>0.0037735849056604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-183.96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B33" s="1"/>
      <c r="C33" s="29">
        <f>C9+C13+C17+C21+C25+C29</f>
        <v>0</v>
      </c>
      <c r="D33" s="30">
        <f>D9+D13+D17+D21+D25+D29</f>
        <v>2</v>
      </c>
      <c r="E33" s="31">
        <f>E9+E13+E17+E21+E25+E29</f>
        <v>54.12</v>
      </c>
      <c r="F33" s="32">
        <f>IFERROR(SUM(F30:F32),"-")</f>
        <v>0</v>
      </c>
      <c r="G33" s="29">
        <f>G9+G13+G17+G21+G25+G29</f>
        <v>265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4.8965262379897</v>
      </c>
      <c r="Q33" s="39">
        <f>IFERROR((J33+K33+M33+N33)/G33,"-")</f>
        <v>0.0037735849056604</v>
      </c>
      <c r="R33" s="39">
        <f>IFERROR((M33+N33)/G33,"-")</f>
        <v>0</v>
      </c>
      <c r="S33" s="39">
        <f>IFERROR(K33/G33,"-")</f>
        <v>0.0037735849056604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78" zoomScaleNormal="78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2" t="s">
        <v>62</v>
      </c>
      <c r="B6" s="42"/>
      <c r="C6" s="43">
        <v>0</v>
      </c>
      <c r="D6" s="44">
        <v>1</v>
      </c>
      <c r="E6" s="45">
        <v>55.13</v>
      </c>
      <c r="F6" s="46">
        <f>C6+D6+E6</f>
        <v>56.13</v>
      </c>
      <c r="G6" s="43">
        <v>296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1</v>
      </c>
      <c r="L6" s="50"/>
      <c r="M6" s="44">
        <v>0</v>
      </c>
      <c r="N6" s="44">
        <v>0</v>
      </c>
      <c r="O6" s="50"/>
      <c r="P6" s="51">
        <v>5.38</v>
      </c>
      <c r="Q6" s="52">
        <f>IFERROR((J6+K6+M6+N6)/G6,"-")</f>
        <v>0.0033783783783784</v>
      </c>
      <c r="R6" s="52">
        <f>IFERROR((M6+N6)/G6,"-")</f>
        <v>0</v>
      </c>
      <c r="S6" s="52">
        <f>IFERROR(K6/G6,"-")</f>
        <v>0.0033783783783784</v>
      </c>
      <c r="T6" s="52">
        <f>IFERROR(N6/G6,"-")</f>
        <v>0</v>
      </c>
      <c r="U6" s="52">
        <f>IFERROR(K6/(K6+J6),"-")</f>
        <v>1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-153.04</v>
      </c>
    </row>
    <row r="7" spans="1:33" customHeight="1" ht="15.75">
      <c r="A7" s="131"/>
      <c r="B7" s="14"/>
      <c r="C7" s="13"/>
      <c r="D7" s="3"/>
      <c r="E7" s="10"/>
      <c r="F7" s="15">
        <f>C7+D7+E7</f>
        <v>0</v>
      </c>
      <c r="G7" s="13"/>
      <c r="H7" s="16" t="b">
        <f>IFERROR(IF(Q7&lt;B7,J7/B7),"-")</f>
        <v>0</v>
      </c>
      <c r="I7" s="17" t="str">
        <f>IFERROR((G7-H7)/G7,"-")</f>
        <v>-</v>
      </c>
      <c r="J7" s="11"/>
      <c r="K7" s="3"/>
      <c r="L7" s="9"/>
      <c r="M7" s="3"/>
      <c r="N7" s="3"/>
      <c r="O7" s="9"/>
      <c r="P7" s="4" t="str">
        <f>IFERROR(G7/E7,"-")</f>
        <v>-</v>
      </c>
      <c r="Q7" s="5" t="str">
        <f>IFERROR((J7+K7+M7+N7)/G7,"-")</f>
        <v>-</v>
      </c>
      <c r="R7" s="5" t="str">
        <f>IFERROR((M7+N7)/G7,"-")</f>
        <v>-</v>
      </c>
      <c r="S7" s="5" t="str">
        <f>IFERROR(K7/G7,"-")</f>
        <v>-</v>
      </c>
      <c r="T7" s="5" t="str">
        <f>IFERROR(N7/G7,"-")</f>
        <v>-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0</v>
      </c>
    </row>
    <row r="8" spans="1:33" customHeight="1" ht="16.5">
      <c r="A8" s="57"/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/>
      <c r="P8" s="67" t="str">
        <f>IFERROR(G8/E8,"-")</f>
        <v>-</v>
      </c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0</v>
      </c>
      <c r="D9" s="30">
        <f>IFERROR(SUM(D6:D8),"-")</f>
        <v>1</v>
      </c>
      <c r="E9" s="31">
        <f>IFERROR(SUM(E6:E8),"-")</f>
        <v>55.13</v>
      </c>
      <c r="F9" s="32">
        <f>IFERROR(SUM(F6:F8),"-")</f>
        <v>56.13</v>
      </c>
      <c r="G9" s="29">
        <f>IFERROR(SUM(G6:G8),"-")</f>
        <v>296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 t="str">
        <f>IFERROR(AVERAGE(O6:O8),"-")</f>
        <v>-</v>
      </c>
      <c r="P9" s="38">
        <f>IFERROR(G9/E9,"-")</f>
        <v>5.3691275167785</v>
      </c>
      <c r="Q9" s="39">
        <f>IFERROR((J9+K9+M9+N9)/G9,"-")</f>
        <v>0.0033783783783784</v>
      </c>
      <c r="R9" s="39">
        <f>IFERROR((M9+N9)/G9,"-")</f>
        <v>0</v>
      </c>
      <c r="S9" s="39">
        <f>IFERROR(K9/G9,"-")</f>
        <v>0.0033783783783784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-153.04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B33" s="1"/>
      <c r="C33" s="29">
        <f>C9+C13+C17+C21+C25+C29</f>
        <v>0</v>
      </c>
      <c r="D33" s="30">
        <f>D9+D13+D17+D21+D25+D29</f>
        <v>1</v>
      </c>
      <c r="E33" s="31">
        <f>E9+E13+E17+E21+E25+E29</f>
        <v>55.13</v>
      </c>
      <c r="F33" s="32">
        <f>IFERROR(SUM(F30:F32),"-")</f>
        <v>0</v>
      </c>
      <c r="G33" s="29">
        <f>G9+G13+G17+G21+G25+G29</f>
        <v>296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5.3691275167785</v>
      </c>
      <c r="Q33" s="39">
        <f>IFERROR((J33+K33+M33+N33)/G33,"-")</f>
        <v>0.0033783783783784</v>
      </c>
      <c r="R33" s="39">
        <f>IFERROR((M33+N33)/G33,"-")</f>
        <v>0</v>
      </c>
      <c r="S33" s="39">
        <f>IFERROR(K33/G33,"-")</f>
        <v>0.0033783783783784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64</v>
      </c>
      <c r="B6" s="42"/>
      <c r="C6" s="43">
        <v>0</v>
      </c>
      <c r="D6" s="44">
        <v>1</v>
      </c>
      <c r="E6" s="45">
        <v>2.22</v>
      </c>
      <c r="F6" s="46">
        <f>C6+D6+E6</f>
        <v>3.22</v>
      </c>
      <c r="G6" s="43">
        <v>19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-6.76</v>
      </c>
    </row>
    <row r="7" spans="1:33" customHeight="1" ht="16.5">
      <c r="A7" s="132" t="s">
        <v>62</v>
      </c>
      <c r="B7" s="14"/>
      <c r="C7" s="13">
        <v>0</v>
      </c>
      <c r="D7" s="3">
        <v>1</v>
      </c>
      <c r="E7" s="10">
        <v>14</v>
      </c>
      <c r="F7" s="15">
        <f>C7+D7+E7</f>
        <v>15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0</v>
      </c>
      <c r="K7" s="3">
        <v>0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 t="str">
        <f>IFERROR(K7/(K7+J7),"-")</f>
        <v>-</v>
      </c>
      <c r="V7" s="5" t="str">
        <f>IFERROR(N7/(N7+M7),"-")</f>
        <v>-</v>
      </c>
      <c r="W7" s="19"/>
      <c r="X7" s="125">
        <f>IFERROR((K7+J7)-(G7*B7),"-")</f>
        <v>0</v>
      </c>
      <c r="Y7" s="125">
        <f>IFERROR((N7+M7)-(G7*B7),"-")</f>
        <v>0</v>
      </c>
      <c r="Z7" s="126">
        <f>IFERROR(G7-((E7+D7)*8),"-")</f>
        <v>-33</v>
      </c>
    </row>
    <row r="8" spans="1:33" customHeight="1" ht="16.5">
      <c r="A8" s="133" t="s">
        <v>65</v>
      </c>
      <c r="B8" s="58"/>
      <c r="C8" s="59">
        <v>0</v>
      </c>
      <c r="D8" s="60">
        <v>0</v>
      </c>
      <c r="E8" s="61">
        <v>32.11</v>
      </c>
      <c r="F8" s="62">
        <f>C8+D8+E8</f>
        <v>32.11</v>
      </c>
      <c r="G8" s="59">
        <v>168</v>
      </c>
      <c r="H8" s="63" t="b">
        <f>IFERROR(IF(Q8&lt;B8,J8/B8),"-")</f>
        <v>0</v>
      </c>
      <c r="I8" s="64">
        <f>IFERROR((G8-H8)/G8,"-")</f>
        <v>1</v>
      </c>
      <c r="J8" s="65">
        <v>0</v>
      </c>
      <c r="K8" s="60">
        <v>1</v>
      </c>
      <c r="L8" s="66">
        <v>20</v>
      </c>
      <c r="M8" s="60">
        <v>0</v>
      </c>
      <c r="N8" s="60">
        <v>0</v>
      </c>
      <c r="O8" s="66">
        <v>0</v>
      </c>
      <c r="P8" s="67">
        <v>5.87</v>
      </c>
      <c r="Q8" s="68">
        <f>IFERROR((J8+K8+M8+N8)/G8,"-")</f>
        <v>0.005952380952381</v>
      </c>
      <c r="R8" s="68">
        <f>IFERROR((M8+N8)/G8,"-")</f>
        <v>0</v>
      </c>
      <c r="S8" s="68">
        <f>IFERROR(K8/G8,"-")</f>
        <v>0.005952380952381</v>
      </c>
      <c r="T8" s="68">
        <f>IFERROR(N8/G8,"-")</f>
        <v>0</v>
      </c>
      <c r="U8" s="68">
        <f>IFERROR(K8/(K8+J8),"-")</f>
        <v>1</v>
      </c>
      <c r="V8" s="68" t="str">
        <f>IFERROR(N8/(N8+M8),"-")</f>
        <v>-</v>
      </c>
      <c r="W8" s="69"/>
      <c r="X8" s="127">
        <f>IFERROR((K8+J8)-(G8*B8),"-")</f>
        <v>1</v>
      </c>
      <c r="Y8" s="127">
        <f>IFERROR((N8+M8)-(G8*B8),"-")</f>
        <v>0</v>
      </c>
      <c r="Z8" s="128">
        <f>IFERROR(G8-((E8+D8)*8),"-")</f>
        <v>-88.88</v>
      </c>
    </row>
    <row r="9" spans="1:33" customHeight="1" ht="17.25">
      <c r="A9" s="28" t="s">
        <v>51</v>
      </c>
      <c r="B9" s="58"/>
      <c r="C9" s="29">
        <f>IFERROR(SUM(C6:C8),"-")</f>
        <v>0</v>
      </c>
      <c r="D9" s="30">
        <f>IFERROR(SUM(D6:D8),"-")</f>
        <v>2</v>
      </c>
      <c r="E9" s="31" t="s">
        <v>66</v>
      </c>
      <c r="F9" s="32">
        <f>IFERROR(SUM(F6:F8),"-")</f>
        <v>50.33</v>
      </c>
      <c r="G9" s="29">
        <f>IFERROR(SUM(G6:G8),"-")</f>
        <v>274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0</v>
      </c>
      <c r="K9" s="36">
        <f>IFERROR(SUM(K6:K8),"-")</f>
        <v>1</v>
      </c>
      <c r="L9" s="37">
        <f>IFERROR(AVERAGE(L6:L8),"-")</f>
        <v>11.666666666667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0.0036496350364964</v>
      </c>
      <c r="R9" s="39">
        <f>IFERROR((M9+N9)/G9,"-")</f>
        <v>0</v>
      </c>
      <c r="S9" s="39">
        <f>IFERROR(K9/G9,"-")</f>
        <v>0.0036496350364964</v>
      </c>
      <c r="T9" s="39">
        <f>IFERROR(N9/G9,"-")</f>
        <v>0</v>
      </c>
      <c r="U9" s="39">
        <f>IFERROR(K9/(K9+J9),"-")</f>
        <v>1</v>
      </c>
      <c r="V9" s="39" t="str">
        <f>IFERROR(N9/(N9+M9),"-")</f>
        <v>-</v>
      </c>
      <c r="W9" s="36"/>
      <c r="X9" s="129">
        <f>SUM(X6:X8)</f>
        <v>1</v>
      </c>
      <c r="Y9" s="129">
        <f>SUM(Y6:Y8)</f>
        <v>0</v>
      </c>
      <c r="Z9" s="130">
        <f>SUM(Z6:Z8)</f>
        <v>-128.64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B33" s="1"/>
      <c r="C33" s="29">
        <f>C9+C13+C17+C21+C25+C29</f>
        <v>0</v>
      </c>
      <c r="D33" s="30">
        <f>D9+D13+D17+D21+D25+D29</f>
        <v>2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274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0.0036496350364964</v>
      </c>
      <c r="R33" s="39">
        <f>IFERROR((M33+N33)/G33,"-")</f>
        <v>0</v>
      </c>
      <c r="S33" s="39">
        <f>IFERROR(K33/G33,"-")</f>
        <v>0.0036496350364964</v>
      </c>
      <c r="T33" s="39">
        <f>IFERROR(N33/G33,"-")</f>
        <v>0</v>
      </c>
      <c r="U33" s="39">
        <f>IFERROR(K33/(K33+J33),"-")</f>
        <v>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2" zoomScaleNormal="62" showGridLines="true" showRowColHeaders="1">
      <selection activeCell="D8" sqref="D8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67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2" t="s">
        <v>62</v>
      </c>
      <c r="B6" s="42"/>
      <c r="C6" s="43">
        <v>1</v>
      </c>
      <c r="D6" s="44">
        <v>2.5</v>
      </c>
      <c r="E6" s="45">
        <v>4</v>
      </c>
      <c r="F6" s="46">
        <f>C6+D6+E6</f>
        <v>7.5</v>
      </c>
      <c r="G6" s="43">
        <v>13</v>
      </c>
      <c r="H6" s="47" t="b">
        <f>IFERROR(IF(Q6&lt;B6,J6/B6),"-")</f>
        <v>0</v>
      </c>
      <c r="I6" s="48">
        <f>IFERROR((G6-H6)/G6,"-")</f>
        <v>1</v>
      </c>
      <c r="J6" s="49">
        <v>1</v>
      </c>
      <c r="K6" s="44">
        <v>0</v>
      </c>
      <c r="L6" s="50">
        <v>10</v>
      </c>
      <c r="M6" s="44">
        <v>0</v>
      </c>
      <c r="N6" s="44">
        <v>0</v>
      </c>
      <c r="O6" s="50">
        <v>0</v>
      </c>
      <c r="P6" s="51">
        <v>8.22</v>
      </c>
      <c r="Q6" s="52">
        <f>IFERROR((J6+K6+M6+N6)/G6,"-")</f>
        <v>0.076923076923077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</v>
      </c>
      <c r="Y6" s="123">
        <f>IFERROR((N6+M6)-(G6*B6),"-")</f>
        <v>0</v>
      </c>
      <c r="Z6" s="124">
        <f>IFERROR(G6-((E6+D6)*8),"-")</f>
        <v>-39</v>
      </c>
    </row>
    <row r="7" spans="1:33" customHeight="1" ht="16.5">
      <c r="A7" s="132" t="s">
        <v>68</v>
      </c>
      <c r="B7" s="14"/>
      <c r="C7" s="13">
        <v>10</v>
      </c>
      <c r="D7" s="3">
        <v>1</v>
      </c>
      <c r="E7" s="10">
        <v>46.22</v>
      </c>
      <c r="F7" s="15">
        <f>C7+D7+E7</f>
        <v>57.22</v>
      </c>
      <c r="G7" s="13">
        <v>87</v>
      </c>
      <c r="H7" s="16" t="b">
        <f>IFERROR(IF(Q7&lt;B7,J7/B7),"-")</f>
        <v>0</v>
      </c>
      <c r="I7" s="17">
        <f>IFERROR((G7-H7)/G7,"-")</f>
        <v>1</v>
      </c>
      <c r="J7" s="11">
        <v>12</v>
      </c>
      <c r="K7" s="3">
        <v>1</v>
      </c>
      <c r="L7" s="9">
        <v>15</v>
      </c>
      <c r="M7" s="3">
        <v>0</v>
      </c>
      <c r="N7" s="3">
        <v>0</v>
      </c>
      <c r="O7" s="9">
        <v>0</v>
      </c>
      <c r="P7" s="4">
        <v>5.81</v>
      </c>
      <c r="Q7" s="5">
        <f>IFERROR((J7+K7+M7+N7)/G7,"-")</f>
        <v>0.14942528735632</v>
      </c>
      <c r="R7" s="5">
        <f>IFERROR((M7+N7)/G7,"-")</f>
        <v>0</v>
      </c>
      <c r="S7" s="5">
        <f>IFERROR(K7/G7,"-")</f>
        <v>0.011494252873563</v>
      </c>
      <c r="T7" s="5">
        <f>IFERROR(N7/G7,"-")</f>
        <v>0</v>
      </c>
      <c r="U7" s="5">
        <f>IFERROR(K7/(K7+J7),"-")</f>
        <v>0.076923076923077</v>
      </c>
      <c r="V7" s="5" t="str">
        <f>IFERROR(N7/(N7+M7),"-")</f>
        <v>-</v>
      </c>
      <c r="W7" s="19"/>
      <c r="X7" s="125">
        <f>IFERROR((K7+J7)-(G7*B7),"-")</f>
        <v>13</v>
      </c>
      <c r="Y7" s="125">
        <f>IFERROR((N7+M7)-(G7*B7),"-")</f>
        <v>0</v>
      </c>
      <c r="Z7" s="126">
        <f>IFERROR(G7-((E7+D7)*8),"-")</f>
        <v>-290.76</v>
      </c>
    </row>
    <row r="8" spans="1:33" customHeight="1" ht="16.5">
      <c r="A8" s="133" t="s">
        <v>69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11</v>
      </c>
      <c r="D9" s="30">
        <f>IFERROR(SUM(D6:D8),"-")</f>
        <v>3.5</v>
      </c>
      <c r="E9" s="31" t="s">
        <v>66</v>
      </c>
      <c r="F9" s="32">
        <f>IFERROR(SUM(F6:F8),"-")</f>
        <v>64.72</v>
      </c>
      <c r="G9" s="29">
        <f>IFERROR(SUM(G6:G8),"-")</f>
        <v>100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13</v>
      </c>
      <c r="K9" s="36">
        <f>IFERROR(SUM(K6:K8),"-")</f>
        <v>1</v>
      </c>
      <c r="L9" s="37">
        <f>IFERROR(AVERAGE(L6:L8),"-")</f>
        <v>15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 t="str">
        <f>IFERROR(G9/E9,"-")</f>
        <v>-</v>
      </c>
      <c r="Q9" s="39">
        <f>IFERROR((J9+K9+M9+N9)/G9,"-")</f>
        <v>0.14</v>
      </c>
      <c r="R9" s="39">
        <f>IFERROR((M9+N9)/G9,"-")</f>
        <v>0</v>
      </c>
      <c r="S9" s="39">
        <f>IFERROR(K9/G9,"-")</f>
        <v>0.01</v>
      </c>
      <c r="T9" s="39">
        <f>IFERROR(N9/G9,"-")</f>
        <v>0</v>
      </c>
      <c r="U9" s="39">
        <f>IFERROR(K9/(K9+J9),"-")</f>
        <v>0.071428571428571</v>
      </c>
      <c r="V9" s="39" t="str">
        <f>IFERROR(N9/(N9+M9),"-")</f>
        <v>-</v>
      </c>
      <c r="W9" s="36"/>
      <c r="X9" s="129">
        <f>SUM(X6:X8)</f>
        <v>14</v>
      </c>
      <c r="Y9" s="129">
        <f>SUM(Y6:Y8)</f>
        <v>0</v>
      </c>
      <c r="Z9" s="130">
        <f>SUM(Z6:Z8)</f>
        <v>-329.76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B33" s="1"/>
      <c r="C33" s="29">
        <f>C9+C13+C17+C21+C25+C29</f>
        <v>11</v>
      </c>
      <c r="D33" s="30">
        <f>D9+D13+D17+D21+D25+D29</f>
        <v>3.5</v>
      </c>
      <c r="E33" s="31" t="e">
        <f>E9+E13+E17+E21+E25+E29</f>
        <v>#VALUE!</v>
      </c>
      <c r="F33" s="32">
        <f>IFERROR(SUM(F30:F32),"-")</f>
        <v>0</v>
      </c>
      <c r="G33" s="29">
        <f>G9+G13+G17+G21+G25+G29</f>
        <v>100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13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 t="str">
        <f>IFERROR(G33/E33,"-")</f>
        <v>-</v>
      </c>
      <c r="Q33" s="39">
        <f>IFERROR((J33+K33+M33+N33)/G33,"-")</f>
        <v>0.14</v>
      </c>
      <c r="R33" s="39">
        <f>IFERROR((M33+N33)/G33,"-")</f>
        <v>0</v>
      </c>
      <c r="S33" s="39">
        <f>IFERROR(K33/G33,"-")</f>
        <v>0.01</v>
      </c>
      <c r="T33" s="39">
        <f>IFERROR(N33/G33,"-")</f>
        <v>0</v>
      </c>
      <c r="U33" s="39">
        <f>IFERROR(K33/(K33+J33),"-")</f>
        <v>0.071428571428571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60" zoomScaleNormal="60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7.25">
      <c r="A6" s="134" t="s">
        <v>71</v>
      </c>
      <c r="B6" s="42"/>
      <c r="C6" s="43">
        <v>0</v>
      </c>
      <c r="D6" s="44">
        <v>1</v>
      </c>
      <c r="E6" s="45">
        <v>2</v>
      </c>
      <c r="F6" s="46">
        <f>C6+D6+E6</f>
        <v>3</v>
      </c>
      <c r="G6" s="43">
        <v>32</v>
      </c>
      <c r="H6" s="47" t="b">
        <f>IFERROR(IF(Q6&lt;B6,J6/B6),"-")</f>
        <v>0</v>
      </c>
      <c r="I6" s="48">
        <f>IFERROR((G6-H6)/G6,"-")</f>
        <v>1</v>
      </c>
      <c r="J6" s="49">
        <v>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13.48</v>
      </c>
      <c r="Q6" s="52">
        <f>IFERROR((J6+K6+M6+N6)/G6,"-")</f>
        <v>0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 t="str">
        <f>IFERROR(K6/(K6+J6),"-")</f>
        <v>-</v>
      </c>
      <c r="V6" s="52" t="str">
        <f>IFERROR(N6/(N6+M6),"-")</f>
        <v>-</v>
      </c>
      <c r="W6" s="53"/>
      <c r="X6" s="123">
        <f>IFERROR((K6+J6)-(G6*B6),"-")</f>
        <v>0</v>
      </c>
      <c r="Y6" s="123">
        <f>IFERROR((N6+M6)-(G6*B6),"-")</f>
        <v>0</v>
      </c>
      <c r="Z6" s="124">
        <f>IFERROR(G6-((E6+D6)*8),"-")</f>
        <v>8</v>
      </c>
    </row>
    <row r="7" spans="1:33" customHeight="1" ht="16.5">
      <c r="A7" s="41" t="s">
        <v>72</v>
      </c>
      <c r="B7" s="14"/>
      <c r="C7" s="13">
        <v>5</v>
      </c>
      <c r="D7" s="3">
        <v>5</v>
      </c>
      <c r="E7" s="10">
        <v>37</v>
      </c>
      <c r="F7" s="15">
        <f>C7+D7+E7</f>
        <v>47</v>
      </c>
      <c r="G7" s="13">
        <v>301</v>
      </c>
      <c r="H7" s="16" t="b">
        <f>IFERROR(IF(Q7&lt;B7,J7/B7),"-")</f>
        <v>0</v>
      </c>
      <c r="I7" s="17">
        <f>IFERROR((G7-H7)/G7,"-")</f>
        <v>1</v>
      </c>
      <c r="J7" s="11">
        <v>10</v>
      </c>
      <c r="K7" s="3">
        <v>1</v>
      </c>
      <c r="L7" s="9">
        <v>65</v>
      </c>
      <c r="M7" s="3">
        <v>0</v>
      </c>
      <c r="N7" s="3">
        <v>0</v>
      </c>
      <c r="O7" s="9">
        <v>0</v>
      </c>
      <c r="P7" s="4">
        <v>8.37</v>
      </c>
      <c r="Q7" s="5">
        <f>IFERROR((J7+K7+M7+N7)/G7,"-")</f>
        <v>0.036544850498339</v>
      </c>
      <c r="R7" s="5">
        <f>IFERROR((M7+N7)/G7,"-")</f>
        <v>0</v>
      </c>
      <c r="S7" s="5">
        <f>IFERROR(K7/G7,"-")</f>
        <v>0.0033222591362126</v>
      </c>
      <c r="T7" s="5">
        <f>IFERROR(N7/G7,"-")</f>
        <v>0</v>
      </c>
      <c r="U7" s="5">
        <f>IFERROR(K7/(K7+J7),"-")</f>
        <v>0.090909090909091</v>
      </c>
      <c r="V7" s="5" t="str">
        <f>IFERROR(N7/(N7+M7),"-")</f>
        <v>-</v>
      </c>
      <c r="W7" s="19"/>
      <c r="X7" s="125">
        <f>IFERROR((K7+J7)-(G7*B7),"-")</f>
        <v>11</v>
      </c>
      <c r="Y7" s="125">
        <f>IFERROR((N7+M7)-(G7*B7),"-")</f>
        <v>0</v>
      </c>
      <c r="Z7" s="126">
        <f>IFERROR(G7-((E7+D7)*8),"-")</f>
        <v>-35</v>
      </c>
    </row>
    <row r="8" spans="1:33" customHeight="1" ht="16.5">
      <c r="A8" s="133" t="s">
        <v>73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5</v>
      </c>
      <c r="D9" s="30">
        <f>IFERROR(SUM(D6:D8),"-")</f>
        <v>6</v>
      </c>
      <c r="E9" s="31">
        <v>40</v>
      </c>
      <c r="F9" s="32">
        <f>IFERROR(SUM(F6:F8),"-")</f>
        <v>50</v>
      </c>
      <c r="G9" s="29">
        <f>IFERROR(SUM(G6:G8),"-")</f>
        <v>333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10</v>
      </c>
      <c r="K9" s="36">
        <f>IFERROR(SUM(K6:K8),"-")</f>
        <v>1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8.325</v>
      </c>
      <c r="Q9" s="39">
        <f>IFERROR((J9+K9+M9+N9)/G9,"-")</f>
        <v>0.033033033033033</v>
      </c>
      <c r="R9" s="39">
        <f>IFERROR((M9+N9)/G9,"-")</f>
        <v>0</v>
      </c>
      <c r="S9" s="39">
        <f>IFERROR(K9/G9,"-")</f>
        <v>0.003003003003003</v>
      </c>
      <c r="T9" s="39">
        <f>IFERROR(N9/G9,"-")</f>
        <v>0</v>
      </c>
      <c r="U9" s="39">
        <f>IFERROR(K9/(K9+J9),"-")</f>
        <v>0.090909090909091</v>
      </c>
      <c r="V9" s="39" t="str">
        <f>IFERROR(N9/(N9+M9),"-")</f>
        <v>-</v>
      </c>
      <c r="W9" s="36"/>
      <c r="X9" s="129">
        <f>SUM(X6:X8)</f>
        <v>11</v>
      </c>
      <c r="Y9" s="129">
        <f>SUM(Y6:Y8)</f>
        <v>0</v>
      </c>
      <c r="Z9" s="130">
        <f>SUM(Z6:Z8)</f>
        <v>-27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B33" s="1"/>
      <c r="C33" s="29">
        <f>C9+C13+C17+C21+C25+C29</f>
        <v>5</v>
      </c>
      <c r="D33" s="30">
        <f>D9+D13+D17+D21+D25+D29</f>
        <v>6</v>
      </c>
      <c r="E33" s="31">
        <f>E9+E13+E17+E21+E25+E29</f>
        <v>40</v>
      </c>
      <c r="F33" s="32">
        <f>IFERROR(SUM(F30:F32),"-")</f>
        <v>0</v>
      </c>
      <c r="G33" s="29">
        <f>G9+G13+G17+G21+G25+G29</f>
        <v>333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10</v>
      </c>
      <c r="K33" s="36">
        <f>K9+K13+K17+K21+K25+K29</f>
        <v>1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8.325</v>
      </c>
      <c r="Q33" s="39">
        <f>IFERROR((J33+K33+M33+N33)/G33,"-")</f>
        <v>0.033033033033033</v>
      </c>
      <c r="R33" s="39">
        <f>IFERROR((M33+N33)/G33,"-")</f>
        <v>0</v>
      </c>
      <c r="S33" s="39">
        <f>IFERROR(K33/G33,"-")</f>
        <v>0.003003003003003</v>
      </c>
      <c r="T33" s="39">
        <f>IFERROR(N33/G33,"-")</f>
        <v>0</v>
      </c>
      <c r="U33" s="39">
        <f>IFERROR(K33/(K33+J33),"-")</f>
        <v>0.090909090909091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zoomScale="89" zoomScaleNormal="89" showGridLines="true" showRowColHeaders="1">
      <selection activeCell="A1" sqref="A1:XFD1048576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74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75</v>
      </c>
      <c r="B6" s="42"/>
      <c r="C6" s="43">
        <v>0</v>
      </c>
      <c r="D6" s="44">
        <v>5</v>
      </c>
      <c r="E6" s="45">
        <v>14</v>
      </c>
      <c r="F6" s="46">
        <f>C6+D6+E6</f>
        <v>19</v>
      </c>
      <c r="G6" s="43">
        <v>87</v>
      </c>
      <c r="H6" s="47" t="b">
        <f>IFERROR(IF(Q6&lt;B6,J6/B6),"-")</f>
        <v>0</v>
      </c>
      <c r="I6" s="48">
        <f>IFERROR((G6-H6)/G6,"-")</f>
        <v>1</v>
      </c>
      <c r="J6" s="49">
        <v>10</v>
      </c>
      <c r="K6" s="44">
        <v>0</v>
      </c>
      <c r="L6" s="50">
        <v>0</v>
      </c>
      <c r="M6" s="44">
        <v>0</v>
      </c>
      <c r="N6" s="44">
        <v>0</v>
      </c>
      <c r="O6" s="50">
        <v>0</v>
      </c>
      <c r="P6" s="51">
        <v>6.24</v>
      </c>
      <c r="Q6" s="52">
        <f>IFERROR((J6+K6+M6+N6)/G6,"-")</f>
        <v>0.11494252873563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10</v>
      </c>
      <c r="Y6" s="123">
        <f>IFERROR((N6+M6)-(G6*B6),"-")</f>
        <v>0</v>
      </c>
      <c r="Z6" s="124">
        <f>IFERROR(G6-((E6+D6)*8),"-")</f>
        <v>-65</v>
      </c>
    </row>
    <row r="7" spans="1:33" customHeight="1" ht="15.75">
      <c r="A7" s="135" t="s">
        <v>76</v>
      </c>
      <c r="B7" s="14"/>
      <c r="C7" s="13">
        <v>1</v>
      </c>
      <c r="D7" s="3">
        <v>0</v>
      </c>
      <c r="E7" s="10">
        <v>21.35</v>
      </c>
      <c r="F7" s="15">
        <f>C7+D7+E7</f>
        <v>22.35</v>
      </c>
      <c r="G7" s="13">
        <v>131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>
        <v>65</v>
      </c>
      <c r="M7" s="3">
        <v>0</v>
      </c>
      <c r="N7" s="3">
        <v>0</v>
      </c>
      <c r="O7" s="9">
        <v>0</v>
      </c>
      <c r="P7" s="4">
        <v>6.08</v>
      </c>
      <c r="Q7" s="5">
        <f>IFERROR((J7+K7+M7+N7)/G7,"-")</f>
        <v>0.045801526717557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-39.8</v>
      </c>
    </row>
    <row r="8" spans="1:33" customHeight="1" ht="16.5">
      <c r="A8" s="133" t="s">
        <v>73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>
        <v>20</v>
      </c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1</v>
      </c>
      <c r="D9" s="30">
        <f>IFERROR(SUM(D6:D8),"-")</f>
        <v>5</v>
      </c>
      <c r="E9" s="31">
        <v>40</v>
      </c>
      <c r="F9" s="32">
        <f>IFERROR(SUM(F6:F8),"-")</f>
        <v>41.35</v>
      </c>
      <c r="G9" s="29">
        <f>IFERROR(SUM(G6:G8),"-")</f>
        <v>218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16</v>
      </c>
      <c r="K9" s="36">
        <f>IFERROR(SUM(K6:K8),"-")</f>
        <v>0</v>
      </c>
      <c r="L9" s="37">
        <f>IFERROR(AVERAGE(L6:L8),"-")</f>
        <v>28.333333333333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5.45</v>
      </c>
      <c r="Q9" s="39">
        <f>IFERROR((J9+K9+M9+N9)/G9,"-")</f>
        <v>0.073394495412844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16</v>
      </c>
      <c r="Y9" s="129">
        <f>SUM(Y6:Y8)</f>
        <v>0</v>
      </c>
      <c r="Z9" s="130">
        <f>SUM(Z6:Z8)</f>
        <v>-104.8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B33" s="1"/>
      <c r="C33" s="29">
        <f>C9+C13+C17+C21+C25+C29</f>
        <v>1</v>
      </c>
      <c r="D33" s="30">
        <f>D9+D13+D17+D21+D25+D29</f>
        <v>5</v>
      </c>
      <c r="E33" s="31">
        <f>E9+E13+E17+E21+E25+E29</f>
        <v>40</v>
      </c>
      <c r="F33" s="32">
        <f>IFERROR(SUM(F30:F32),"-")</f>
        <v>0</v>
      </c>
      <c r="G33" s="29">
        <f>G9+G13+G17+G21+G25+G29</f>
        <v>218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16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5.45</v>
      </c>
      <c r="Q33" s="39">
        <f>IFERROR((J33+K33+M33+N33)/G33,"-")</f>
        <v>0.073394495412844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59"/>
  <sheetViews>
    <sheetView tabSelected="0" workbookViewId="0" showGridLines="true" showRowColHeaders="1">
      <selection activeCell="C7" sqref="C7"/>
    </sheetView>
  </sheetViews>
  <sheetFormatPr defaultRowHeight="14.4" defaultColWidth="8.85546875" outlineLevelRow="0" outlineLevelCol="0"/>
  <cols>
    <col min="1" max="1" width="34.42578125" customWidth="true" style="1"/>
    <col min="2" max="2" width="16.42578125" customWidth="true" style="1"/>
    <col min="3" max="3" width="12.28515625" customWidth="true" style="1"/>
    <col min="4" max="4" width="11.140625" customWidth="true" style="1"/>
    <col min="5" max="5" width="11.140625" customWidth="true" style="1"/>
    <col min="6" max="6" width="12.85546875" customWidth="true" style="1"/>
    <col min="7" max="7" width="13.7109375" customWidth="true" style="1"/>
    <col min="8" max="8" width="12.85546875" customWidth="true" style="1"/>
    <col min="9" max="9" width="15.140625" customWidth="true" style="1"/>
    <col min="10" max="10" width="10.7109375" customWidth="true" style="1"/>
    <col min="11" max="11" width="8.85546875" style="1"/>
    <col min="12" max="12" width="8.28515625" customWidth="true" style="1"/>
    <col min="13" max="13" width="8.85546875" style="1"/>
    <col min="14" max="14" width="10" customWidth="true" style="1"/>
    <col min="15" max="15" width="10.85546875" customWidth="true" style="1"/>
    <col min="16" max="16" width="11.5703125" customWidth="true" style="1"/>
    <col min="17" max="17" width="11.5703125" customWidth="true" style="1"/>
    <col min="18" max="18" width="11.5703125" customWidth="true" style="1"/>
    <col min="19" max="19" width="11.5703125" customWidth="true" style="1"/>
    <col min="20" max="20" width="11.5703125" customWidth="true" style="1"/>
    <col min="21" max="21" width="12.5703125" customWidth="true" style="1"/>
    <col min="22" max="22" width="12.5703125" customWidth="true" style="1"/>
    <col min="23" max="23" width="34" customWidth="true" style="1"/>
    <col min="24" max="24" width="20" customWidth="true" style="1"/>
    <col min="25" max="25" width="17.42578125" customWidth="true" style="1"/>
    <col min="26" max="26" width="18.85546875" customWidth="true" style="1"/>
    <col min="27" max="27" width="10" customWidth="true" style="1"/>
    <col min="28" max="28" width="8.85546875" style="1"/>
  </cols>
  <sheetData>
    <row r="1" spans="1:33" customHeight="1" ht="14.45">
      <c r="A1" s="137" t="s">
        <v>77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9"/>
    </row>
    <row r="2" spans="1:33" customHeight="1" ht="15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2"/>
      <c r="AG2" s="7" t="s">
        <v>1</v>
      </c>
    </row>
    <row r="3" spans="1:33" customHeight="1" ht="15">
      <c r="A3" s="143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5"/>
      <c r="AG3" s="8">
        <v>0.06</v>
      </c>
    </row>
    <row r="4" spans="1:33" customHeight="1" ht="15">
      <c r="A4" s="2"/>
      <c r="B4" s="12"/>
      <c r="C4" s="12"/>
      <c r="D4" s="12"/>
      <c r="E4" s="12"/>
      <c r="F4" s="12"/>
      <c r="G4" s="12"/>
      <c r="H4" s="12"/>
      <c r="I4" s="1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18"/>
      <c r="Y4" s="18"/>
      <c r="Z4" s="18"/>
      <c r="AG4" s="8">
        <v>0.08</v>
      </c>
    </row>
    <row r="5" spans="1:33" customHeight="1" ht="67.15" s="6" customFormat="1">
      <c r="A5" s="20" t="s">
        <v>2</v>
      </c>
      <c r="B5" s="21" t="s">
        <v>3</v>
      </c>
      <c r="C5" s="22" t="s">
        <v>4</v>
      </c>
      <c r="D5" s="23" t="s">
        <v>5</v>
      </c>
      <c r="E5" s="24" t="s">
        <v>6</v>
      </c>
      <c r="F5" s="21" t="s">
        <v>7</v>
      </c>
      <c r="G5" s="22" t="s">
        <v>8</v>
      </c>
      <c r="H5" s="24" t="s">
        <v>9</v>
      </c>
      <c r="I5" s="21" t="s">
        <v>10</v>
      </c>
      <c r="J5" s="25" t="s">
        <v>11</v>
      </c>
      <c r="K5" s="26" t="s">
        <v>12</v>
      </c>
      <c r="L5" s="26" t="s">
        <v>13</v>
      </c>
      <c r="M5" s="26" t="s">
        <v>14</v>
      </c>
      <c r="N5" s="26" t="s">
        <v>15</v>
      </c>
      <c r="O5" s="26" t="s">
        <v>16</v>
      </c>
      <c r="P5" s="26" t="s">
        <v>17</v>
      </c>
      <c r="Q5" s="26" t="s">
        <v>18</v>
      </c>
      <c r="R5" s="26" t="s">
        <v>19</v>
      </c>
      <c r="S5" s="26" t="s">
        <v>20</v>
      </c>
      <c r="T5" s="26" t="s">
        <v>21</v>
      </c>
      <c r="U5" s="26" t="s">
        <v>22</v>
      </c>
      <c r="V5" s="26" t="s">
        <v>23</v>
      </c>
      <c r="W5" s="26" t="s">
        <v>24</v>
      </c>
      <c r="X5" s="26" t="s">
        <v>25</v>
      </c>
      <c r="Y5" s="26" t="s">
        <v>26</v>
      </c>
      <c r="Z5" s="27" t="s">
        <v>27</v>
      </c>
    </row>
    <row r="6" spans="1:33" customHeight="1" ht="16.5">
      <c r="A6" s="134" t="s">
        <v>78</v>
      </c>
      <c r="B6" s="42"/>
      <c r="C6" s="43">
        <v>0.53</v>
      </c>
      <c r="D6" s="44">
        <v>3.78</v>
      </c>
      <c r="E6" s="45">
        <v>73.41</v>
      </c>
      <c r="F6" s="46">
        <f>C6+D6+E6</f>
        <v>77.72</v>
      </c>
      <c r="G6" s="43">
        <v>276</v>
      </c>
      <c r="H6" s="47" t="b">
        <f>IFERROR(IF(Q6&lt;B6,J6/B6),"-")</f>
        <v>0</v>
      </c>
      <c r="I6" s="48">
        <f>IFERROR((G6-H6)/G6,"-")</f>
        <v>1</v>
      </c>
      <c r="J6" s="49">
        <v>18</v>
      </c>
      <c r="K6" s="44">
        <v>0</v>
      </c>
      <c r="L6" s="50"/>
      <c r="M6" s="44">
        <v>0</v>
      </c>
      <c r="N6" s="44">
        <v>0</v>
      </c>
      <c r="O6" s="50">
        <v>0</v>
      </c>
      <c r="P6" s="51">
        <v>6.52</v>
      </c>
      <c r="Q6" s="52">
        <v>0.0678</v>
      </c>
      <c r="R6" s="52">
        <f>IFERROR((M6+N6)/G6,"-")</f>
        <v>0</v>
      </c>
      <c r="S6" s="52">
        <f>IFERROR(K6/G6,"-")</f>
        <v>0</v>
      </c>
      <c r="T6" s="52">
        <f>IFERROR(N6/G6,"-")</f>
        <v>0</v>
      </c>
      <c r="U6" s="52">
        <f>IFERROR(K6/(K6+J6),"-")</f>
        <v>0</v>
      </c>
      <c r="V6" s="52" t="str">
        <f>IFERROR(N6/(N6+M6),"-")</f>
        <v>-</v>
      </c>
      <c r="W6" s="53"/>
      <c r="X6" s="123">
        <f>IFERROR((K6+J6)-(G6*B6),"-")</f>
        <v>18</v>
      </c>
      <c r="Y6" s="123">
        <f>IFERROR((N6+M6)-(G6*B6),"-")</f>
        <v>0</v>
      </c>
      <c r="Z6" s="124">
        <f>IFERROR(G6-((E6+D6)*8),"-")</f>
        <v>-341.52</v>
      </c>
    </row>
    <row r="7" spans="1:33" customHeight="1" ht="15.75">
      <c r="A7" s="134" t="s">
        <v>79</v>
      </c>
      <c r="B7" s="14"/>
      <c r="C7" s="13"/>
      <c r="D7" s="3"/>
      <c r="E7" s="10"/>
      <c r="F7" s="15">
        <f>C7+D7+E7</f>
        <v>0</v>
      </c>
      <c r="G7" s="13">
        <v>78</v>
      </c>
      <c r="H7" s="16" t="b">
        <f>IFERROR(IF(Q7&lt;B7,J7/B7),"-")</f>
        <v>0</v>
      </c>
      <c r="I7" s="17">
        <f>IFERROR((G7-H7)/G7,"-")</f>
        <v>1</v>
      </c>
      <c r="J7" s="11">
        <v>6</v>
      </c>
      <c r="K7" s="3">
        <v>0</v>
      </c>
      <c r="L7" s="9"/>
      <c r="M7" s="3">
        <v>0</v>
      </c>
      <c r="N7" s="3">
        <v>0</v>
      </c>
      <c r="O7" s="9">
        <v>0</v>
      </c>
      <c r="P7" s="136">
        <v>4.48</v>
      </c>
      <c r="Q7" s="5">
        <v>0.0769</v>
      </c>
      <c r="R7" s="5">
        <f>IFERROR((M7+N7)/G7,"-")</f>
        <v>0</v>
      </c>
      <c r="S7" s="5">
        <f>IFERROR(K7/G7,"-")</f>
        <v>0</v>
      </c>
      <c r="T7" s="5">
        <f>IFERROR(N7/G7,"-")</f>
        <v>0</v>
      </c>
      <c r="U7" s="5">
        <f>IFERROR(K7/(K7+J7),"-")</f>
        <v>0</v>
      </c>
      <c r="V7" s="5" t="str">
        <f>IFERROR(N7/(N7+M7),"-")</f>
        <v>-</v>
      </c>
      <c r="W7" s="19"/>
      <c r="X7" s="125">
        <f>IFERROR((K7+J7)-(G7*B7),"-")</f>
        <v>6</v>
      </c>
      <c r="Y7" s="125">
        <f>IFERROR((N7+M7)-(G7*B7),"-")</f>
        <v>0</v>
      </c>
      <c r="Z7" s="126">
        <f>IFERROR(G7-((E7+D7)*8),"-")</f>
        <v>78</v>
      </c>
    </row>
    <row r="8" spans="1:33" customHeight="1" ht="16.5">
      <c r="A8" s="133" t="s">
        <v>73</v>
      </c>
      <c r="B8" s="58"/>
      <c r="C8" s="59"/>
      <c r="D8" s="60"/>
      <c r="E8" s="61"/>
      <c r="F8" s="62">
        <f>C8+D8+E8</f>
        <v>0</v>
      </c>
      <c r="G8" s="59"/>
      <c r="H8" s="63" t="b">
        <f>IFERROR(IF(Q8&lt;B8,J8/B8),"-")</f>
        <v>0</v>
      </c>
      <c r="I8" s="64" t="str">
        <f>IFERROR((G8-H8)/G8,"-")</f>
        <v>-</v>
      </c>
      <c r="J8" s="65"/>
      <c r="K8" s="60"/>
      <c r="L8" s="66"/>
      <c r="M8" s="60"/>
      <c r="N8" s="60"/>
      <c r="O8" s="66">
        <v>0</v>
      </c>
      <c r="P8" s="67"/>
      <c r="Q8" s="68" t="str">
        <f>IFERROR((J8+K8+M8+N8)/G8,"-")</f>
        <v>-</v>
      </c>
      <c r="R8" s="68" t="str">
        <f>IFERROR((M8+N8)/G8,"-")</f>
        <v>-</v>
      </c>
      <c r="S8" s="68" t="str">
        <f>IFERROR(K8/G8,"-")</f>
        <v>-</v>
      </c>
      <c r="T8" s="68" t="str">
        <f>IFERROR(N8/G8,"-")</f>
        <v>-</v>
      </c>
      <c r="U8" s="68" t="str">
        <f>IFERROR(K8/(K8+J8),"-")</f>
        <v>-</v>
      </c>
      <c r="V8" s="68" t="str">
        <f>IFERROR(N8/(N8+M8),"-")</f>
        <v>-</v>
      </c>
      <c r="W8" s="69"/>
      <c r="X8" s="127">
        <f>IFERROR((K8+J8)-(G8*B8),"-")</f>
        <v>0</v>
      </c>
      <c r="Y8" s="127">
        <f>IFERROR((N8+M8)-(G8*B8),"-")</f>
        <v>0</v>
      </c>
      <c r="Z8" s="128">
        <f>IFERROR(G8-((E8+D8)*8),"-")</f>
        <v>0</v>
      </c>
    </row>
    <row r="9" spans="1:33" customHeight="1" ht="17.25">
      <c r="A9" s="28" t="s">
        <v>51</v>
      </c>
      <c r="B9" s="58"/>
      <c r="C9" s="29">
        <f>IFERROR(SUM(C6:C8),"-")</f>
        <v>0.53</v>
      </c>
      <c r="D9" s="30">
        <f>IFERROR(SUM(D6:D8),"-")</f>
        <v>3.78</v>
      </c>
      <c r="E9" s="31">
        <v>40</v>
      </c>
      <c r="F9" s="32">
        <f>IFERROR(SUM(F6:F8),"-")</f>
        <v>77.72</v>
      </c>
      <c r="G9" s="29">
        <f>IFERROR(SUM(G6:G8),"-")</f>
        <v>354</v>
      </c>
      <c r="H9" s="33" t="b">
        <f>IFERROR(IF(Q9&lt;B9,J9/B9),"-")</f>
        <v>0</v>
      </c>
      <c r="I9" s="34">
        <f>IFERROR((G9-H9)/G9,"-")</f>
        <v>1</v>
      </c>
      <c r="J9" s="35">
        <f>IFERROR(SUM(J6:J8),"-")</f>
        <v>24</v>
      </c>
      <c r="K9" s="36">
        <f>IFERROR(SUM(K6:K8),"-")</f>
        <v>0</v>
      </c>
      <c r="L9" s="37" t="str">
        <f>IFERROR(AVERAGE(L6:L8),"-")</f>
        <v>-</v>
      </c>
      <c r="M9" s="36">
        <f>IFERROR(SUM(M6:M8),"-")</f>
        <v>0</v>
      </c>
      <c r="N9" s="36">
        <f>IFERROR(SUM(N6:N8),"-")</f>
        <v>0</v>
      </c>
      <c r="O9" s="37">
        <f>IFERROR(AVERAGE(O6:O8),"-")</f>
        <v>0</v>
      </c>
      <c r="P9" s="38">
        <f>IFERROR(G9/E9,"-")</f>
        <v>8.85</v>
      </c>
      <c r="Q9" s="39">
        <f>IFERROR((J9+K9+M9+N9)/G9,"-")</f>
        <v>0.067796610169492</v>
      </c>
      <c r="R9" s="39">
        <f>IFERROR((M9+N9)/G9,"-")</f>
        <v>0</v>
      </c>
      <c r="S9" s="39">
        <f>IFERROR(K9/G9,"-")</f>
        <v>0</v>
      </c>
      <c r="T9" s="39">
        <f>IFERROR(N9/G9,"-")</f>
        <v>0</v>
      </c>
      <c r="U9" s="39">
        <f>IFERROR(K9/(K9+J9),"-")</f>
        <v>0</v>
      </c>
      <c r="V9" s="39" t="str">
        <f>IFERROR(N9/(N9+M9),"-")</f>
        <v>-</v>
      </c>
      <c r="W9" s="36"/>
      <c r="X9" s="129">
        <f>SUM(X6:X8)</f>
        <v>24</v>
      </c>
      <c r="Y9" s="129">
        <f>SUM(Y6:Y8)</f>
        <v>0</v>
      </c>
      <c r="Z9" s="130">
        <f>SUM(Z6:Z8)</f>
        <v>-263.52</v>
      </c>
    </row>
    <row r="10" spans="1:33" customHeight="1" ht="16.5">
      <c r="A10" s="41"/>
      <c r="B10" s="42"/>
      <c r="C10" s="43"/>
      <c r="D10" s="44"/>
      <c r="E10" s="45"/>
      <c r="F10" s="46">
        <f>C10+D10+E10</f>
        <v>0</v>
      </c>
      <c r="G10" s="43"/>
      <c r="H10" s="47" t="b">
        <f>IFERROR(IF(Q10&lt;B10,J10/B10),"-")</f>
        <v>0</v>
      </c>
      <c r="I10" s="48" t="str">
        <f>IFERROR((G10-H10)/G10,"-")</f>
        <v>-</v>
      </c>
      <c r="J10" s="49"/>
      <c r="K10" s="44"/>
      <c r="L10" s="50"/>
      <c r="M10" s="44"/>
      <c r="N10" s="44"/>
      <c r="O10" s="50"/>
      <c r="P10" s="51" t="str">
        <f>IFERROR(G10/E10,"-")</f>
        <v>-</v>
      </c>
      <c r="Q10" s="52" t="str">
        <f>IFERROR((J10+K10+M10+N10)/G10,"-")</f>
        <v>-</v>
      </c>
      <c r="R10" s="52" t="str">
        <f>IFERROR((M10+N10)/G10,"-")</f>
        <v>-</v>
      </c>
      <c r="S10" s="52" t="str">
        <f>IFERROR(K10/G10,"-")</f>
        <v>-</v>
      </c>
      <c r="T10" s="52" t="str">
        <f>IFERROR(N10/G10,"-")</f>
        <v>-</v>
      </c>
      <c r="U10" s="52" t="str">
        <f>IFERROR(K10/(K10+J10),"-")</f>
        <v>-</v>
      </c>
      <c r="V10" s="52" t="str">
        <f>IFERROR(N10/(N10+M10),"-")</f>
        <v>-</v>
      </c>
      <c r="W10" s="53"/>
      <c r="X10" s="123">
        <f>IFERROR((K10+J10)-(G10*B10),"-")</f>
        <v>0</v>
      </c>
      <c r="Y10" s="123">
        <f>IFERROR((N10+M10)-(G10*B10),"-")</f>
        <v>0</v>
      </c>
      <c r="Z10" s="124">
        <f>IFERROR(G10-((E10+D10)*8),"-")</f>
        <v>0</v>
      </c>
    </row>
    <row r="11" spans="1:33" customHeight="1" ht="15.75">
      <c r="A11" s="55"/>
      <c r="B11" s="14"/>
      <c r="C11" s="13"/>
      <c r="D11" s="3"/>
      <c r="E11" s="10"/>
      <c r="F11" s="15">
        <f>C11+D11+E11</f>
        <v>0</v>
      </c>
      <c r="G11" s="13"/>
      <c r="H11" s="16" t="b">
        <f>IFERROR(IF(Q11&lt;B11,J11/B11),"-")</f>
        <v>0</v>
      </c>
      <c r="I11" s="17" t="str">
        <f>IFERROR((G11-H11)/G11,"-")</f>
        <v>-</v>
      </c>
      <c r="J11" s="11"/>
      <c r="K11" s="3"/>
      <c r="L11" s="9"/>
      <c r="M11" s="3"/>
      <c r="N11" s="3"/>
      <c r="O11" s="9"/>
      <c r="P11" s="4" t="str">
        <f>IFERROR(G11/E11,"-")</f>
        <v>-</v>
      </c>
      <c r="Q11" s="5" t="str">
        <f>IFERROR((J11+K11+M11+N11)/G11,"-")</f>
        <v>-</v>
      </c>
      <c r="R11" s="5" t="str">
        <f>IFERROR((M11+N11)/G11,"-")</f>
        <v>-</v>
      </c>
      <c r="S11" s="5" t="str">
        <f>IFERROR(K11/G11,"-")</f>
        <v>-</v>
      </c>
      <c r="T11" s="5" t="str">
        <f>IFERROR(N11/G11,"-")</f>
        <v>-</v>
      </c>
      <c r="U11" s="5" t="str">
        <f>IFERROR(K11/(K11+J11),"-")</f>
        <v>-</v>
      </c>
      <c r="V11" s="5" t="str">
        <f>IFERROR(N11/(N11+M11),"-")</f>
        <v>-</v>
      </c>
      <c r="W11" s="19"/>
      <c r="X11" s="125">
        <f>IFERROR((K11+J11)-(G11*B11),"-")</f>
        <v>0</v>
      </c>
      <c r="Y11" s="125">
        <f>IFERROR((N11+M11)-(G11*B11),"-")</f>
        <v>0</v>
      </c>
      <c r="Z11" s="126">
        <f>IFERROR(G11-((E11+D11)*8),"-")</f>
        <v>0</v>
      </c>
    </row>
    <row r="12" spans="1:33" customHeight="1" ht="16.5">
      <c r="A12" s="57"/>
      <c r="B12" s="58"/>
      <c r="C12" s="59"/>
      <c r="D12" s="60"/>
      <c r="E12" s="61"/>
      <c r="F12" s="62">
        <f>C12+D12+E12</f>
        <v>0</v>
      </c>
      <c r="G12" s="59"/>
      <c r="H12" s="63" t="b">
        <f>IFERROR(IF(Q12&lt;B12,J12/B12),"-")</f>
        <v>0</v>
      </c>
      <c r="I12" s="64" t="str">
        <f>IFERROR((G12-H12)/G12,"-")</f>
        <v>-</v>
      </c>
      <c r="J12" s="65"/>
      <c r="K12" s="60"/>
      <c r="L12" s="66"/>
      <c r="M12" s="60"/>
      <c r="N12" s="60"/>
      <c r="O12" s="66"/>
      <c r="P12" s="67" t="str">
        <f>IFERROR(G12/E12,"-")</f>
        <v>-</v>
      </c>
      <c r="Q12" s="68" t="str">
        <f>IFERROR((J12+K12+M12+N12)/G12,"-")</f>
        <v>-</v>
      </c>
      <c r="R12" s="68" t="str">
        <f>IFERROR((M12+N12)/G12,"-")</f>
        <v>-</v>
      </c>
      <c r="S12" s="68" t="str">
        <f>IFERROR(K12/G12,"-")</f>
        <v>-</v>
      </c>
      <c r="T12" s="68" t="str">
        <f>IFERROR(N12/G12,"-")</f>
        <v>-</v>
      </c>
      <c r="U12" s="68" t="str">
        <f>IFERROR(K12/(K12+J12),"-")</f>
        <v>-</v>
      </c>
      <c r="V12" s="68" t="str">
        <f>IFERROR(N12/(N12+M12),"-")</f>
        <v>-</v>
      </c>
      <c r="W12" s="69"/>
      <c r="X12" s="127">
        <f>IFERROR((K12+J12)-(G12*B12),"-")</f>
        <v>0</v>
      </c>
      <c r="Y12" s="127">
        <f>IFERROR((N12+M12)-(G12*B12),"-")</f>
        <v>0</v>
      </c>
      <c r="Z12" s="128">
        <f>IFERROR(G12-((E12+D12)*8),"-")</f>
        <v>0</v>
      </c>
    </row>
    <row r="13" spans="1:33" customHeight="1" ht="17.25">
      <c r="A13" s="28" t="s">
        <v>31</v>
      </c>
      <c r="B13" s="58"/>
      <c r="C13" s="29">
        <f>IFERROR(SUM(C10:C12),"-")</f>
        <v>0</v>
      </c>
      <c r="D13" s="30">
        <f>IFERROR(SUM(D10:D12),"-")</f>
        <v>0</v>
      </c>
      <c r="E13" s="31">
        <f>IFERROR(SUM(E10:E12),"-")</f>
        <v>0</v>
      </c>
      <c r="F13" s="32">
        <f>IFERROR(SUM(F10:F12),"-")</f>
        <v>0</v>
      </c>
      <c r="G13" s="29">
        <f>IFERROR(SUM(G10:G12),"-")</f>
        <v>0</v>
      </c>
      <c r="H13" s="33" t="b">
        <f>IFERROR(IF(Q13&lt;B13,J13/B13),"-")</f>
        <v>0</v>
      </c>
      <c r="I13" s="34" t="str">
        <f>IFERROR((G13-H13)/G13,"-")</f>
        <v>-</v>
      </c>
      <c r="J13" s="35">
        <f>IFERROR(SUM(J10:J12),"-")</f>
        <v>0</v>
      </c>
      <c r="K13" s="36">
        <f>IFERROR(SUM(K10:K12),"-")</f>
        <v>0</v>
      </c>
      <c r="L13" s="37" t="str">
        <f>IFERROR(AVERAGE(L10:L12),"-")</f>
        <v>-</v>
      </c>
      <c r="M13" s="36">
        <f>IFERROR(SUM(M10:M12),"-")</f>
        <v>0</v>
      </c>
      <c r="N13" s="36">
        <f>IFERROR(SUM(N10:N12),"-")</f>
        <v>0</v>
      </c>
      <c r="O13" s="37" t="str">
        <f>IFERROR(AVERAGE(O10:O12),"-")</f>
        <v>-</v>
      </c>
      <c r="P13" s="38" t="str">
        <f>IFERROR(G13/E13,"-")</f>
        <v>-</v>
      </c>
      <c r="Q13" s="39" t="str">
        <f>IFERROR((J13+K13+M13+N13)/G13,"-")</f>
        <v>-</v>
      </c>
      <c r="R13" s="39" t="str">
        <f>IFERROR((M13+N13)/G13,"-")</f>
        <v>-</v>
      </c>
      <c r="S13" s="39" t="str">
        <f>IFERROR(K13/G13,"-")</f>
        <v>-</v>
      </c>
      <c r="T13" s="39" t="str">
        <f>IFERROR(N13/G13,"-")</f>
        <v>-</v>
      </c>
      <c r="U13" s="39" t="str">
        <f>IFERROR(K13/(K13+J13),"-")</f>
        <v>-</v>
      </c>
      <c r="V13" s="39" t="str">
        <f>IFERROR(N13/(N13+M13),"-")</f>
        <v>-</v>
      </c>
      <c r="W13" s="36"/>
      <c r="X13" s="129">
        <f>SUM(X10:X12)</f>
        <v>0</v>
      </c>
      <c r="Y13" s="129">
        <f>SUM(Y10:Y12)</f>
        <v>0</v>
      </c>
      <c r="Z13" s="130">
        <f>SUM(Z10:Z12)</f>
        <v>0</v>
      </c>
    </row>
    <row r="14" spans="1:33" customHeight="1" ht="16.5">
      <c r="A14" s="41"/>
      <c r="B14" s="42"/>
      <c r="C14" s="43"/>
      <c r="D14" s="44"/>
      <c r="E14" s="45"/>
      <c r="F14" s="46">
        <f>C14+D14+E14</f>
        <v>0</v>
      </c>
      <c r="G14" s="43"/>
      <c r="H14" s="47" t="b">
        <f>IFERROR(IF(Q14&lt;B14,J14/B14),"-")</f>
        <v>0</v>
      </c>
      <c r="I14" s="48" t="str">
        <f>IFERROR((G14-H14)/G14,"-")</f>
        <v>-</v>
      </c>
      <c r="J14" s="49"/>
      <c r="K14" s="44"/>
      <c r="L14" s="50"/>
      <c r="M14" s="44"/>
      <c r="N14" s="44"/>
      <c r="O14" s="50"/>
      <c r="P14" s="51" t="str">
        <f>IFERROR(G14/E14,"-")</f>
        <v>-</v>
      </c>
      <c r="Q14" s="52" t="str">
        <f>IFERROR((J14+K14+M14+N14)/G14,"-")</f>
        <v>-</v>
      </c>
      <c r="R14" s="52" t="str">
        <f>IFERROR((M14+N14)/G14,"-")</f>
        <v>-</v>
      </c>
      <c r="S14" s="52" t="str">
        <f>IFERROR(K14/G14,"-")</f>
        <v>-</v>
      </c>
      <c r="T14" s="52" t="str">
        <f>IFERROR(N14/G14,"-")</f>
        <v>-</v>
      </c>
      <c r="U14" s="52" t="str">
        <f>IFERROR(K14/(K14+J14),"-")</f>
        <v>-</v>
      </c>
      <c r="V14" s="52" t="str">
        <f>IFERROR(N14/(N14+M14),"-")</f>
        <v>-</v>
      </c>
      <c r="W14" s="53"/>
      <c r="X14" s="123">
        <f>IFERROR((K14+J14)-(G14*B14),"-")</f>
        <v>0</v>
      </c>
      <c r="Y14" s="123">
        <f>IFERROR((N14+M14)-(G14*B14),"-")</f>
        <v>0</v>
      </c>
      <c r="Z14" s="124">
        <f>IFERROR(G14-((E14+D14)*8),"-")</f>
        <v>0</v>
      </c>
    </row>
    <row r="15" spans="1:33" customHeight="1" ht="15.75">
      <c r="A15" s="55"/>
      <c r="B15" s="14"/>
      <c r="C15" s="13"/>
      <c r="D15" s="3"/>
      <c r="E15" s="10"/>
      <c r="F15" s="15">
        <f>C15+D15+E15</f>
        <v>0</v>
      </c>
      <c r="G15" s="13"/>
      <c r="H15" s="16" t="b">
        <f>IFERROR(IF(Q15&lt;B15,J15/B15),"-")</f>
        <v>0</v>
      </c>
      <c r="I15" s="17" t="str">
        <f>IFERROR((G15-H15)/G15,"-")</f>
        <v>-</v>
      </c>
      <c r="J15" s="11"/>
      <c r="K15" s="3"/>
      <c r="L15" s="9"/>
      <c r="M15" s="3"/>
      <c r="N15" s="3"/>
      <c r="O15" s="9"/>
      <c r="P15" s="4" t="str">
        <f>IFERROR(G15/E15,"-")</f>
        <v>-</v>
      </c>
      <c r="Q15" s="5" t="str">
        <f>IFERROR((J15+K15+M15+N15)/G15,"-")</f>
        <v>-</v>
      </c>
      <c r="R15" s="5" t="str">
        <f>IFERROR((M15+N15)/G15,"-")</f>
        <v>-</v>
      </c>
      <c r="S15" s="5" t="str">
        <f>IFERROR(K15/G15,"-")</f>
        <v>-</v>
      </c>
      <c r="T15" s="5" t="str">
        <f>IFERROR(N15/G15,"-")</f>
        <v>-</v>
      </c>
      <c r="U15" s="5" t="str">
        <f>IFERROR(K15/(K15+J15),"-")</f>
        <v>-</v>
      </c>
      <c r="V15" s="5" t="str">
        <f>IFERROR(N15/(N15+M15),"-")</f>
        <v>-</v>
      </c>
      <c r="W15" s="19"/>
      <c r="X15" s="125">
        <f>IFERROR((K15+J15)-(G15*B15),"-")</f>
        <v>0</v>
      </c>
      <c r="Y15" s="125">
        <f>IFERROR((N15+M15)-(G15*B15),"-")</f>
        <v>0</v>
      </c>
      <c r="Z15" s="126">
        <f>IFERROR(G15-((E15+D15)*8),"-")</f>
        <v>0</v>
      </c>
    </row>
    <row r="16" spans="1:33" customHeight="1" ht="16.5">
      <c r="A16" s="57"/>
      <c r="B16" s="58"/>
      <c r="C16" s="59"/>
      <c r="D16" s="60"/>
      <c r="E16" s="61"/>
      <c r="F16" s="62">
        <f>C16+D16+E16</f>
        <v>0</v>
      </c>
      <c r="G16" s="59"/>
      <c r="H16" s="63" t="b">
        <f>IFERROR(IF(Q16&lt;B16,J16/B16),"-")</f>
        <v>0</v>
      </c>
      <c r="I16" s="64" t="str">
        <f>IFERROR((G16-H16)/G16,"-")</f>
        <v>-</v>
      </c>
      <c r="J16" s="65"/>
      <c r="K16" s="60"/>
      <c r="L16" s="66"/>
      <c r="M16" s="60"/>
      <c r="N16" s="60"/>
      <c r="O16" s="66"/>
      <c r="P16" s="67" t="str">
        <f>IFERROR(G16/E16,"-")</f>
        <v>-</v>
      </c>
      <c r="Q16" s="68" t="str">
        <f>IFERROR((J16+K16+M16+N16)/G16,"-")</f>
        <v>-</v>
      </c>
      <c r="R16" s="68" t="str">
        <f>IFERROR((M16+N16)/G16,"-")</f>
        <v>-</v>
      </c>
      <c r="S16" s="68" t="str">
        <f>IFERROR(K16/G16,"-")</f>
        <v>-</v>
      </c>
      <c r="T16" s="68" t="str">
        <f>IFERROR(N16/G16,"-")</f>
        <v>-</v>
      </c>
      <c r="U16" s="68" t="str">
        <f>IFERROR(K16/(K16+J16),"-")</f>
        <v>-</v>
      </c>
      <c r="V16" s="68" t="str">
        <f>IFERROR(N16/(N16+M16),"-")</f>
        <v>-</v>
      </c>
      <c r="W16" s="69"/>
      <c r="X16" s="127">
        <f>IFERROR((K16+J16)-(G16*B16),"-")</f>
        <v>0</v>
      </c>
      <c r="Y16" s="127">
        <f>IFERROR((N16+M16)-(G16*B16),"-")</f>
        <v>0</v>
      </c>
      <c r="Z16" s="128">
        <f>IFERROR(G16-((E16+D16)*8),"-")</f>
        <v>0</v>
      </c>
    </row>
    <row r="17" spans="1:33" customHeight="1" ht="17.25">
      <c r="A17" s="28" t="s">
        <v>32</v>
      </c>
      <c r="B17" s="58"/>
      <c r="C17" s="29">
        <f>IFERROR(SUM(C14:C16),"-")</f>
        <v>0</v>
      </c>
      <c r="D17" s="30">
        <f>IFERROR(SUM(D14:D16),"-")</f>
        <v>0</v>
      </c>
      <c r="E17" s="31">
        <f>IFERROR(SUM(E14:E16),"-")</f>
        <v>0</v>
      </c>
      <c r="F17" s="32">
        <f>IFERROR(SUM(F14:F16),"-")</f>
        <v>0</v>
      </c>
      <c r="G17" s="29">
        <f>IFERROR(SUM(G14:G16),"-")</f>
        <v>0</v>
      </c>
      <c r="H17" s="33" t="b">
        <f>IFERROR(IF(Q17&lt;B17,J17/B17),"-")</f>
        <v>0</v>
      </c>
      <c r="I17" s="34" t="str">
        <f>IFERROR((G17-H17)/G17,"-")</f>
        <v>-</v>
      </c>
      <c r="J17" s="35">
        <f>IFERROR(SUM(J14:J16),"-")</f>
        <v>0</v>
      </c>
      <c r="K17" s="36">
        <f>IFERROR(SUM(K14:K16),"-")</f>
        <v>0</v>
      </c>
      <c r="L17" s="37" t="str">
        <f>IFERROR(AVERAGE(L14:L16),"-")</f>
        <v>-</v>
      </c>
      <c r="M17" s="36">
        <f>IFERROR(SUM(M14:M16),"-")</f>
        <v>0</v>
      </c>
      <c r="N17" s="36">
        <f>IFERROR(SUM(N14:N16),"-")</f>
        <v>0</v>
      </c>
      <c r="O17" s="37" t="str">
        <f>IFERROR(AVERAGE(O14:O16),"-")</f>
        <v>-</v>
      </c>
      <c r="P17" s="38" t="str">
        <f>IFERROR(G17/E17,"-")</f>
        <v>-</v>
      </c>
      <c r="Q17" s="39" t="str">
        <f>IFERROR((J17+K17+M17+N17)/G17,"-")</f>
        <v>-</v>
      </c>
      <c r="R17" s="39" t="str">
        <f>IFERROR((M17+N17)/G17,"-")</f>
        <v>-</v>
      </c>
      <c r="S17" s="39" t="str">
        <f>IFERROR(K17/G17,"-")</f>
        <v>-</v>
      </c>
      <c r="T17" s="39" t="str">
        <f>IFERROR(N17/G17,"-")</f>
        <v>-</v>
      </c>
      <c r="U17" s="39" t="str">
        <f>IFERROR(K17/(K17+J17),"-")</f>
        <v>-</v>
      </c>
      <c r="V17" s="39" t="str">
        <f>IFERROR(N17/(N17+M17),"-")</f>
        <v>-</v>
      </c>
      <c r="W17" s="36"/>
      <c r="X17" s="129">
        <f>SUM(X14:X16)</f>
        <v>0</v>
      </c>
      <c r="Y17" s="129">
        <f>SUM(Y14:Y16)</f>
        <v>0</v>
      </c>
      <c r="Z17" s="130">
        <f>SUM(Z14:Z16)</f>
        <v>0</v>
      </c>
    </row>
    <row r="18" spans="1:33" customHeight="1" ht="16.5">
      <c r="A18" s="41"/>
      <c r="B18" s="42"/>
      <c r="C18" s="43"/>
      <c r="D18" s="44"/>
      <c r="E18" s="45"/>
      <c r="F18" s="46">
        <f>C18+D18+E18</f>
        <v>0</v>
      </c>
      <c r="G18" s="43"/>
      <c r="H18" s="47" t="b">
        <f>IFERROR(IF(Q18&lt;B18,J18/B18),"-")</f>
        <v>0</v>
      </c>
      <c r="I18" s="48" t="str">
        <f>IFERROR((G18-H18)/G18,"-")</f>
        <v>-</v>
      </c>
      <c r="J18" s="49"/>
      <c r="K18" s="44"/>
      <c r="L18" s="50"/>
      <c r="M18" s="44"/>
      <c r="N18" s="44"/>
      <c r="O18" s="50"/>
      <c r="P18" s="51" t="str">
        <f>IFERROR(G18/E18,"-")</f>
        <v>-</v>
      </c>
      <c r="Q18" s="52" t="str">
        <f>IFERROR((J18+K18+M18+N18)/G18,"-")</f>
        <v>-</v>
      </c>
      <c r="R18" s="52" t="str">
        <f>IFERROR((M18+N18)/G18,"-")</f>
        <v>-</v>
      </c>
      <c r="S18" s="52" t="str">
        <f>IFERROR(K18/G18,"-")</f>
        <v>-</v>
      </c>
      <c r="T18" s="52" t="str">
        <f>IFERROR(N18/G18,"-")</f>
        <v>-</v>
      </c>
      <c r="U18" s="52" t="str">
        <f>IFERROR(K18/(K18+J18),"-")</f>
        <v>-</v>
      </c>
      <c r="V18" s="52" t="str">
        <f>IFERROR(N18/(N18+M18),"-")</f>
        <v>-</v>
      </c>
      <c r="W18" s="53"/>
      <c r="X18" s="123">
        <f>IFERROR((K18+J18)-(G18*B18),"-")</f>
        <v>0</v>
      </c>
      <c r="Y18" s="123">
        <f>IFERROR((N18+M18)-(G18*B18),"-")</f>
        <v>0</v>
      </c>
      <c r="Z18" s="124">
        <f>IFERROR(G18-((E18+D18)*8),"-")</f>
        <v>0</v>
      </c>
    </row>
    <row r="19" spans="1:33" customHeight="1" ht="15.75">
      <c r="A19" s="55"/>
      <c r="B19" s="14"/>
      <c r="C19" s="13"/>
      <c r="D19" s="3"/>
      <c r="E19" s="10"/>
      <c r="F19" s="15">
        <f>C19+D19+E19</f>
        <v>0</v>
      </c>
      <c r="G19" s="13"/>
      <c r="H19" s="16" t="b">
        <f>IFERROR(IF(Q19&lt;B19,J19/B19),"-")</f>
        <v>0</v>
      </c>
      <c r="I19" s="17" t="str">
        <f>IFERROR((G19-H19)/G19,"-")</f>
        <v>-</v>
      </c>
      <c r="J19" s="11"/>
      <c r="K19" s="3"/>
      <c r="L19" s="9"/>
      <c r="M19" s="3"/>
      <c r="N19" s="3"/>
      <c r="O19" s="9"/>
      <c r="P19" s="4" t="str">
        <f>IFERROR(G19/E19,"-")</f>
        <v>-</v>
      </c>
      <c r="Q19" s="5" t="str">
        <f>IFERROR((J19+K19+M19+N19)/G19,"-")</f>
        <v>-</v>
      </c>
      <c r="R19" s="5" t="str">
        <f>IFERROR((M19+N19)/G19,"-")</f>
        <v>-</v>
      </c>
      <c r="S19" s="5" t="str">
        <f>IFERROR(K19/G19,"-")</f>
        <v>-</v>
      </c>
      <c r="T19" s="5" t="str">
        <f>IFERROR(N19/G19,"-")</f>
        <v>-</v>
      </c>
      <c r="U19" s="5" t="str">
        <f>IFERROR(K19/(K19+J19),"-")</f>
        <v>-</v>
      </c>
      <c r="V19" s="5" t="str">
        <f>IFERROR(N19/(N19+M19),"-")</f>
        <v>-</v>
      </c>
      <c r="W19" s="19"/>
      <c r="X19" s="125">
        <f>IFERROR((K19+J19)-(G19*B19),"-")</f>
        <v>0</v>
      </c>
      <c r="Y19" s="125">
        <f>IFERROR((N19+M19)-(G19*B19),"-")</f>
        <v>0</v>
      </c>
      <c r="Z19" s="126">
        <f>IFERROR(G19-((E19+D19)*8),"-")</f>
        <v>0</v>
      </c>
    </row>
    <row r="20" spans="1:33" customHeight="1" ht="16.5">
      <c r="A20" s="57"/>
      <c r="B20" s="58"/>
      <c r="C20" s="59"/>
      <c r="D20" s="60"/>
      <c r="E20" s="61"/>
      <c r="F20" s="62">
        <f>C20+D20+E20</f>
        <v>0</v>
      </c>
      <c r="G20" s="59"/>
      <c r="H20" s="63" t="b">
        <f>IFERROR(IF(Q20&lt;B20,J20/B20),"-")</f>
        <v>0</v>
      </c>
      <c r="I20" s="64" t="str">
        <f>IFERROR((G20-H20)/G20,"-")</f>
        <v>-</v>
      </c>
      <c r="J20" s="65"/>
      <c r="K20" s="60"/>
      <c r="L20" s="66"/>
      <c r="M20" s="60"/>
      <c r="N20" s="60"/>
      <c r="O20" s="66"/>
      <c r="P20" s="67" t="str">
        <f>IFERROR(G20/E20,"-")</f>
        <v>-</v>
      </c>
      <c r="Q20" s="68" t="str">
        <f>IFERROR((J20+K20+M20+N20)/G20,"-")</f>
        <v>-</v>
      </c>
      <c r="R20" s="68" t="str">
        <f>IFERROR((M20+N20)/G20,"-")</f>
        <v>-</v>
      </c>
      <c r="S20" s="68" t="str">
        <f>IFERROR(K20/G20,"-")</f>
        <v>-</v>
      </c>
      <c r="T20" s="68" t="str">
        <f>IFERROR(N20/G20,"-")</f>
        <v>-</v>
      </c>
      <c r="U20" s="68" t="str">
        <f>IFERROR(K20/(K20+J20),"-")</f>
        <v>-</v>
      </c>
      <c r="V20" s="68" t="str">
        <f>IFERROR(N20/(N20+M20),"-")</f>
        <v>-</v>
      </c>
      <c r="W20" s="69"/>
      <c r="X20" s="127">
        <f>IFERROR((K20+J20)-(G20*B20),"-")</f>
        <v>0</v>
      </c>
      <c r="Y20" s="127">
        <f>IFERROR((N20+M20)-(G20*B20),"-")</f>
        <v>0</v>
      </c>
      <c r="Z20" s="128">
        <f>IFERROR(G20-((E20+D20)*8),"-")</f>
        <v>0</v>
      </c>
    </row>
    <row r="21" spans="1:33" customHeight="1" ht="17.25">
      <c r="A21" s="28" t="s">
        <v>33</v>
      </c>
      <c r="B21" s="58"/>
      <c r="C21" s="29">
        <f>IFERROR(SUM(C18:C20),"-")</f>
        <v>0</v>
      </c>
      <c r="D21" s="30">
        <f>IFERROR(SUM(D18:D20),"-")</f>
        <v>0</v>
      </c>
      <c r="E21" s="31">
        <f>IFERROR(SUM(E18:E20),"-")</f>
        <v>0</v>
      </c>
      <c r="F21" s="32">
        <f>IFERROR(SUM(F18:F20),"-")</f>
        <v>0</v>
      </c>
      <c r="G21" s="29">
        <f>IFERROR(SUM(G18:G20),"-")</f>
        <v>0</v>
      </c>
      <c r="H21" s="33" t="b">
        <f>IFERROR(IF(Q21&lt;B21,J21/B21),"-")</f>
        <v>0</v>
      </c>
      <c r="I21" s="34" t="str">
        <f>IFERROR((G21-H21)/G21,"-")</f>
        <v>-</v>
      </c>
      <c r="J21" s="35">
        <f>IFERROR(SUM(J18:J20),"-")</f>
        <v>0</v>
      </c>
      <c r="K21" s="36">
        <f>IFERROR(SUM(K18:K20),"-")</f>
        <v>0</v>
      </c>
      <c r="L21" s="37" t="str">
        <f>IFERROR(AVERAGE(L18:L20),"-")</f>
        <v>-</v>
      </c>
      <c r="M21" s="36">
        <f>IFERROR(SUM(M18:M20),"-")</f>
        <v>0</v>
      </c>
      <c r="N21" s="36">
        <f>IFERROR(SUM(N18:N20),"-")</f>
        <v>0</v>
      </c>
      <c r="O21" s="37" t="str">
        <f>IFERROR(AVERAGE(O18:O20),"-")</f>
        <v>-</v>
      </c>
      <c r="P21" s="38" t="str">
        <f>IFERROR(G21/E21,"-")</f>
        <v>-</v>
      </c>
      <c r="Q21" s="39" t="str">
        <f>IFERROR((J21+K21+M21+N21)/G21,"-")</f>
        <v>-</v>
      </c>
      <c r="R21" s="39" t="str">
        <f>IFERROR((M21+N21)/G21,"-")</f>
        <v>-</v>
      </c>
      <c r="S21" s="39" t="str">
        <f>IFERROR(K21/G21,"-")</f>
        <v>-</v>
      </c>
      <c r="T21" s="39" t="str">
        <f>IFERROR(N21/G21,"-")</f>
        <v>-</v>
      </c>
      <c r="U21" s="39" t="str">
        <f>IFERROR(K21/(K21+J21),"-")</f>
        <v>-</v>
      </c>
      <c r="V21" s="39" t="str">
        <f>IFERROR(N21/(N21+M21),"-")</f>
        <v>-</v>
      </c>
      <c r="W21" s="36"/>
      <c r="X21" s="129">
        <f>SUM(X18:X20)</f>
        <v>0</v>
      </c>
      <c r="Y21" s="129">
        <f>SUM(Y18:Y20)</f>
        <v>0</v>
      </c>
      <c r="Z21" s="130">
        <f>SUM(Z18:Z20)</f>
        <v>0</v>
      </c>
    </row>
    <row r="22" spans="1:33" customHeight="1" ht="16.5">
      <c r="A22" s="41"/>
      <c r="B22" s="42"/>
      <c r="C22" s="43"/>
      <c r="D22" s="44"/>
      <c r="E22" s="45"/>
      <c r="F22" s="46">
        <f>C22+D22+E22</f>
        <v>0</v>
      </c>
      <c r="G22" s="43"/>
      <c r="H22" s="47" t="b">
        <f>IFERROR(IF(Q22&lt;B22,J22/B22),"-")</f>
        <v>0</v>
      </c>
      <c r="I22" s="48" t="str">
        <f>IFERROR((G22-H22)/G22,"-")</f>
        <v>-</v>
      </c>
      <c r="J22" s="49"/>
      <c r="K22" s="44"/>
      <c r="L22" s="50"/>
      <c r="M22" s="44"/>
      <c r="N22" s="44"/>
      <c r="O22" s="50"/>
      <c r="P22" s="51" t="str">
        <f>IFERROR(G22/E22,"-")</f>
        <v>-</v>
      </c>
      <c r="Q22" s="52" t="str">
        <f>IFERROR((J22+K22+M22+N22)/G22,"-")</f>
        <v>-</v>
      </c>
      <c r="R22" s="52" t="str">
        <f>IFERROR((M22+N22)/G22,"-")</f>
        <v>-</v>
      </c>
      <c r="S22" s="52" t="str">
        <f>IFERROR(K22/G22,"-")</f>
        <v>-</v>
      </c>
      <c r="T22" s="52" t="str">
        <f>IFERROR(N22/G22,"-")</f>
        <v>-</v>
      </c>
      <c r="U22" s="52" t="str">
        <f>IFERROR(K22/(K22+J22),"-")</f>
        <v>-</v>
      </c>
      <c r="V22" s="52" t="str">
        <f>IFERROR(N22/(N22+M22),"-")</f>
        <v>-</v>
      </c>
      <c r="W22" s="53"/>
      <c r="X22" s="123">
        <f>IFERROR((K22+J22)-(G22*B22),"-")</f>
        <v>0</v>
      </c>
      <c r="Y22" s="123">
        <f>IFERROR((N22+M22)-(G22*B22),"-")</f>
        <v>0</v>
      </c>
      <c r="Z22" s="124">
        <f>IFERROR(G22-((E22+D22)*8),"-")</f>
        <v>0</v>
      </c>
    </row>
    <row r="23" spans="1:33" customHeight="1" ht="15.75">
      <c r="A23" s="55"/>
      <c r="B23" s="14"/>
      <c r="C23" s="13"/>
      <c r="D23" s="3"/>
      <c r="E23" s="10"/>
      <c r="F23" s="15">
        <f>C23+D23+E23</f>
        <v>0</v>
      </c>
      <c r="G23" s="13"/>
      <c r="H23" s="16" t="b">
        <f>IFERROR(IF(Q23&lt;B23,J23/B23),"-")</f>
        <v>0</v>
      </c>
      <c r="I23" s="17" t="str">
        <f>IFERROR((G23-H23)/G23,"-")</f>
        <v>-</v>
      </c>
      <c r="J23" s="11"/>
      <c r="K23" s="3"/>
      <c r="L23" s="9"/>
      <c r="M23" s="3"/>
      <c r="N23" s="3"/>
      <c r="O23" s="9"/>
      <c r="P23" s="4" t="str">
        <f>IFERROR(G23/E23,"-")</f>
        <v>-</v>
      </c>
      <c r="Q23" s="5" t="str">
        <f>IFERROR((J23+K23+M23+N23)/G23,"-")</f>
        <v>-</v>
      </c>
      <c r="R23" s="5" t="str">
        <f>IFERROR((M23+N23)/G23,"-")</f>
        <v>-</v>
      </c>
      <c r="S23" s="5" t="str">
        <f>IFERROR(K23/G23,"-")</f>
        <v>-</v>
      </c>
      <c r="T23" s="5" t="str">
        <f>IFERROR(N23/G23,"-")</f>
        <v>-</v>
      </c>
      <c r="U23" s="5" t="str">
        <f>IFERROR(K23/(K23+J23),"-")</f>
        <v>-</v>
      </c>
      <c r="V23" s="5" t="str">
        <f>IFERROR(N23/(N23+M23),"-")</f>
        <v>-</v>
      </c>
      <c r="W23" s="19"/>
      <c r="X23" s="125">
        <f>IFERROR((K23+J23)-(G23*B23),"-")</f>
        <v>0</v>
      </c>
      <c r="Y23" s="125">
        <f>IFERROR((N23+M23)-(G23*B23),"-")</f>
        <v>0</v>
      </c>
      <c r="Z23" s="126">
        <f>IFERROR(G23-((E23+D23)*8),"-")</f>
        <v>0</v>
      </c>
    </row>
    <row r="24" spans="1:33" customHeight="1" ht="16.5">
      <c r="A24" s="57"/>
      <c r="B24" s="58"/>
      <c r="C24" s="59"/>
      <c r="D24" s="60"/>
      <c r="E24" s="61"/>
      <c r="F24" s="62">
        <f>C24+D24+E24</f>
        <v>0</v>
      </c>
      <c r="G24" s="59"/>
      <c r="H24" s="63" t="b">
        <f>IFERROR(IF(Q24&lt;B24,J24/B24),"-")</f>
        <v>0</v>
      </c>
      <c r="I24" s="64" t="str">
        <f>IFERROR((G24-H24)/G24,"-")</f>
        <v>-</v>
      </c>
      <c r="J24" s="65"/>
      <c r="K24" s="60"/>
      <c r="L24" s="66"/>
      <c r="M24" s="60"/>
      <c r="N24" s="60"/>
      <c r="O24" s="66"/>
      <c r="P24" s="67" t="str">
        <f>IFERROR(G24/E24,"-")</f>
        <v>-</v>
      </c>
      <c r="Q24" s="68" t="str">
        <f>IFERROR((J24+K24+M24+N24)/G24,"-")</f>
        <v>-</v>
      </c>
      <c r="R24" s="68" t="str">
        <f>IFERROR((M24+N24)/G24,"-")</f>
        <v>-</v>
      </c>
      <c r="S24" s="68" t="str">
        <f>IFERROR(K24/G24,"-")</f>
        <v>-</v>
      </c>
      <c r="T24" s="68" t="str">
        <f>IFERROR(N24/G24,"-")</f>
        <v>-</v>
      </c>
      <c r="U24" s="68" t="str">
        <f>IFERROR(K24/(K24+J24),"-")</f>
        <v>-</v>
      </c>
      <c r="V24" s="68" t="str">
        <f>IFERROR(N24/(N24+M24),"-")</f>
        <v>-</v>
      </c>
      <c r="W24" s="69"/>
      <c r="X24" s="127">
        <f>IFERROR((K24+J24)-(G24*B24),"-")</f>
        <v>0</v>
      </c>
      <c r="Y24" s="127">
        <f>IFERROR((N24+M24)-(G24*B24),"-")</f>
        <v>0</v>
      </c>
      <c r="Z24" s="128">
        <f>IFERROR(G24-((E24+D24)*8),"-")</f>
        <v>0</v>
      </c>
    </row>
    <row r="25" spans="1:33" customHeight="1" ht="17.25">
      <c r="A25" s="28" t="s">
        <v>34</v>
      </c>
      <c r="B25" s="58"/>
      <c r="C25" s="29">
        <f>IFERROR(SUM(C22:C24),"-")</f>
        <v>0</v>
      </c>
      <c r="D25" s="30">
        <f>IFERROR(SUM(D22:D24),"-")</f>
        <v>0</v>
      </c>
      <c r="E25" s="31">
        <f>IFERROR(SUM(E22:E24),"-")</f>
        <v>0</v>
      </c>
      <c r="F25" s="32">
        <f>IFERROR(SUM(F22:F24),"-")</f>
        <v>0</v>
      </c>
      <c r="G25" s="29">
        <f>IFERROR(SUM(G22:G24),"-")</f>
        <v>0</v>
      </c>
      <c r="H25" s="33" t="b">
        <f>IFERROR(IF(Q25&lt;B25,J25/B25),"-")</f>
        <v>0</v>
      </c>
      <c r="I25" s="34" t="str">
        <f>IFERROR((G25-H25)/G25,"-")</f>
        <v>-</v>
      </c>
      <c r="J25" s="35">
        <f>IFERROR(SUM(J22:J24),"-")</f>
        <v>0</v>
      </c>
      <c r="K25" s="36">
        <f>IFERROR(SUM(K22:K24),"-")</f>
        <v>0</v>
      </c>
      <c r="L25" s="37" t="str">
        <f>IFERROR(AVERAGE(L22:L24),"-")</f>
        <v>-</v>
      </c>
      <c r="M25" s="36">
        <f>IFERROR(SUM(M22:M24),"-")</f>
        <v>0</v>
      </c>
      <c r="N25" s="36">
        <f>IFERROR(SUM(N22:N24),"-")</f>
        <v>0</v>
      </c>
      <c r="O25" s="37" t="str">
        <f>IFERROR(AVERAGE(O22:O24),"-")</f>
        <v>-</v>
      </c>
      <c r="P25" s="38" t="str">
        <f>IFERROR(G25/E25,"-")</f>
        <v>-</v>
      </c>
      <c r="Q25" s="39" t="str">
        <f>IFERROR((J25+K25+M25+N25)/G25,"-")</f>
        <v>-</v>
      </c>
      <c r="R25" s="39" t="str">
        <f>IFERROR((M25+N25)/G25,"-")</f>
        <v>-</v>
      </c>
      <c r="S25" s="39" t="str">
        <f>IFERROR(K25/G25,"-")</f>
        <v>-</v>
      </c>
      <c r="T25" s="39" t="str">
        <f>IFERROR(N25/G25,"-")</f>
        <v>-</v>
      </c>
      <c r="U25" s="39" t="str">
        <f>IFERROR(K25/(K25+J25),"-")</f>
        <v>-</v>
      </c>
      <c r="V25" s="39" t="str">
        <f>IFERROR(N25/(N25+M25),"-")</f>
        <v>-</v>
      </c>
      <c r="W25" s="36"/>
      <c r="X25" s="129">
        <f>SUM(X22:X24)</f>
        <v>0</v>
      </c>
      <c r="Y25" s="129">
        <f>SUM(Y22:Y24)</f>
        <v>0</v>
      </c>
      <c r="Z25" s="130">
        <f>SUM(Z22:Z24)</f>
        <v>0</v>
      </c>
    </row>
    <row r="26" spans="1:33" customHeight="1" ht="16.5">
      <c r="A26" s="41"/>
      <c r="B26" s="42"/>
      <c r="C26" s="43"/>
      <c r="D26" s="44"/>
      <c r="E26" s="45"/>
      <c r="F26" s="46">
        <f>C26+D26+E26</f>
        <v>0</v>
      </c>
      <c r="G26" s="43"/>
      <c r="H26" s="47" t="b">
        <f>IFERROR(IF(Q26&lt;B26,J26/B26),"-")</f>
        <v>0</v>
      </c>
      <c r="I26" s="48" t="str">
        <f>IFERROR((G26-H26)/G26,"-")</f>
        <v>-</v>
      </c>
      <c r="J26" s="49"/>
      <c r="K26" s="44"/>
      <c r="L26" s="50"/>
      <c r="M26" s="44"/>
      <c r="N26" s="44"/>
      <c r="O26" s="50"/>
      <c r="P26" s="51" t="str">
        <f>IFERROR(G26/E26,"-")</f>
        <v>-</v>
      </c>
      <c r="Q26" s="52" t="str">
        <f>IFERROR((J26+K26+M26+N26)/G26,"-")</f>
        <v>-</v>
      </c>
      <c r="R26" s="52" t="str">
        <f>IFERROR((M26+N26)/G26,"-")</f>
        <v>-</v>
      </c>
      <c r="S26" s="52" t="str">
        <f>IFERROR(K26/G26,"-")</f>
        <v>-</v>
      </c>
      <c r="T26" s="52" t="str">
        <f>IFERROR(N26/G26,"-")</f>
        <v>-</v>
      </c>
      <c r="U26" s="52" t="str">
        <f>IFERROR(K26/(K26+J26),"-")</f>
        <v>-</v>
      </c>
      <c r="V26" s="52" t="str">
        <f>IFERROR(N26/(N26+M26),"-")</f>
        <v>-</v>
      </c>
      <c r="W26" s="53"/>
      <c r="X26" s="123">
        <f>IFERROR((K26+J26)-(G26*B26),"-")</f>
        <v>0</v>
      </c>
      <c r="Y26" s="123">
        <f>IFERROR((N26+M26)-(G26*B26),"-")</f>
        <v>0</v>
      </c>
      <c r="Z26" s="124">
        <f>IFERROR(G26-((E26+D26)*8),"-")</f>
        <v>0</v>
      </c>
    </row>
    <row r="27" spans="1:33" customHeight="1" ht="15.75">
      <c r="A27" s="55"/>
      <c r="B27" s="14"/>
      <c r="C27" s="13"/>
      <c r="D27" s="3"/>
      <c r="E27" s="10"/>
      <c r="F27" s="15">
        <f>C27+D27+E27</f>
        <v>0</v>
      </c>
      <c r="G27" s="13"/>
      <c r="H27" s="16" t="b">
        <f>IFERROR(IF(Q27&lt;B27,J27/B27),"-")</f>
        <v>0</v>
      </c>
      <c r="I27" s="17" t="str">
        <f>IFERROR((G27-H27)/G27,"-")</f>
        <v>-</v>
      </c>
      <c r="J27" s="11"/>
      <c r="K27" s="3"/>
      <c r="L27" s="9"/>
      <c r="M27" s="3"/>
      <c r="N27" s="3"/>
      <c r="O27" s="9"/>
      <c r="P27" s="4" t="str">
        <f>IFERROR(G27/E27,"-")</f>
        <v>-</v>
      </c>
      <c r="Q27" s="5" t="str">
        <f>IFERROR((J27+K27+M27+N27)/G27,"-")</f>
        <v>-</v>
      </c>
      <c r="R27" s="5" t="str">
        <f>IFERROR((M27+N27)/G27,"-")</f>
        <v>-</v>
      </c>
      <c r="S27" s="5" t="str">
        <f>IFERROR(K27/G27,"-")</f>
        <v>-</v>
      </c>
      <c r="T27" s="5" t="str">
        <f>IFERROR(N27/G27,"-")</f>
        <v>-</v>
      </c>
      <c r="U27" s="5" t="str">
        <f>IFERROR(K27/(K27+J27),"-")</f>
        <v>-</v>
      </c>
      <c r="V27" s="5" t="str">
        <f>IFERROR(N27/(N27+M27),"-")</f>
        <v>-</v>
      </c>
      <c r="W27" s="19"/>
      <c r="X27" s="125">
        <f>IFERROR((K27+J27)-(G27*B27),"-")</f>
        <v>0</v>
      </c>
      <c r="Y27" s="125">
        <f>IFERROR((N27+M27)-(G27*B27),"-")</f>
        <v>0</v>
      </c>
      <c r="Z27" s="126">
        <f>IFERROR(G27-((E27+D27)*8),"-")</f>
        <v>0</v>
      </c>
    </row>
    <row r="28" spans="1:33" customHeight="1" ht="16.5">
      <c r="A28" s="57"/>
      <c r="B28" s="58"/>
      <c r="C28" s="59"/>
      <c r="D28" s="60"/>
      <c r="E28" s="61"/>
      <c r="F28" s="62">
        <f>C28+D28+E28</f>
        <v>0</v>
      </c>
      <c r="G28" s="59"/>
      <c r="H28" s="63" t="b">
        <f>IFERROR(IF(Q28&lt;B28,J28/B28),"-")</f>
        <v>0</v>
      </c>
      <c r="I28" s="64" t="str">
        <f>IFERROR((G28-H28)/G28,"-")</f>
        <v>-</v>
      </c>
      <c r="J28" s="65"/>
      <c r="K28" s="60"/>
      <c r="L28" s="66"/>
      <c r="M28" s="60"/>
      <c r="N28" s="60"/>
      <c r="O28" s="66"/>
      <c r="P28" s="67" t="str">
        <f>IFERROR(G28/E28,"-")</f>
        <v>-</v>
      </c>
      <c r="Q28" s="68" t="str">
        <f>IFERROR((J28+K28+M28+N28)/G28,"-")</f>
        <v>-</v>
      </c>
      <c r="R28" s="68" t="str">
        <f>IFERROR((M28+N28)/G28,"-")</f>
        <v>-</v>
      </c>
      <c r="S28" s="68" t="str">
        <f>IFERROR(K28/G28,"-")</f>
        <v>-</v>
      </c>
      <c r="T28" s="68" t="str">
        <f>IFERROR(N28/G28,"-")</f>
        <v>-</v>
      </c>
      <c r="U28" s="68" t="str">
        <f>IFERROR(K28/(K28+J28),"-")</f>
        <v>-</v>
      </c>
      <c r="V28" s="68" t="str">
        <f>IFERROR(N28/(N28+M28),"-")</f>
        <v>-</v>
      </c>
      <c r="W28" s="69"/>
      <c r="X28" s="127">
        <f>IFERROR((K28+J28)-(G28*B28),"-")</f>
        <v>0</v>
      </c>
      <c r="Y28" s="127">
        <f>IFERROR((N28+M28)-(G28*B28),"-")</f>
        <v>0</v>
      </c>
      <c r="Z28" s="128">
        <f>IFERROR(G28-((E28+D28)*8),"-")</f>
        <v>0</v>
      </c>
    </row>
    <row r="29" spans="1:33" customHeight="1" ht="17.25">
      <c r="A29" s="28" t="s">
        <v>35</v>
      </c>
      <c r="B29" s="58"/>
      <c r="C29" s="29">
        <f>IFERROR(SUM(C26:C28),"-")</f>
        <v>0</v>
      </c>
      <c r="D29" s="30">
        <f>IFERROR(SUM(D26:D28),"-")</f>
        <v>0</v>
      </c>
      <c r="E29" s="31">
        <f>IFERROR(SUM(E26:E28),"-")</f>
        <v>0</v>
      </c>
      <c r="F29" s="32">
        <f>IFERROR(SUM(F26:F28),"-")</f>
        <v>0</v>
      </c>
      <c r="G29" s="29">
        <f>IFERROR(SUM(G26:G28),"-")</f>
        <v>0</v>
      </c>
      <c r="H29" s="33" t="b">
        <f>IFERROR(IF(Q29&lt;B29,J29/B29),"-")</f>
        <v>0</v>
      </c>
      <c r="I29" s="34" t="str">
        <f>IFERROR((G29-H29)/G29,"-")</f>
        <v>-</v>
      </c>
      <c r="J29" s="35">
        <f>IFERROR(SUM(J26:J28),"-")</f>
        <v>0</v>
      </c>
      <c r="K29" s="36">
        <f>IFERROR(SUM(K26:K28),"-")</f>
        <v>0</v>
      </c>
      <c r="L29" s="37" t="str">
        <f>IFERROR(AVERAGE(L26:L28),"-")</f>
        <v>-</v>
      </c>
      <c r="M29" s="36">
        <f>IFERROR(SUM(M26:M28),"-")</f>
        <v>0</v>
      </c>
      <c r="N29" s="36">
        <f>IFERROR(SUM(N26:N28),"-")</f>
        <v>0</v>
      </c>
      <c r="O29" s="37" t="str">
        <f>IFERROR(AVERAGE(O26:O28),"-")</f>
        <v>-</v>
      </c>
      <c r="P29" s="38" t="str">
        <f>IFERROR(G29/E29,"-")</f>
        <v>-</v>
      </c>
      <c r="Q29" s="39" t="str">
        <f>IFERROR((J29+K29+M29+N29)/G29,"-")</f>
        <v>-</v>
      </c>
      <c r="R29" s="39" t="str">
        <f>IFERROR((M29+N29)/G29,"-")</f>
        <v>-</v>
      </c>
      <c r="S29" s="39" t="str">
        <f>IFERROR(K29/G29,"-")</f>
        <v>-</v>
      </c>
      <c r="T29" s="39" t="str">
        <f>IFERROR(N29/G29,"-")</f>
        <v>-</v>
      </c>
      <c r="U29" s="39" t="str">
        <f>IFERROR(K29/(K29+J29),"-")</f>
        <v>-</v>
      </c>
      <c r="V29" s="39" t="str">
        <f>IFERROR(N29/(N29+M29),"-")</f>
        <v>-</v>
      </c>
      <c r="W29" s="36"/>
      <c r="X29" s="129">
        <f>SUM(X26:X28)</f>
        <v>0</v>
      </c>
      <c r="Y29" s="129">
        <f>SUM(Y26:Y28)</f>
        <v>0</v>
      </c>
      <c r="Z29" s="130">
        <f>SUM(Z26:Z28)</f>
        <v>0</v>
      </c>
    </row>
    <row r="30" spans="1:33" customHeight="1" ht="16.5">
      <c r="A30" s="41"/>
      <c r="B30" s="42"/>
      <c r="C30" s="43"/>
      <c r="D30" s="44"/>
      <c r="E30" s="45"/>
      <c r="F30" s="46">
        <f>C30+D30+E30</f>
        <v>0</v>
      </c>
      <c r="G30" s="43"/>
      <c r="H30" s="47" t="b">
        <f>IFERROR(IF(Q30&lt;B30,J30/B30),"-")</f>
        <v>0</v>
      </c>
      <c r="I30" s="48" t="str">
        <f>IFERROR((G30-H30)/G30,"-")</f>
        <v>-</v>
      </c>
      <c r="J30" s="49"/>
      <c r="K30" s="44"/>
      <c r="L30" s="50"/>
      <c r="M30" s="44"/>
      <c r="N30" s="44"/>
      <c r="O30" s="50"/>
      <c r="P30" s="51" t="str">
        <f>IFERROR(G30/E30,"-")</f>
        <v>-</v>
      </c>
      <c r="Q30" s="52" t="str">
        <f>IFERROR((J30+K30+M30+N30)/G30,"-")</f>
        <v>-</v>
      </c>
      <c r="R30" s="52" t="str">
        <f>IFERROR((M30+N30)/G30,"-")</f>
        <v>-</v>
      </c>
      <c r="S30" s="52" t="str">
        <f>IFERROR(K30/G30,"-")</f>
        <v>-</v>
      </c>
      <c r="T30" s="52" t="str">
        <f>IFERROR(N30/G30,"-")</f>
        <v>-</v>
      </c>
      <c r="U30" s="52" t="str">
        <f>IFERROR(K30/(K30+J30),"-")</f>
        <v>-</v>
      </c>
      <c r="V30" s="52" t="str">
        <f>IFERROR(N30/(N30+M30),"-")</f>
        <v>-</v>
      </c>
      <c r="W30" s="53"/>
      <c r="X30" s="123">
        <f>IFERROR((K30+J30)-(G30*B30),"-")</f>
        <v>0</v>
      </c>
      <c r="Y30" s="123">
        <f>IFERROR((N30+M30)-(G30*B30),"-")</f>
        <v>0</v>
      </c>
      <c r="Z30" s="124">
        <f>IFERROR(G30-((E30+D30)*8),"-")</f>
        <v>0</v>
      </c>
    </row>
    <row r="31" spans="1:33" customHeight="1" ht="15.75">
      <c r="A31" s="55"/>
      <c r="B31" s="14"/>
      <c r="C31" s="13"/>
      <c r="D31" s="3"/>
      <c r="E31" s="10"/>
      <c r="F31" s="15">
        <f>C31+D31+E31</f>
        <v>0</v>
      </c>
      <c r="G31" s="13"/>
      <c r="H31" s="16" t="b">
        <f>IFERROR(IF(Q31&lt;B31,J31/B31),"-")</f>
        <v>0</v>
      </c>
      <c r="I31" s="17" t="str">
        <f>IFERROR((G31-H31)/G31,"-")</f>
        <v>-</v>
      </c>
      <c r="J31" s="11"/>
      <c r="K31" s="3"/>
      <c r="L31" s="9"/>
      <c r="M31" s="3"/>
      <c r="N31" s="3"/>
      <c r="O31" s="9"/>
      <c r="P31" s="4" t="str">
        <f>IFERROR(G31/E31,"-")</f>
        <v>-</v>
      </c>
      <c r="Q31" s="5" t="str">
        <f>IFERROR((J31+K31+M31+N31)/G31,"-")</f>
        <v>-</v>
      </c>
      <c r="R31" s="5" t="str">
        <f>IFERROR((M31+N31)/G31,"-")</f>
        <v>-</v>
      </c>
      <c r="S31" s="5" t="str">
        <f>IFERROR(K31/G31,"-")</f>
        <v>-</v>
      </c>
      <c r="T31" s="5" t="str">
        <f>IFERROR(N31/G31,"-")</f>
        <v>-</v>
      </c>
      <c r="U31" s="5" t="str">
        <f>IFERROR(K31/(K31+J31),"-")</f>
        <v>-</v>
      </c>
      <c r="V31" s="5" t="str">
        <f>IFERROR(N31/(N31+M31),"-")</f>
        <v>-</v>
      </c>
      <c r="W31" s="19"/>
      <c r="X31" s="125">
        <f>IFERROR((K31+J31)-(G31*B31),"-")</f>
        <v>0</v>
      </c>
      <c r="Y31" s="125">
        <f>IFERROR((N31+M31)-(G31*B31),"-")</f>
        <v>0</v>
      </c>
      <c r="Z31" s="126">
        <f>IFERROR(G31-((E31+D31)*8),"-")</f>
        <v>0</v>
      </c>
    </row>
    <row r="32" spans="1:33" customHeight="1" ht="16.5">
      <c r="A32" s="57"/>
      <c r="B32" s="58"/>
      <c r="C32" s="59"/>
      <c r="D32" s="60"/>
      <c r="E32" s="61"/>
      <c r="F32" s="62">
        <f>C32+D32+E32</f>
        <v>0</v>
      </c>
      <c r="G32" s="59"/>
      <c r="H32" s="63" t="b">
        <f>IFERROR(IF(Q32&lt;B32,J32/B32),"-")</f>
        <v>0</v>
      </c>
      <c r="I32" s="64" t="str">
        <f>IFERROR((G32-H32)/G32,"-")</f>
        <v>-</v>
      </c>
      <c r="J32" s="65"/>
      <c r="K32" s="60"/>
      <c r="L32" s="66"/>
      <c r="M32" s="60"/>
      <c r="N32" s="60"/>
      <c r="O32" s="66"/>
      <c r="P32" s="67" t="str">
        <f>IFERROR(G32/E32,"-")</f>
        <v>-</v>
      </c>
      <c r="Q32" s="68" t="str">
        <f>IFERROR((J32+K32+M32+N32)/G32,"-")</f>
        <v>-</v>
      </c>
      <c r="R32" s="68" t="str">
        <f>IFERROR((M32+N32)/G32,"-")</f>
        <v>-</v>
      </c>
      <c r="S32" s="68" t="str">
        <f>IFERROR(K32/G32,"-")</f>
        <v>-</v>
      </c>
      <c r="T32" s="68" t="str">
        <f>IFERROR(N32/G32,"-")</f>
        <v>-</v>
      </c>
      <c r="U32" s="68" t="str">
        <f>IFERROR(K32/(K32+J32),"-")</f>
        <v>-</v>
      </c>
      <c r="V32" s="68" t="str">
        <f>IFERROR(N32/(N32+M32),"-")</f>
        <v>-</v>
      </c>
      <c r="W32" s="69"/>
      <c r="X32" s="127">
        <f>IFERROR((K32+J32)-(G32*B32),"-")</f>
        <v>0</v>
      </c>
      <c r="Y32" s="127">
        <f>IFERROR((N32+M32)-(G32*B32),"-")</f>
        <v>0</v>
      </c>
      <c r="Z32" s="128">
        <f>IFERROR(G32-((E32+D32)*8),"-")</f>
        <v>0</v>
      </c>
    </row>
    <row r="33" spans="1:33" customHeight="1" ht="17.25">
      <c r="A33" s="28" t="s">
        <v>36</v>
      </c>
      <c r="B33" s="1"/>
      <c r="C33" s="29">
        <f>C9+C13+C17+C21+C25+C29</f>
        <v>0.53</v>
      </c>
      <c r="D33" s="30">
        <f>D9+D13+D17+D21+D25+D29</f>
        <v>3.78</v>
      </c>
      <c r="E33" s="31">
        <f>E9+E13+E17+E21+E25+E29</f>
        <v>40</v>
      </c>
      <c r="F33" s="32">
        <f>IFERROR(SUM(F30:F32),"-")</f>
        <v>0</v>
      </c>
      <c r="G33" s="29">
        <f>G9+G13+G17+G21+G25+G29</f>
        <v>354</v>
      </c>
      <c r="H33" s="33" t="b">
        <f>IFERROR(IF(Q33&lt;B33,J33/B33),"-")</f>
        <v>0</v>
      </c>
      <c r="I33" s="34">
        <f>IFERROR((G33-H33)/G33,"-")</f>
        <v>1</v>
      </c>
      <c r="J33" s="35">
        <f>J9+J13+J17+J21+J25+J29</f>
        <v>24</v>
      </c>
      <c r="K33" s="36">
        <f>K9+K13+K17+K21+K25+K29</f>
        <v>0</v>
      </c>
      <c r="L33" s="37" t="str">
        <f>IFERROR(AVERAGE(L30:L32),"-")</f>
        <v>-</v>
      </c>
      <c r="M33" s="36">
        <f>M9+M13+M17+M21+M25+M29</f>
        <v>0</v>
      </c>
      <c r="N33" s="36">
        <f>N9+N13+N17+N21+N25+N29</f>
        <v>0</v>
      </c>
      <c r="O33" s="37" t="str">
        <f>IFERROR(AVERAGE(O30:O32),"-")</f>
        <v>-</v>
      </c>
      <c r="P33" s="38">
        <f>IFERROR(G33/E33,"-")</f>
        <v>8.85</v>
      </c>
      <c r="Q33" s="39">
        <f>IFERROR((J33+K33+M33+N33)/G33,"-")</f>
        <v>0.067796610169492</v>
      </c>
      <c r="R33" s="39">
        <f>IFERROR((M33+N33)/G33,"-")</f>
        <v>0</v>
      </c>
      <c r="S33" s="39">
        <f>IFERROR(K33/G33,"-")</f>
        <v>0</v>
      </c>
      <c r="T33" s="39">
        <f>IFERROR(N33/G33,"-")</f>
        <v>0</v>
      </c>
      <c r="U33" s="39">
        <f>IFERROR(K33/(K33+J33),"-")</f>
        <v>0</v>
      </c>
      <c r="V33" s="39" t="str">
        <f>IFERROR(N33/(N33+M33),"-")</f>
        <v>-</v>
      </c>
      <c r="W33" s="36"/>
      <c r="X33" s="129">
        <f>SUM(X30:X32)</f>
        <v>0</v>
      </c>
      <c r="Y33" s="129">
        <f>SUM(Y30:Y32)</f>
        <v>0</v>
      </c>
      <c r="Z33" s="130">
        <f>SUM(Z30:Z32)</f>
        <v>0</v>
      </c>
    </row>
    <row r="34" spans="1:33" customHeight="1" ht="15.75"/>
    <row r="35" spans="1:33" customHeight="1" ht="14.45">
      <c r="A35" s="146" t="s">
        <v>37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8"/>
    </row>
    <row r="36" spans="1:33" customHeight="1" ht="15">
      <c r="A36" s="149"/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1"/>
      <c r="AG36" s="7" t="s">
        <v>1</v>
      </c>
    </row>
    <row r="37" spans="1:33" customHeight="1" ht="1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4"/>
      <c r="AG37" s="8">
        <v>0.06</v>
      </c>
    </row>
    <row r="38" spans="1:33" customHeight="1" ht="16.5">
      <c r="V38" s="6"/>
      <c r="W38" s="6"/>
      <c r="X38" s="6"/>
      <c r="Y38" s="6"/>
      <c r="Z38" s="6"/>
    </row>
    <row r="39" spans="1:33" customHeight="1" ht="103.9" s="6" customFormat="1">
      <c r="A39" s="89" t="s">
        <v>2</v>
      </c>
      <c r="B39" s="74" t="s">
        <v>4</v>
      </c>
      <c r="C39" s="75" t="s">
        <v>5</v>
      </c>
      <c r="D39" s="90" t="s">
        <v>6</v>
      </c>
      <c r="E39" s="91" t="s">
        <v>7</v>
      </c>
      <c r="F39" s="74" t="s">
        <v>8</v>
      </c>
      <c r="G39" s="75" t="s">
        <v>38</v>
      </c>
      <c r="H39" s="75" t="s">
        <v>39</v>
      </c>
      <c r="I39" s="75" t="s">
        <v>40</v>
      </c>
      <c r="J39" s="75" t="s">
        <v>41</v>
      </c>
      <c r="K39" s="75" t="s">
        <v>52</v>
      </c>
      <c r="L39" s="75" t="s">
        <v>53</v>
      </c>
      <c r="M39" s="75" t="s">
        <v>54</v>
      </c>
      <c r="N39" s="76" t="s">
        <v>55</v>
      </c>
      <c r="O39" s="74" t="s">
        <v>17</v>
      </c>
      <c r="P39" s="75" t="s">
        <v>42</v>
      </c>
      <c r="Q39" s="75" t="s">
        <v>43</v>
      </c>
      <c r="R39" s="101" t="s">
        <v>56</v>
      </c>
      <c r="S39" s="101" t="s">
        <v>44</v>
      </c>
      <c r="T39" s="101" t="s">
        <v>57</v>
      </c>
      <c r="U39" s="106" t="s">
        <v>58</v>
      </c>
      <c r="V39" s="106" t="s">
        <v>45</v>
      </c>
      <c r="W39" s="106" t="s">
        <v>59</v>
      </c>
      <c r="X39" s="75" t="s">
        <v>46</v>
      </c>
      <c r="Y39" s="76" t="s">
        <v>47</v>
      </c>
      <c r="Z39" s="76" t="s">
        <v>60</v>
      </c>
    </row>
    <row r="40" spans="1:33" customHeight="1" ht="16.5">
      <c r="A40" s="41"/>
      <c r="B40" s="43"/>
      <c r="C40" s="44"/>
      <c r="D40" s="45"/>
      <c r="E40" s="98">
        <f>B40+C40+D40</f>
        <v>0</v>
      </c>
      <c r="F40" s="43"/>
      <c r="G40" s="44"/>
      <c r="H40" s="44"/>
      <c r="I40" s="44"/>
      <c r="J40" s="44"/>
      <c r="K40" s="44"/>
      <c r="L40" s="44"/>
      <c r="M40" s="44"/>
      <c r="N40" s="71"/>
      <c r="O40" s="80" t="str">
        <f>IFERROR(F40/D40,"-")</f>
        <v>-</v>
      </c>
      <c r="P40" s="81" t="str">
        <f>IFERROR(G40/F40,"-")</f>
        <v>-</v>
      </c>
      <c r="Q40" s="81" t="str">
        <f>IFERROR(H40/F40,"-")</f>
        <v>-</v>
      </c>
      <c r="R40" s="102" t="str">
        <f>IFERROR((K40+L40)/F40,"-")</f>
        <v>-</v>
      </c>
      <c r="S40" s="111" t="str">
        <f>IFERROR((K40+L40)/D40,"-")</f>
        <v>-</v>
      </c>
      <c r="T40" s="102" t="str">
        <f>IFERROR(K40/(K40+L40),"-")</f>
        <v>-</v>
      </c>
      <c r="U40" s="107" t="str">
        <f>IFERROR((M40+N40)/F40,"-")</f>
        <v>-</v>
      </c>
      <c r="V40" s="115" t="str">
        <f>IFERROR((M40+N40)/D40,"-")</f>
        <v>-</v>
      </c>
      <c r="W40" s="107" t="str">
        <f>IFERROR(M40/(M40+N40),"-")</f>
        <v>-</v>
      </c>
      <c r="X40" s="81" t="str">
        <f>IFERROR(I40/F40,"-")</f>
        <v>-</v>
      </c>
      <c r="Y40" s="82" t="str">
        <f>IFERROR(J40/F40,"-")</f>
        <v>-</v>
      </c>
      <c r="Z40" s="119">
        <f>IFERROR(((D40*1)-(K40+L40+M40+N40)),"-")</f>
        <v>0</v>
      </c>
    </row>
    <row r="41" spans="1:33" customHeight="1" ht="15.75">
      <c r="A41" s="55"/>
      <c r="B41" s="13"/>
      <c r="C41" s="3"/>
      <c r="D41" s="10"/>
      <c r="E41" s="99">
        <f>B41+C41+D41</f>
        <v>0</v>
      </c>
      <c r="F41" s="13"/>
      <c r="G41" s="3"/>
      <c r="H41" s="3"/>
      <c r="I41" s="3"/>
      <c r="J41" s="3"/>
      <c r="K41" s="3"/>
      <c r="L41" s="3"/>
      <c r="M41" s="3"/>
      <c r="N41" s="72"/>
      <c r="O41" s="83" t="str">
        <f>IFERROR(F41/D41,"-")</f>
        <v>-</v>
      </c>
      <c r="P41" s="84" t="str">
        <f>IFERROR(G41/F41,"-")</f>
        <v>-</v>
      </c>
      <c r="Q41" s="84" t="str">
        <f>IFERROR(H41/F41,"-")</f>
        <v>-</v>
      </c>
      <c r="R41" s="103" t="str">
        <f>IFERROR((K41+L41)/F41,"-")</f>
        <v>-</v>
      </c>
      <c r="S41" s="112" t="str">
        <f>IFERROR((K41+L41)/D41,"-")</f>
        <v>-</v>
      </c>
      <c r="T41" s="103" t="str">
        <f>IFERROR(K41/(K41+L41),"-")</f>
        <v>-</v>
      </c>
      <c r="U41" s="108" t="str">
        <f>IFERROR((M41+N41)/F41,"-")</f>
        <v>-</v>
      </c>
      <c r="V41" s="116" t="str">
        <f>IFERROR((M41+N41)/D41,"-")</f>
        <v>-</v>
      </c>
      <c r="W41" s="108" t="str">
        <f>IFERROR(M41/(M41+N41),"-")</f>
        <v>-</v>
      </c>
      <c r="X41" s="84" t="str">
        <f>IFERROR(I41/F41,"-")</f>
        <v>-</v>
      </c>
      <c r="Y41" s="85" t="str">
        <f>IFERROR(J41/F41,"-")</f>
        <v>-</v>
      </c>
      <c r="Z41" s="120">
        <f>IFERROR(((D41*1)-(K41+L41+M41+N41)),"-")</f>
        <v>0</v>
      </c>
    </row>
    <row r="42" spans="1:33" customHeight="1" ht="16.5">
      <c r="A42" s="57"/>
      <c r="B42" s="59"/>
      <c r="C42" s="60"/>
      <c r="D42" s="61"/>
      <c r="E42" s="100">
        <f>B42+C42+D42</f>
        <v>0</v>
      </c>
      <c r="F42" s="59"/>
      <c r="G42" s="60"/>
      <c r="H42" s="60"/>
      <c r="I42" s="60"/>
      <c r="J42" s="60"/>
      <c r="K42" s="60"/>
      <c r="L42" s="60"/>
      <c r="M42" s="60"/>
      <c r="N42" s="73"/>
      <c r="O42" s="86" t="str">
        <f>IFERROR(F42/D42,"-")</f>
        <v>-</v>
      </c>
      <c r="P42" s="87" t="str">
        <f>IFERROR(G42/F42,"-")</f>
        <v>-</v>
      </c>
      <c r="Q42" s="87" t="str">
        <f>IFERROR(H42/F42,"-")</f>
        <v>-</v>
      </c>
      <c r="R42" s="104" t="str">
        <f>IFERROR((K42+L42)/F42,"-")</f>
        <v>-</v>
      </c>
      <c r="S42" s="113" t="str">
        <f>IFERROR((K42+L42)/D42,"-")</f>
        <v>-</v>
      </c>
      <c r="T42" s="104" t="str">
        <f>IFERROR(K42/(K42+L42),"-")</f>
        <v>-</v>
      </c>
      <c r="U42" s="109" t="str">
        <f>IFERROR((M42+N42)/F42,"-")</f>
        <v>-</v>
      </c>
      <c r="V42" s="117" t="str">
        <f>IFERROR((M42+N42)/D42,"-")</f>
        <v>-</v>
      </c>
      <c r="W42" s="109" t="str">
        <f>IFERROR(M42/(M42+N42),"-")</f>
        <v>-</v>
      </c>
      <c r="X42" s="87" t="str">
        <f>IFERROR(I42/F42,"-")</f>
        <v>-</v>
      </c>
      <c r="Y42" s="88" t="str">
        <f>IFERROR(J42/F42,"-")</f>
        <v>-</v>
      </c>
      <c r="Z42" s="121">
        <f>IFERROR(((D42*1)-(K42+L42+M42+N42)),"-")</f>
        <v>0</v>
      </c>
    </row>
    <row r="43" spans="1:33" customHeight="1" ht="17.25">
      <c r="A43" s="92" t="s">
        <v>30</v>
      </c>
      <c r="B43" s="93">
        <f>IFERROR(SUM(B40:B42),"-")</f>
        <v>0</v>
      </c>
      <c r="C43" s="94">
        <f>IFERROR(SUM(C40:C42),"-")</f>
        <v>0</v>
      </c>
      <c r="D43" s="95">
        <f>IFERROR(SUM(D40:D42),"-")</f>
        <v>0</v>
      </c>
      <c r="E43" s="96">
        <f>IFERROR(SUM(E40:E42),"-")</f>
        <v>0</v>
      </c>
      <c r="F43" s="93">
        <f>IFERROR(SUM(F40:F42),"-")</f>
        <v>0</v>
      </c>
      <c r="G43" s="94">
        <f>IFERROR(SUM(G40:G42),"-")</f>
        <v>0</v>
      </c>
      <c r="H43" s="94">
        <f>IFERROR(SUM(H40:H42),"-")</f>
        <v>0</v>
      </c>
      <c r="I43" s="94">
        <f>IFERROR(SUM(I40:I42),"-")</f>
        <v>0</v>
      </c>
      <c r="J43" s="94">
        <f>IFERROR(SUM(J40:J42),"-")</f>
        <v>0</v>
      </c>
      <c r="K43" s="94">
        <f>IFERROR(SUM(K40:K42),"-")</f>
        <v>0</v>
      </c>
      <c r="L43" s="94"/>
      <c r="M43" s="94"/>
      <c r="N43" s="97">
        <f>IFERROR(SUM(N40:N42),"-")</f>
        <v>0</v>
      </c>
      <c r="O43" s="77" t="str">
        <f>IFERROR(F43/D43,"-")</f>
        <v>-</v>
      </c>
      <c r="P43" s="78" t="str">
        <f>IFERROR(G43/F43,"-")</f>
        <v>-</v>
      </c>
      <c r="Q43" s="78" t="str">
        <f>IFERROR(H43/F43,"-")</f>
        <v>-</v>
      </c>
      <c r="R43" s="105" t="str">
        <f>IFERROR((K43+L43)/F43,"-")</f>
        <v>-</v>
      </c>
      <c r="S43" s="114" t="str">
        <f>IFERROR((K43+L43)/D43,"-")</f>
        <v>-</v>
      </c>
      <c r="T43" s="105" t="str">
        <f>IFERROR(K43/(K43+L43),"-")</f>
        <v>-</v>
      </c>
      <c r="U43" s="110" t="str">
        <f>IFERROR((M43+N43)/F43,"-")</f>
        <v>-</v>
      </c>
      <c r="V43" s="118" t="str">
        <f>IFERROR((M43+N43)/D43,"-")</f>
        <v>-</v>
      </c>
      <c r="W43" s="110" t="str">
        <f>IFERROR(M43/(M43+N43),"-")</f>
        <v>-</v>
      </c>
      <c r="X43" s="78" t="str">
        <f>IFERROR(I43/F43,"-")</f>
        <v>-</v>
      </c>
      <c r="Y43" s="79" t="str">
        <f>IFERROR(J43/F43,"-")</f>
        <v>-</v>
      </c>
      <c r="Z43" s="122">
        <f>IFERROR(((D43*1)-(K43+L43+M43+N43)),"-")</f>
        <v>0</v>
      </c>
    </row>
    <row r="44" spans="1:33" customHeight="1" ht="16.5">
      <c r="A44" s="41"/>
      <c r="B44" s="43"/>
      <c r="C44" s="44"/>
      <c r="D44" s="45"/>
      <c r="E44" s="98">
        <f>B44+C44+D44</f>
        <v>0</v>
      </c>
      <c r="F44" s="43"/>
      <c r="G44" s="44"/>
      <c r="H44" s="44"/>
      <c r="I44" s="44"/>
      <c r="J44" s="44"/>
      <c r="K44" s="44"/>
      <c r="L44" s="44"/>
      <c r="M44" s="44"/>
      <c r="N44" s="71"/>
      <c r="O44" s="80" t="str">
        <f>IFERROR(F44/D44,"-")</f>
        <v>-</v>
      </c>
      <c r="P44" s="81" t="str">
        <f>IFERROR(G44/F44,"-")</f>
        <v>-</v>
      </c>
      <c r="Q44" s="81" t="str">
        <f>IFERROR(H44/F44,"-")</f>
        <v>-</v>
      </c>
      <c r="R44" s="102" t="str">
        <f>IFERROR((K44+L44)/F44,"-")</f>
        <v>-</v>
      </c>
      <c r="S44" s="111" t="str">
        <f>IFERROR((K44+L44)/D44,"-")</f>
        <v>-</v>
      </c>
      <c r="T44" s="102" t="str">
        <f>IFERROR(K44/(K44+L44),"-")</f>
        <v>-</v>
      </c>
      <c r="U44" s="107" t="str">
        <f>IFERROR((M44+N44)/F44,"-")</f>
        <v>-</v>
      </c>
      <c r="V44" s="115" t="str">
        <f>IFERROR((M44+N44)/D44,"-")</f>
        <v>-</v>
      </c>
      <c r="W44" s="107" t="str">
        <f>IFERROR(M44/(M44+N44),"-")</f>
        <v>-</v>
      </c>
      <c r="X44" s="81" t="str">
        <f>IFERROR(I44/F44,"-")</f>
        <v>-</v>
      </c>
      <c r="Y44" s="82" t="str">
        <f>IFERROR(J44/F44,"-")</f>
        <v>-</v>
      </c>
      <c r="Z44" s="119">
        <f>IFERROR(((D44*1)-(K44+L44+M44+N44)),"-")</f>
        <v>0</v>
      </c>
    </row>
    <row r="45" spans="1:33" customHeight="1" ht="15.75">
      <c r="A45" s="55"/>
      <c r="B45" s="13"/>
      <c r="C45" s="3"/>
      <c r="D45" s="10"/>
      <c r="E45" s="99">
        <f>B45+C45+D45</f>
        <v>0</v>
      </c>
      <c r="F45" s="13"/>
      <c r="G45" s="3"/>
      <c r="H45" s="3"/>
      <c r="I45" s="3"/>
      <c r="J45" s="3"/>
      <c r="K45" s="3"/>
      <c r="L45" s="3"/>
      <c r="M45" s="3"/>
      <c r="N45" s="72"/>
      <c r="O45" s="83" t="str">
        <f>IFERROR(F45/D45,"-")</f>
        <v>-</v>
      </c>
      <c r="P45" s="84" t="str">
        <f>IFERROR(G45/F45,"-")</f>
        <v>-</v>
      </c>
      <c r="Q45" s="84" t="str">
        <f>IFERROR(H45/F45,"-")</f>
        <v>-</v>
      </c>
      <c r="R45" s="103" t="str">
        <f>IFERROR((K45+L45)/F45,"-")</f>
        <v>-</v>
      </c>
      <c r="S45" s="112" t="str">
        <f>IFERROR((K45+L45)/D45,"-")</f>
        <v>-</v>
      </c>
      <c r="T45" s="103" t="str">
        <f>IFERROR(K45/(K45+L45),"-")</f>
        <v>-</v>
      </c>
      <c r="U45" s="108" t="str">
        <f>IFERROR((M45+N45)/F45,"-")</f>
        <v>-</v>
      </c>
      <c r="V45" s="116" t="str">
        <f>IFERROR((M45+N45)/D45,"-")</f>
        <v>-</v>
      </c>
      <c r="W45" s="108" t="str">
        <f>IFERROR(M45/(M45+N45),"-")</f>
        <v>-</v>
      </c>
      <c r="X45" s="84" t="str">
        <f>IFERROR(I45/F45,"-")</f>
        <v>-</v>
      </c>
      <c r="Y45" s="85" t="str">
        <f>IFERROR(J45/F45,"-")</f>
        <v>-</v>
      </c>
      <c r="Z45" s="120">
        <f>IFERROR(((D45*1)-(K45+L45+M45+N45)),"-")</f>
        <v>0</v>
      </c>
    </row>
    <row r="46" spans="1:33" customHeight="1" ht="16.5">
      <c r="A46" s="57"/>
      <c r="B46" s="59"/>
      <c r="C46" s="60"/>
      <c r="D46" s="61"/>
      <c r="E46" s="100">
        <f>B46+C46+D46</f>
        <v>0</v>
      </c>
      <c r="F46" s="59"/>
      <c r="G46" s="60"/>
      <c r="H46" s="60"/>
      <c r="I46" s="60"/>
      <c r="J46" s="60"/>
      <c r="K46" s="60"/>
      <c r="L46" s="60"/>
      <c r="M46" s="60"/>
      <c r="N46" s="73"/>
      <c r="O46" s="86" t="str">
        <f>IFERROR(F46/D46,"-")</f>
        <v>-</v>
      </c>
      <c r="P46" s="87" t="str">
        <f>IFERROR(G46/F46,"-")</f>
        <v>-</v>
      </c>
      <c r="Q46" s="87" t="str">
        <f>IFERROR(H46/F46,"-")</f>
        <v>-</v>
      </c>
      <c r="R46" s="104" t="str">
        <f>IFERROR((K46+L46)/F46,"-")</f>
        <v>-</v>
      </c>
      <c r="S46" s="113" t="str">
        <f>IFERROR((K46+L46)/D46,"-")</f>
        <v>-</v>
      </c>
      <c r="T46" s="104" t="str">
        <f>IFERROR(K46/(K46+L46),"-")</f>
        <v>-</v>
      </c>
      <c r="U46" s="109" t="str">
        <f>IFERROR((M46+N46)/F46,"-")</f>
        <v>-</v>
      </c>
      <c r="V46" s="117" t="str">
        <f>IFERROR((M46+N46)/D46,"-")</f>
        <v>-</v>
      </c>
      <c r="W46" s="109" t="str">
        <f>IFERROR(M46/(M46+N46),"-")</f>
        <v>-</v>
      </c>
      <c r="X46" s="87" t="str">
        <f>IFERROR(I46/F46,"-")</f>
        <v>-</v>
      </c>
      <c r="Y46" s="88" t="str">
        <f>IFERROR(J46/F46,"-")</f>
        <v>-</v>
      </c>
      <c r="Z46" s="121">
        <f>IFERROR(((D46*1)-(K46+L46+M46+N46)),"-")</f>
        <v>0</v>
      </c>
    </row>
    <row r="47" spans="1:33" customHeight="1" ht="17.25">
      <c r="A47" s="92" t="s">
        <v>31</v>
      </c>
      <c r="B47" s="93">
        <f>IFERROR(SUM(B44:B46),"-")</f>
        <v>0</v>
      </c>
      <c r="C47" s="94">
        <f>IFERROR(SUM(C44:C46),"-")</f>
        <v>0</v>
      </c>
      <c r="D47" s="95">
        <f>IFERROR(SUM(D44:D46),"-")</f>
        <v>0</v>
      </c>
      <c r="E47" s="96">
        <f>IFERROR(SUM(E44:E46),"-")</f>
        <v>0</v>
      </c>
      <c r="F47" s="93">
        <f>IFERROR(SUM(F44:F46),"-")</f>
        <v>0</v>
      </c>
      <c r="G47" s="94">
        <f>IFERROR(SUM(G44:G46),"-")</f>
        <v>0</v>
      </c>
      <c r="H47" s="94">
        <f>IFERROR(SUM(H44:H46),"-")</f>
        <v>0</v>
      </c>
      <c r="I47" s="94">
        <f>IFERROR(SUM(I44:I46),"-")</f>
        <v>0</v>
      </c>
      <c r="J47" s="94">
        <f>IFERROR(SUM(J44:J46),"-")</f>
        <v>0</v>
      </c>
      <c r="K47" s="94">
        <f>IFERROR(SUM(K44:K46),"-")</f>
        <v>0</v>
      </c>
      <c r="L47" s="94"/>
      <c r="M47" s="94"/>
      <c r="N47" s="97">
        <f>IFERROR(SUM(N44:N46),"-")</f>
        <v>0</v>
      </c>
      <c r="O47" s="77" t="str">
        <f>IFERROR(F47/D47,"-")</f>
        <v>-</v>
      </c>
      <c r="P47" s="78" t="str">
        <f>IFERROR(G47/F47,"-")</f>
        <v>-</v>
      </c>
      <c r="Q47" s="78" t="str">
        <f>IFERROR(H47/F47,"-")</f>
        <v>-</v>
      </c>
      <c r="R47" s="105" t="str">
        <f>IFERROR((K47+L47)/F47,"-")</f>
        <v>-</v>
      </c>
      <c r="S47" s="114" t="str">
        <f>IFERROR((K47+L47)/D47,"-")</f>
        <v>-</v>
      </c>
      <c r="T47" s="105" t="str">
        <f>IFERROR(K47/(K47+L47),"-")</f>
        <v>-</v>
      </c>
      <c r="U47" s="110" t="str">
        <f>IFERROR((M47+N47)/F47,"-")</f>
        <v>-</v>
      </c>
      <c r="V47" s="118" t="str">
        <f>IFERROR((M47+N47)/D47,"-")</f>
        <v>-</v>
      </c>
      <c r="W47" s="110" t="str">
        <f>IFERROR(M47/(M47+N47),"-")</f>
        <v>-</v>
      </c>
      <c r="X47" s="78" t="str">
        <f>IFERROR(I47/F47,"-")</f>
        <v>-</v>
      </c>
      <c r="Y47" s="79" t="str">
        <f>IFERROR(J47/F47,"-")</f>
        <v>-</v>
      </c>
      <c r="Z47" s="122">
        <f>IFERROR(((D47*1)-(K47+L47+M47+N47)),"-")</f>
        <v>0</v>
      </c>
    </row>
    <row r="48" spans="1:33" customHeight="1" ht="16.5">
      <c r="A48" s="41"/>
      <c r="B48" s="43"/>
      <c r="C48" s="44"/>
      <c r="D48" s="45"/>
      <c r="E48" s="98">
        <f>B48+C48+D48</f>
        <v>0</v>
      </c>
      <c r="F48" s="43"/>
      <c r="G48" s="44"/>
      <c r="H48" s="44"/>
      <c r="I48" s="44"/>
      <c r="J48" s="44"/>
      <c r="K48" s="44"/>
      <c r="L48" s="44"/>
      <c r="M48" s="44"/>
      <c r="N48" s="71"/>
      <c r="O48" s="80" t="str">
        <f>IFERROR(F48/D48,"-")</f>
        <v>-</v>
      </c>
      <c r="P48" s="81" t="str">
        <f>IFERROR(G48/F48,"-")</f>
        <v>-</v>
      </c>
      <c r="Q48" s="81" t="str">
        <f>IFERROR(H48/F48,"-")</f>
        <v>-</v>
      </c>
      <c r="R48" s="102" t="str">
        <f>IFERROR((K48+L48)/F48,"-")</f>
        <v>-</v>
      </c>
      <c r="S48" s="111" t="str">
        <f>IFERROR((K48+L48)/D48,"-")</f>
        <v>-</v>
      </c>
      <c r="T48" s="102" t="str">
        <f>IFERROR(K48/(K48+L48),"-")</f>
        <v>-</v>
      </c>
      <c r="U48" s="107" t="str">
        <f>IFERROR((M48+N48)/F48,"-")</f>
        <v>-</v>
      </c>
      <c r="V48" s="115" t="str">
        <f>IFERROR((M48+N48)/D48,"-")</f>
        <v>-</v>
      </c>
      <c r="W48" s="107" t="str">
        <f>IFERROR(M48/(M48+N48),"-")</f>
        <v>-</v>
      </c>
      <c r="X48" s="81" t="str">
        <f>IFERROR(I48/F48,"-")</f>
        <v>-</v>
      </c>
      <c r="Y48" s="82" t="str">
        <f>IFERROR(J48/F48,"-")</f>
        <v>-</v>
      </c>
      <c r="Z48" s="119">
        <f>IFERROR(((D48*1)-(K48+L48+M48+N48)),"-")</f>
        <v>0</v>
      </c>
    </row>
    <row r="49" spans="1:33" customHeight="1" ht="15.75">
      <c r="A49" s="55"/>
      <c r="B49" s="13"/>
      <c r="C49" s="3"/>
      <c r="D49" s="10"/>
      <c r="E49" s="99">
        <f>B49+C49+D49</f>
        <v>0</v>
      </c>
      <c r="F49" s="13"/>
      <c r="G49" s="3"/>
      <c r="H49" s="3"/>
      <c r="I49" s="3"/>
      <c r="J49" s="3"/>
      <c r="K49" s="3"/>
      <c r="L49" s="3"/>
      <c r="M49" s="3"/>
      <c r="N49" s="72"/>
      <c r="O49" s="83" t="str">
        <f>IFERROR(F49/D49,"-")</f>
        <v>-</v>
      </c>
      <c r="P49" s="84" t="str">
        <f>IFERROR(G49/F49,"-")</f>
        <v>-</v>
      </c>
      <c r="Q49" s="84" t="str">
        <f>IFERROR(H49/F49,"-")</f>
        <v>-</v>
      </c>
      <c r="R49" s="103" t="str">
        <f>IFERROR((K49+L49)/F49,"-")</f>
        <v>-</v>
      </c>
      <c r="S49" s="112" t="str">
        <f>IFERROR((K49+L49)/D49,"-")</f>
        <v>-</v>
      </c>
      <c r="T49" s="103" t="str">
        <f>IFERROR(K49/(K49+L49),"-")</f>
        <v>-</v>
      </c>
      <c r="U49" s="108" t="str">
        <f>IFERROR((M49+N49)/F49,"-")</f>
        <v>-</v>
      </c>
      <c r="V49" s="116" t="str">
        <f>IFERROR((M49+N49)/D49,"-")</f>
        <v>-</v>
      </c>
      <c r="W49" s="108" t="str">
        <f>IFERROR(M49/(M49+N49),"-")</f>
        <v>-</v>
      </c>
      <c r="X49" s="84" t="str">
        <f>IFERROR(I49/F49,"-")</f>
        <v>-</v>
      </c>
      <c r="Y49" s="85" t="str">
        <f>IFERROR(J49/F49,"-")</f>
        <v>-</v>
      </c>
      <c r="Z49" s="120">
        <f>IFERROR(((D49*1)-(K49+L49+M49+N49)),"-")</f>
        <v>0</v>
      </c>
    </row>
    <row r="50" spans="1:33" customHeight="1" ht="16.5">
      <c r="A50" s="57"/>
      <c r="B50" s="59"/>
      <c r="C50" s="60"/>
      <c r="D50" s="61"/>
      <c r="E50" s="100">
        <f>B50+C50+D50</f>
        <v>0</v>
      </c>
      <c r="F50" s="59"/>
      <c r="G50" s="60"/>
      <c r="H50" s="60"/>
      <c r="I50" s="60"/>
      <c r="J50" s="60"/>
      <c r="K50" s="60"/>
      <c r="L50" s="60"/>
      <c r="M50" s="60"/>
      <c r="N50" s="73"/>
      <c r="O50" s="86" t="str">
        <f>IFERROR(F50/D50,"-")</f>
        <v>-</v>
      </c>
      <c r="P50" s="87" t="str">
        <f>IFERROR(G50/F50,"-")</f>
        <v>-</v>
      </c>
      <c r="Q50" s="87" t="str">
        <f>IFERROR(H50/F50,"-")</f>
        <v>-</v>
      </c>
      <c r="R50" s="104" t="str">
        <f>IFERROR((K50+L50)/F50,"-")</f>
        <v>-</v>
      </c>
      <c r="S50" s="113" t="str">
        <f>IFERROR((K50+L50)/D50,"-")</f>
        <v>-</v>
      </c>
      <c r="T50" s="104" t="str">
        <f>IFERROR(K50/(K50+L50),"-")</f>
        <v>-</v>
      </c>
      <c r="U50" s="109" t="str">
        <f>IFERROR((M50+N50)/F50,"-")</f>
        <v>-</v>
      </c>
      <c r="V50" s="117" t="str">
        <f>IFERROR((M50+N50)/D50,"-")</f>
        <v>-</v>
      </c>
      <c r="W50" s="109" t="str">
        <f>IFERROR(M50/(M50+N50),"-")</f>
        <v>-</v>
      </c>
      <c r="X50" s="87" t="str">
        <f>IFERROR(I50/F50,"-")</f>
        <v>-</v>
      </c>
      <c r="Y50" s="88" t="str">
        <f>IFERROR(J50/F50,"-")</f>
        <v>-</v>
      </c>
      <c r="Z50" s="121">
        <f>IFERROR(((D50*1)-(K50+L50+M50+N50)),"-")</f>
        <v>0</v>
      </c>
    </row>
    <row r="51" spans="1:33" customHeight="1" ht="17.25">
      <c r="A51" s="92" t="s">
        <v>32</v>
      </c>
      <c r="B51" s="93">
        <f>IFERROR(SUM(B48:B50),"-")</f>
        <v>0</v>
      </c>
      <c r="C51" s="94">
        <f>IFERROR(SUM(C48:C50),"-")</f>
        <v>0</v>
      </c>
      <c r="D51" s="95">
        <f>IFERROR(SUM(D48:D50),"-")</f>
        <v>0</v>
      </c>
      <c r="E51" s="96">
        <f>IFERROR(SUM(E48:E50),"-")</f>
        <v>0</v>
      </c>
      <c r="F51" s="93">
        <f>IFERROR(SUM(F48:F50),"-")</f>
        <v>0</v>
      </c>
      <c r="G51" s="94">
        <f>IFERROR(SUM(G48:G50),"-")</f>
        <v>0</v>
      </c>
      <c r="H51" s="94">
        <f>IFERROR(SUM(H48:H50),"-")</f>
        <v>0</v>
      </c>
      <c r="I51" s="94">
        <f>IFERROR(SUM(I48:I50),"-")</f>
        <v>0</v>
      </c>
      <c r="J51" s="94">
        <f>IFERROR(SUM(J48:J50),"-")</f>
        <v>0</v>
      </c>
      <c r="K51" s="94">
        <f>IFERROR(SUM(K48:K50),"-")</f>
        <v>0</v>
      </c>
      <c r="L51" s="94"/>
      <c r="M51" s="94"/>
      <c r="N51" s="97">
        <f>IFERROR(SUM(N48:N50),"-")</f>
        <v>0</v>
      </c>
      <c r="O51" s="77" t="str">
        <f>IFERROR(F51/D51,"-")</f>
        <v>-</v>
      </c>
      <c r="P51" s="78" t="str">
        <f>IFERROR(G51/F51,"-")</f>
        <v>-</v>
      </c>
      <c r="Q51" s="78" t="str">
        <f>IFERROR(H51/F51,"-")</f>
        <v>-</v>
      </c>
      <c r="R51" s="105" t="str">
        <f>IFERROR((K51+L51)/F51,"-")</f>
        <v>-</v>
      </c>
      <c r="S51" s="114" t="str">
        <f>IFERROR((K51+L51)/D51,"-")</f>
        <v>-</v>
      </c>
      <c r="T51" s="105" t="str">
        <f>IFERROR(K51/(K51+L51),"-")</f>
        <v>-</v>
      </c>
      <c r="U51" s="110" t="str">
        <f>IFERROR((M51+N51)/F51,"-")</f>
        <v>-</v>
      </c>
      <c r="V51" s="118" t="str">
        <f>IFERROR((M51+N51)/D51,"-")</f>
        <v>-</v>
      </c>
      <c r="W51" s="110" t="str">
        <f>IFERROR(M51/(M51+N51),"-")</f>
        <v>-</v>
      </c>
      <c r="X51" s="78" t="str">
        <f>IFERROR(I51/F51,"-")</f>
        <v>-</v>
      </c>
      <c r="Y51" s="79" t="str">
        <f>IFERROR(J51/F51,"-")</f>
        <v>-</v>
      </c>
      <c r="Z51" s="122">
        <f>IFERROR(((D51*1)-(K51+L51+M51+N51)),"-")</f>
        <v>0</v>
      </c>
    </row>
    <row r="52" spans="1:33" customHeight="1" ht="16.5">
      <c r="A52" s="41"/>
      <c r="B52" s="43"/>
      <c r="C52" s="44"/>
      <c r="D52" s="45"/>
      <c r="E52" s="98">
        <f>B52+C52+D52</f>
        <v>0</v>
      </c>
      <c r="F52" s="43"/>
      <c r="G52" s="44"/>
      <c r="H52" s="44"/>
      <c r="I52" s="44"/>
      <c r="J52" s="44"/>
      <c r="K52" s="44"/>
      <c r="L52" s="44"/>
      <c r="M52" s="44"/>
      <c r="N52" s="71"/>
      <c r="O52" s="80" t="str">
        <f>IFERROR(F52/D52,"-")</f>
        <v>-</v>
      </c>
      <c r="P52" s="81" t="str">
        <f>IFERROR(G52/F52,"-")</f>
        <v>-</v>
      </c>
      <c r="Q52" s="81" t="str">
        <f>IFERROR(H52/F52,"-")</f>
        <v>-</v>
      </c>
      <c r="R52" s="102" t="str">
        <f>IFERROR((K52+L52)/F52,"-")</f>
        <v>-</v>
      </c>
      <c r="S52" s="111" t="str">
        <f>IFERROR((K52+L52)/D52,"-")</f>
        <v>-</v>
      </c>
      <c r="T52" s="102" t="str">
        <f>IFERROR(K52/(K52+L52),"-")</f>
        <v>-</v>
      </c>
      <c r="U52" s="107" t="str">
        <f>IFERROR((M52+N52)/F52,"-")</f>
        <v>-</v>
      </c>
      <c r="V52" s="115" t="str">
        <f>IFERROR((M52+N52)/D52,"-")</f>
        <v>-</v>
      </c>
      <c r="W52" s="107" t="str">
        <f>IFERROR(M52/(M52+N52),"-")</f>
        <v>-</v>
      </c>
      <c r="X52" s="81" t="str">
        <f>IFERROR(I52/F52,"-")</f>
        <v>-</v>
      </c>
      <c r="Y52" s="82" t="str">
        <f>IFERROR(J52/F52,"-")</f>
        <v>-</v>
      </c>
      <c r="Z52" s="119">
        <f>IFERROR(((D52*1)-(K52+L52+M52+N52)),"-")</f>
        <v>0</v>
      </c>
    </row>
    <row r="53" spans="1:33" customHeight="1" ht="15.75">
      <c r="A53" s="55"/>
      <c r="B53" s="13"/>
      <c r="C53" s="3"/>
      <c r="D53" s="10"/>
      <c r="E53" s="99">
        <f>B53+C53+D53</f>
        <v>0</v>
      </c>
      <c r="F53" s="13"/>
      <c r="G53" s="3"/>
      <c r="H53" s="3"/>
      <c r="I53" s="3"/>
      <c r="J53" s="3"/>
      <c r="K53" s="3"/>
      <c r="L53" s="3"/>
      <c r="M53" s="3"/>
      <c r="N53" s="72"/>
      <c r="O53" s="83" t="str">
        <f>IFERROR(F53/D53,"-")</f>
        <v>-</v>
      </c>
      <c r="P53" s="84" t="str">
        <f>IFERROR(G53/F53,"-")</f>
        <v>-</v>
      </c>
      <c r="Q53" s="84" t="str">
        <f>IFERROR(H53/F53,"-")</f>
        <v>-</v>
      </c>
      <c r="R53" s="103" t="str">
        <f>IFERROR((K53+L53)/F53,"-")</f>
        <v>-</v>
      </c>
      <c r="S53" s="112" t="str">
        <f>IFERROR((K53+L53)/D53,"-")</f>
        <v>-</v>
      </c>
      <c r="T53" s="103" t="str">
        <f>IFERROR(K53/(K53+L53),"-")</f>
        <v>-</v>
      </c>
      <c r="U53" s="108" t="str">
        <f>IFERROR((M53+N53)/F53,"-")</f>
        <v>-</v>
      </c>
      <c r="V53" s="116" t="str">
        <f>IFERROR((M53+N53)/D53,"-")</f>
        <v>-</v>
      </c>
      <c r="W53" s="108" t="str">
        <f>IFERROR(M53/(M53+N53),"-")</f>
        <v>-</v>
      </c>
      <c r="X53" s="84" t="str">
        <f>IFERROR(I53/F53,"-")</f>
        <v>-</v>
      </c>
      <c r="Y53" s="85" t="str">
        <f>IFERROR(J53/F53,"-")</f>
        <v>-</v>
      </c>
      <c r="Z53" s="120">
        <f>IFERROR(((D53*1)-(K53+L53+M53+N53)),"-")</f>
        <v>0</v>
      </c>
    </row>
    <row r="54" spans="1:33" customHeight="1" ht="16.5">
      <c r="A54" s="57"/>
      <c r="B54" s="59"/>
      <c r="C54" s="60"/>
      <c r="D54" s="61"/>
      <c r="E54" s="100">
        <f>B54+C54+D54</f>
        <v>0</v>
      </c>
      <c r="F54" s="59"/>
      <c r="G54" s="60"/>
      <c r="H54" s="60"/>
      <c r="I54" s="60"/>
      <c r="J54" s="60"/>
      <c r="K54" s="60"/>
      <c r="L54" s="60"/>
      <c r="M54" s="60"/>
      <c r="N54" s="73"/>
      <c r="O54" s="86" t="str">
        <f>IFERROR(F54/D54,"-")</f>
        <v>-</v>
      </c>
      <c r="P54" s="87" t="str">
        <f>IFERROR(G54/F54,"-")</f>
        <v>-</v>
      </c>
      <c r="Q54" s="87" t="str">
        <f>IFERROR(H54/F54,"-")</f>
        <v>-</v>
      </c>
      <c r="R54" s="104" t="str">
        <f>IFERROR((K54+L54)/F54,"-")</f>
        <v>-</v>
      </c>
      <c r="S54" s="113" t="str">
        <f>IFERROR((K54+L54)/D54,"-")</f>
        <v>-</v>
      </c>
      <c r="T54" s="104" t="str">
        <f>IFERROR(K54/(K54+L54),"-")</f>
        <v>-</v>
      </c>
      <c r="U54" s="109" t="str">
        <f>IFERROR((M54+N54)/F54,"-")</f>
        <v>-</v>
      </c>
      <c r="V54" s="117" t="str">
        <f>IFERROR((M54+N54)/D54,"-")</f>
        <v>-</v>
      </c>
      <c r="W54" s="109" t="str">
        <f>IFERROR(M54/(M54+N54),"-")</f>
        <v>-</v>
      </c>
      <c r="X54" s="87" t="str">
        <f>IFERROR(I54/F54,"-")</f>
        <v>-</v>
      </c>
      <c r="Y54" s="88" t="str">
        <f>IFERROR(J54/F54,"-")</f>
        <v>-</v>
      </c>
      <c r="Z54" s="121">
        <f>IFERROR(((D54*1)-(K54+L54+M54+N54)),"-")</f>
        <v>0</v>
      </c>
    </row>
    <row r="55" spans="1:33" customHeight="1" ht="17.25">
      <c r="A55" s="92" t="s">
        <v>33</v>
      </c>
      <c r="B55" s="93">
        <f>IFERROR(SUM(B52:B54),"-")</f>
        <v>0</v>
      </c>
      <c r="C55" s="94">
        <f>IFERROR(SUM(C52:C54),"-")</f>
        <v>0</v>
      </c>
      <c r="D55" s="95">
        <f>IFERROR(SUM(D52:D54),"-")</f>
        <v>0</v>
      </c>
      <c r="E55" s="96">
        <f>IFERROR(SUM(E52:E54),"-")</f>
        <v>0</v>
      </c>
      <c r="F55" s="93">
        <f>IFERROR(SUM(F52:F54),"-")</f>
        <v>0</v>
      </c>
      <c r="G55" s="94">
        <f>IFERROR(SUM(G52:G54),"-")</f>
        <v>0</v>
      </c>
      <c r="H55" s="94">
        <f>IFERROR(SUM(H52:H54),"-")</f>
        <v>0</v>
      </c>
      <c r="I55" s="94">
        <f>IFERROR(SUM(I52:I54),"-")</f>
        <v>0</v>
      </c>
      <c r="J55" s="94">
        <f>IFERROR(SUM(J52:J54),"-")</f>
        <v>0</v>
      </c>
      <c r="K55" s="94">
        <f>IFERROR(SUM(K52:K54),"-")</f>
        <v>0</v>
      </c>
      <c r="L55" s="94"/>
      <c r="M55" s="94"/>
      <c r="N55" s="97">
        <f>IFERROR(SUM(N52:N54),"-")</f>
        <v>0</v>
      </c>
      <c r="O55" s="77" t="str">
        <f>IFERROR(F55/D55,"-")</f>
        <v>-</v>
      </c>
      <c r="P55" s="78" t="str">
        <f>IFERROR(G55/F55,"-")</f>
        <v>-</v>
      </c>
      <c r="Q55" s="78" t="str">
        <f>IFERROR(H55/F55,"-")</f>
        <v>-</v>
      </c>
      <c r="R55" s="105" t="str">
        <f>IFERROR((K55+L55)/F55,"-")</f>
        <v>-</v>
      </c>
      <c r="S55" s="114" t="str">
        <f>IFERROR((K55+L55)/D55,"-")</f>
        <v>-</v>
      </c>
      <c r="T55" s="105" t="str">
        <f>IFERROR(K55/(K55+L55),"-")</f>
        <v>-</v>
      </c>
      <c r="U55" s="110" t="str">
        <f>IFERROR((M55+N55)/F55,"-")</f>
        <v>-</v>
      </c>
      <c r="V55" s="118" t="str">
        <f>IFERROR((M55+N55)/D55,"-")</f>
        <v>-</v>
      </c>
      <c r="W55" s="110" t="str">
        <f>IFERROR(M55/(M55+N55),"-")</f>
        <v>-</v>
      </c>
      <c r="X55" s="78" t="str">
        <f>IFERROR(I55/F55,"-")</f>
        <v>-</v>
      </c>
      <c r="Y55" s="79" t="str">
        <f>IFERROR(J55/F55,"-")</f>
        <v>-</v>
      </c>
      <c r="Z55" s="122">
        <f>IFERROR(((D55*1)-(K55+L55+M55+N55)),"-")</f>
        <v>0</v>
      </c>
    </row>
    <row r="56" spans="1:33" customHeight="1" ht="16.5">
      <c r="A56" s="41"/>
      <c r="B56" s="43"/>
      <c r="C56" s="44"/>
      <c r="D56" s="45"/>
      <c r="E56" s="98">
        <f>B56+C56+D56</f>
        <v>0</v>
      </c>
      <c r="F56" s="43"/>
      <c r="G56" s="44"/>
      <c r="H56" s="44"/>
      <c r="I56" s="44"/>
      <c r="J56" s="44"/>
      <c r="K56" s="44"/>
      <c r="L56" s="44"/>
      <c r="M56" s="44"/>
      <c r="N56" s="71"/>
      <c r="O56" s="80" t="str">
        <f>IFERROR(F56/D56,"-")</f>
        <v>-</v>
      </c>
      <c r="P56" s="81" t="str">
        <f>IFERROR(G56/F56,"-")</f>
        <v>-</v>
      </c>
      <c r="Q56" s="81" t="str">
        <f>IFERROR(H56/F56,"-")</f>
        <v>-</v>
      </c>
      <c r="R56" s="102" t="str">
        <f>IFERROR((K56+L56)/F56,"-")</f>
        <v>-</v>
      </c>
      <c r="S56" s="111" t="str">
        <f>IFERROR((K56+L56)/D56,"-")</f>
        <v>-</v>
      </c>
      <c r="T56" s="102" t="str">
        <f>IFERROR(K56/(K56+L56),"-")</f>
        <v>-</v>
      </c>
      <c r="U56" s="107" t="str">
        <f>IFERROR((M56+N56)/F56,"-")</f>
        <v>-</v>
      </c>
      <c r="V56" s="115" t="str">
        <f>IFERROR((M56+N56)/D56,"-")</f>
        <v>-</v>
      </c>
      <c r="W56" s="107" t="str">
        <f>IFERROR(M56/(M56+N56),"-")</f>
        <v>-</v>
      </c>
      <c r="X56" s="81" t="str">
        <f>IFERROR(I56/F56,"-")</f>
        <v>-</v>
      </c>
      <c r="Y56" s="82" t="str">
        <f>IFERROR(J56/F56,"-")</f>
        <v>-</v>
      </c>
      <c r="Z56" s="119">
        <f>IFERROR(((D56*1)-(K56+L56+M56+N56)),"-")</f>
        <v>0</v>
      </c>
    </row>
    <row r="57" spans="1:33" customHeight="1" ht="15.75">
      <c r="A57" s="55"/>
      <c r="B57" s="13"/>
      <c r="C57" s="3"/>
      <c r="D57" s="10"/>
      <c r="E57" s="99">
        <f>B57+C57+D57</f>
        <v>0</v>
      </c>
      <c r="F57" s="13"/>
      <c r="G57" s="3"/>
      <c r="H57" s="3"/>
      <c r="I57" s="3"/>
      <c r="J57" s="3"/>
      <c r="K57" s="3"/>
      <c r="L57" s="3"/>
      <c r="M57" s="3"/>
      <c r="N57" s="72"/>
      <c r="O57" s="83" t="str">
        <f>IFERROR(F57/D57,"-")</f>
        <v>-</v>
      </c>
      <c r="P57" s="84" t="str">
        <f>IFERROR(G57/F57,"-")</f>
        <v>-</v>
      </c>
      <c r="Q57" s="84" t="str">
        <f>IFERROR(H57/F57,"-")</f>
        <v>-</v>
      </c>
      <c r="R57" s="103" t="str">
        <f>IFERROR((K57+L57)/F57,"-")</f>
        <v>-</v>
      </c>
      <c r="S57" s="112" t="str">
        <f>IFERROR((K57+L57)/D57,"-")</f>
        <v>-</v>
      </c>
      <c r="T57" s="103" t="str">
        <f>IFERROR(K57/(K57+L57),"-")</f>
        <v>-</v>
      </c>
      <c r="U57" s="108" t="str">
        <f>IFERROR((M57+N57)/F57,"-")</f>
        <v>-</v>
      </c>
      <c r="V57" s="116" t="str">
        <f>IFERROR((M57+N57)/D57,"-")</f>
        <v>-</v>
      </c>
      <c r="W57" s="108" t="str">
        <f>IFERROR(M57/(M57+N57),"-")</f>
        <v>-</v>
      </c>
      <c r="X57" s="84" t="str">
        <f>IFERROR(I57/F57,"-")</f>
        <v>-</v>
      </c>
      <c r="Y57" s="85" t="str">
        <f>IFERROR(J57/F57,"-")</f>
        <v>-</v>
      </c>
      <c r="Z57" s="120">
        <f>IFERROR(((D57*1)-(K57+L57+M57+N57)),"-")</f>
        <v>0</v>
      </c>
    </row>
    <row r="58" spans="1:33" customHeight="1" ht="16.5">
      <c r="A58" s="57"/>
      <c r="B58" s="59"/>
      <c r="C58" s="60"/>
      <c r="D58" s="61"/>
      <c r="E58" s="100">
        <f>B58+C58+D58</f>
        <v>0</v>
      </c>
      <c r="F58" s="59"/>
      <c r="G58" s="60"/>
      <c r="H58" s="60"/>
      <c r="I58" s="60"/>
      <c r="J58" s="60"/>
      <c r="K58" s="60"/>
      <c r="L58" s="60"/>
      <c r="M58" s="60"/>
      <c r="N58" s="73"/>
      <c r="O58" s="86" t="str">
        <f>IFERROR(F58/D58,"-")</f>
        <v>-</v>
      </c>
      <c r="P58" s="87" t="str">
        <f>IFERROR(G58/F58,"-")</f>
        <v>-</v>
      </c>
      <c r="Q58" s="87" t="str">
        <f>IFERROR(H58/F58,"-")</f>
        <v>-</v>
      </c>
      <c r="R58" s="104" t="str">
        <f>IFERROR((K58+L58)/F58,"-")</f>
        <v>-</v>
      </c>
      <c r="S58" s="113" t="str">
        <f>IFERROR((K58+L58)/D58,"-")</f>
        <v>-</v>
      </c>
      <c r="T58" s="104" t="str">
        <f>IFERROR(K58/(K58+L58),"-")</f>
        <v>-</v>
      </c>
      <c r="U58" s="109" t="str">
        <f>IFERROR((M58+N58)/F58,"-")</f>
        <v>-</v>
      </c>
      <c r="V58" s="117" t="str">
        <f>IFERROR((M58+N58)/D58,"-")</f>
        <v>-</v>
      </c>
      <c r="W58" s="109" t="str">
        <f>IFERROR(M58/(M58+N58),"-")</f>
        <v>-</v>
      </c>
      <c r="X58" s="87" t="str">
        <f>IFERROR(I58/F58,"-")</f>
        <v>-</v>
      </c>
      <c r="Y58" s="88" t="str">
        <f>IFERROR(J58/F58,"-")</f>
        <v>-</v>
      </c>
      <c r="Z58" s="121">
        <f>IFERROR(((D58*1)-(K58+L58+M58+N58)),"-")</f>
        <v>0</v>
      </c>
    </row>
    <row r="59" spans="1:33" customHeight="1" ht="17.25">
      <c r="A59" s="92" t="s">
        <v>36</v>
      </c>
      <c r="B59" s="93">
        <f>B43+B47+B51+B55</f>
        <v>0</v>
      </c>
      <c r="C59" s="94">
        <f>C43+C47+C51+C55</f>
        <v>0</v>
      </c>
      <c r="D59" s="95">
        <f>D43+D47+D51+D55</f>
        <v>0</v>
      </c>
      <c r="E59" s="96">
        <f>E43+E47+E51+E55</f>
        <v>0</v>
      </c>
      <c r="F59" s="93">
        <f>F43+F47+F51+F55</f>
        <v>0</v>
      </c>
      <c r="G59" s="94">
        <f>G43+G47+G51+G55</f>
        <v>0</v>
      </c>
      <c r="H59" s="94">
        <f>H43+H47+H51+H55</f>
        <v>0</v>
      </c>
      <c r="I59" s="94">
        <f>I43+I47+I51+I55</f>
        <v>0</v>
      </c>
      <c r="J59" s="94">
        <f>J43+J47+J51+J55</f>
        <v>0</v>
      </c>
      <c r="K59" s="94">
        <f>K43+K47+K51+K55</f>
        <v>0</v>
      </c>
      <c r="L59" s="94"/>
      <c r="M59" s="94"/>
      <c r="N59" s="97">
        <f>N43+N47+N51+N55</f>
        <v>0</v>
      </c>
      <c r="O59" s="77" t="str">
        <f>IFERROR(F59/D59,"-")</f>
        <v>-</v>
      </c>
      <c r="P59" s="78" t="str">
        <f>IFERROR(G59/F59,"-")</f>
        <v>-</v>
      </c>
      <c r="Q59" s="78" t="str">
        <f>IFERROR(H59/F59,"-")</f>
        <v>-</v>
      </c>
      <c r="R59" s="105" t="str">
        <f>IFERROR((K59+L59)/F59,"-")</f>
        <v>-</v>
      </c>
      <c r="S59" s="114" t="str">
        <f>IFERROR((K59+L59)/D59,"-")</f>
        <v>-</v>
      </c>
      <c r="T59" s="105" t="str">
        <f>IFERROR(K59/(K59+L59),"-")</f>
        <v>-</v>
      </c>
      <c r="U59" s="110" t="str">
        <f>IFERROR((M59+N59)/F59,"-")</f>
        <v>-</v>
      </c>
      <c r="V59" s="118" t="str">
        <f>IFERROR((M59+N59)/D59,"-")</f>
        <v>-</v>
      </c>
      <c r="W59" s="110" t="str">
        <f>IFERROR(M59/(M59+N59),"-")</f>
        <v>-</v>
      </c>
      <c r="X59" s="78" t="str">
        <f>IFERROR(I59/F59,"-")</f>
        <v>-</v>
      </c>
      <c r="Y59" s="79" t="str">
        <f>IFERROR(J59/F59,"-")</f>
        <v>-</v>
      </c>
      <c r="Z59" s="122">
        <f>IFERROR(((D59*1)-(K59+L59+M59+N59)),"-")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Z3"/>
    <mergeCell ref="A35:Z37"/>
  </mergeCells>
  <dataValidations count="1">
    <dataValidation type="list" allowBlank="1" showDropDown="0" showInputMessage="1" showErrorMessage="1" sqref="B6:B32">
      <formula1>$AG$2:$AG$4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Trame CE</vt:lpstr>
      <vt:lpstr>28.04.2022</vt:lpstr>
      <vt:lpstr>29,07,2022</vt:lpstr>
      <vt:lpstr>01,08,2022</vt:lpstr>
      <vt:lpstr>2,8,2022</vt:lpstr>
      <vt:lpstr>3,8,2022</vt:lpstr>
      <vt:lpstr>4,8,2022</vt:lpstr>
      <vt:lpstr>Feuil2</vt:lpstr>
      <vt:lpstr>Feuil3</vt:lpstr>
      <vt:lpstr>Feuil1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Safaa Doukkali</dc:creator>
  <cp:lastModifiedBy>PC Capital Corp 003</cp:lastModifiedBy>
  <dcterms:created xsi:type="dcterms:W3CDTF">2020-06-30T09:39:38+00:00</dcterms:created>
  <dcterms:modified xsi:type="dcterms:W3CDTF">2022-09-12T15:59:40+00:00</dcterms:modified>
  <dc:title/>
  <dc:description/>
  <dc:subject/>
  <cp:keywords/>
  <cp:category/>
</cp:coreProperties>
</file>