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 tabRatio="795"/>
  </bookViews>
  <sheets>
    <sheet name="1-月考勤统计" sheetId="1" r:id="rId1"/>
    <sheet name="2.1-加班及调休汇总统计" sheetId="3" r:id="rId2"/>
    <sheet name="2.2-加班及调休明细表" sheetId="2" r:id="rId3"/>
    <sheet name="3-年假统计表" sheetId="4" r:id="rId4"/>
    <sheet name="4-病假统计表" sheetId="5" r:id="rId5"/>
  </sheets>
  <definedNames>
    <definedName name="_xlnm._FilterDatabase" localSheetId="2" hidden="1">'2.2-加班及调休明细表'!$A$1:$F$112</definedName>
    <definedName name="_xlnm._FilterDatabase" localSheetId="0" hidden="1">'1-月考勤统计'!$A$1:$Y$4</definedName>
  </definedNames>
  <calcPr calcId="144525"/>
</workbook>
</file>

<file path=xl/sharedStrings.xml><?xml version="1.0" encoding="utf-8"?>
<sst xmlns="http://schemas.openxmlformats.org/spreadsheetml/2006/main" count="352" uniqueCount="95">
  <si>
    <t>考勤统计表</t>
  </si>
  <si>
    <t>考勤统计期间：2022.11.16-12.15</t>
  </si>
  <si>
    <t>序号</t>
  </si>
  <si>
    <t>姓名</t>
  </si>
  <si>
    <t>部门</t>
  </si>
  <si>
    <t>入职日期</t>
  </si>
  <si>
    <t>应出勤
天数</t>
  </si>
  <si>
    <t>工作日出勤天数</t>
  </si>
  <si>
    <t>非工作日加班天数</t>
  </si>
  <si>
    <t>居家办公
天数</t>
  </si>
  <si>
    <t>调休天数-10月后
（非抵扣考勤异常）</t>
  </si>
  <si>
    <t>调休天数-10月前
（用于抵扣迟到）</t>
  </si>
  <si>
    <t>调休天数-10月前
（用于抵扣休假）</t>
  </si>
  <si>
    <t>入离职
缺勤天数</t>
  </si>
  <si>
    <t>病假天数
（需扣薪部分）</t>
  </si>
  <si>
    <t>事假
天数</t>
  </si>
  <si>
    <t>旷工
天数</t>
  </si>
  <si>
    <t>年假
天数-10月前生成</t>
  </si>
  <si>
    <t>年假
天数-10月后生成</t>
  </si>
  <si>
    <t>迟到、早退次数
（需扣薪部分）</t>
  </si>
  <si>
    <t>产假</t>
  </si>
  <si>
    <t>其他带薪假天数</t>
  </si>
  <si>
    <t>午餐补贴天数</t>
  </si>
  <si>
    <t>晚餐补贴天数</t>
  </si>
  <si>
    <t>交通补贴
天数</t>
  </si>
  <si>
    <t>备注</t>
  </si>
  <si>
    <t>员工确认</t>
  </si>
  <si>
    <t>胡一慧</t>
  </si>
  <si>
    <t>策划</t>
  </si>
  <si>
    <t>熊俊捷</t>
  </si>
  <si>
    <t>美术部</t>
  </si>
  <si>
    <t>胡琪玲</t>
  </si>
  <si>
    <t>陶俊华</t>
  </si>
  <si>
    <t>客户端</t>
  </si>
  <si>
    <t>颜士杰</t>
  </si>
  <si>
    <t>丁艳丽</t>
  </si>
  <si>
    <t>支持</t>
  </si>
  <si>
    <t>唐成元</t>
  </si>
  <si>
    <t>叶英琪</t>
  </si>
  <si>
    <t>施俊峰</t>
  </si>
  <si>
    <t>陈蓦</t>
  </si>
  <si>
    <t>张艾媛</t>
  </si>
  <si>
    <t>骆军</t>
  </si>
  <si>
    <t>服务端</t>
  </si>
  <si>
    <t>邓海阔</t>
  </si>
  <si>
    <t>诸程芳</t>
  </si>
  <si>
    <t>柳刚</t>
  </si>
  <si>
    <t>吴俊杰</t>
  </si>
  <si>
    <t>范翔宇</t>
  </si>
  <si>
    <t>冯怡雯</t>
  </si>
  <si>
    <t>毕圣雪</t>
  </si>
  <si>
    <t>谭昕</t>
  </si>
  <si>
    <t>杨云</t>
  </si>
  <si>
    <t>杨晨翌</t>
  </si>
  <si>
    <t>苏磊</t>
  </si>
  <si>
    <t>肖尔丰</t>
  </si>
  <si>
    <t>许人文</t>
  </si>
  <si>
    <t>马飞</t>
  </si>
  <si>
    <t>李子明</t>
  </si>
  <si>
    <t>张建</t>
  </si>
  <si>
    <t>支持 | 策划</t>
  </si>
  <si>
    <t>累计加班天数合计</t>
  </si>
  <si>
    <t>累计调休天数</t>
  </si>
  <si>
    <t>加班天数剩余</t>
  </si>
  <si>
    <t>加班日期</t>
  </si>
  <si>
    <t>加班天数</t>
  </si>
  <si>
    <t>调休日期</t>
  </si>
  <si>
    <t>调休天数</t>
  </si>
  <si>
    <t>上午缺卡</t>
  </si>
  <si>
    <t>事假</t>
  </si>
  <si>
    <t>下午事假</t>
  </si>
  <si>
    <t>上午事假</t>
  </si>
  <si>
    <t>上午迟到</t>
  </si>
  <si>
    <t>11.2/11.5/11.7/11.9</t>
  </si>
  <si>
    <t>迟到4次</t>
  </si>
  <si>
    <t>10月28 日</t>
  </si>
  <si>
    <t>2022年法定
年假天数</t>
  </si>
  <si>
    <t>已休年假明细</t>
  </si>
  <si>
    <t>已休
年假合计</t>
  </si>
  <si>
    <t>剩余年假合计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</si>
  <si>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</si>
  <si>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</si>
  <si>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</si>
  <si>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</si>
  <si>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</si>
  <si>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</si>
  <si>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</si>
  <si>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</si>
  <si>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</si>
  <si>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</si>
  <si>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</si>
  <si>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</si>
  <si>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已休病假明细</t>
  </si>
  <si>
    <t>已休
病假合计</t>
  </si>
  <si>
    <t>带薪病假
剩余天数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</si>
</sst>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8"/>
      <name val="微软雅黑"/>
      <charset val="134"/>
    </font>
    <font>
      <b/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3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8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43" fontId="0" fillId="0" borderId="0" xfId="0" applyNumberFormat="1" applyFill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176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2" xfId="48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43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 applyProtection="1">
      <alignment vertical="center"/>
      <protection locked="0"/>
    </xf>
    <xf numFmtId="43" fontId="4" fillId="0" borderId="0" xfId="31" applyNumberFormat="1" applyFont="1" applyFill="1" applyBorder="1" applyAlignment="1" applyProtection="1">
      <alignment vertical="center" wrapText="1"/>
      <protection locked="0"/>
    </xf>
    <xf numFmtId="43" fontId="3" fillId="0" borderId="1" xfId="0" applyNumberFormat="1" applyFont="1" applyFill="1" applyBorder="1" applyAlignment="1">
      <alignment vertical="center"/>
    </xf>
    <xf numFmtId="43" fontId="7" fillId="0" borderId="0" xfId="31" applyNumberFormat="1" applyFont="1" applyFill="1" applyBorder="1" applyAlignment="1" applyProtection="1">
      <alignment vertical="center" wrapText="1"/>
      <protection locked="0"/>
    </xf>
    <xf numFmtId="43" fontId="8" fillId="0" borderId="0" xfId="31" applyNumberFormat="1" applyFont="1" applyFill="1" applyBorder="1" applyAlignment="1" applyProtection="1">
      <alignment vertical="center" wrapText="1"/>
      <protection locked="0"/>
    </xf>
    <xf numFmtId="43" fontId="6" fillId="0" borderId="1" xfId="0" applyNumberFormat="1" applyFont="1" applyFill="1" applyBorder="1" applyAlignment="1">
      <alignment vertical="center"/>
    </xf>
    <xf numFmtId="43" fontId="6" fillId="0" borderId="1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Alignment="1">
      <alignment horizontal="left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Y31"/>
  <sheetViews>
    <sheetView tabSelected="1" zoomScale="115" zoomScaleNormal="115" workbookViewId="0">
      <pane xSplit="4" ySplit="3" topLeftCell="E6" activePane="bottomRight" state="frozen"/>
      <selection/>
      <selection pane="topRight"/>
      <selection pane="bottomLeft"/>
      <selection pane="bottomRight" activeCell="H30" sqref="H30"/>
    </sheetView>
  </sheetViews>
  <sheetFormatPr defaultColWidth="9" defaultRowHeight="16.8"/>
  <cols>
    <col min="1" max="1" width="5.55769230769231" style="20" customWidth="1"/>
    <col min="2" max="2" width="8.09615384615385" style="20" customWidth="1"/>
    <col min="3" max="3" width="8.36538461538461" style="20" customWidth="1"/>
    <col min="4" max="4" width="11.2596153846154" style="21" customWidth="1"/>
    <col min="5" max="6" width="8.625" style="22" customWidth="1"/>
    <col min="7" max="7" width="9.53846153846154" style="22" customWidth="1"/>
    <col min="8" max="8" width="8.63461538461539" style="22" customWidth="1"/>
    <col min="9" max="11" width="15.9038461538462" style="22" customWidth="1"/>
    <col min="12" max="12" width="8.53846153846154" style="22" customWidth="1"/>
    <col min="13" max="13" width="11.7211538461538" style="22" customWidth="1"/>
    <col min="14" max="15" width="5.72115384615385" style="22" customWidth="1"/>
    <col min="16" max="17" width="9.18269230769231" style="22" customWidth="1"/>
    <col min="18" max="18" width="13.1826923076923" style="22" customWidth="1"/>
    <col min="19" max="19" width="5.63461538461539" style="22" customWidth="1"/>
    <col min="20" max="21" width="9" style="22"/>
    <col min="22" max="22" width="7.91346153846154" style="22" customWidth="1"/>
    <col min="23" max="23" width="10.0961538461538" style="22" customWidth="1"/>
    <col min="24" max="24" width="62.125" style="19" customWidth="1"/>
    <col min="25" max="16384" width="9" style="20"/>
  </cols>
  <sheetData>
    <row r="1" s="19" customFormat="1" ht="21" customHeight="1" spans="1:25">
      <c r="A1" s="23" t="s">
        <v>0</v>
      </c>
      <c r="B1" s="23"/>
      <c r="C1" s="23"/>
      <c r="D1" s="24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23"/>
      <c r="Y1" s="23"/>
    </row>
    <row r="2" s="19" customFormat="1" ht="20" customHeight="1" spans="1:23">
      <c r="A2" s="25" t="s">
        <v>1</v>
      </c>
      <c r="B2" s="26"/>
      <c r="C2" s="27"/>
      <c r="D2" s="27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22"/>
    </row>
    <row r="3" s="20" customFormat="1" ht="48" spans="1:25">
      <c r="A3" s="26" t="s">
        <v>2</v>
      </c>
      <c r="B3" s="26" t="s">
        <v>3</v>
      </c>
      <c r="C3" s="28" t="s">
        <v>4</v>
      </c>
      <c r="D3" s="29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4" t="s">
        <v>11</v>
      </c>
      <c r="K3" s="34" t="s">
        <v>12</v>
      </c>
      <c r="L3" s="35" t="s">
        <v>13</v>
      </c>
      <c r="M3" s="32" t="s">
        <v>14</v>
      </c>
      <c r="N3" s="32" t="s">
        <v>15</v>
      </c>
      <c r="O3" s="32" t="s">
        <v>16</v>
      </c>
      <c r="P3" s="34" t="s">
        <v>17</v>
      </c>
      <c r="Q3" s="35" t="s">
        <v>18</v>
      </c>
      <c r="R3" s="32" t="s">
        <v>19</v>
      </c>
      <c r="S3" s="32" t="s">
        <v>20</v>
      </c>
      <c r="T3" s="32" t="s">
        <v>21</v>
      </c>
      <c r="U3" s="32" t="s">
        <v>22</v>
      </c>
      <c r="V3" s="32" t="s">
        <v>23</v>
      </c>
      <c r="W3" s="32" t="s">
        <v>24</v>
      </c>
      <c r="X3" s="23" t="s">
        <v>25</v>
      </c>
      <c r="Y3" s="26" t="s">
        <v>26</v>
      </c>
    </row>
    <row r="4" s="20" customFormat="1" spans="1:24">
      <c r="A4" s="30">
        <v>1</v>
      </c>
      <c r="B4" s="9" t="s">
        <v>27</v>
      </c>
      <c r="C4" s="9" t="s">
        <v>28</v>
      </c>
      <c r="D4" s="9">
        <v>44888</v>
      </c>
      <c r="E4" s="33">
        <v>22</v>
      </c>
      <c r="F4" s="33">
        <f>E4-I4-K4-M4-N4-O4-P4-Q4-S4-T4-L4</f>
        <v>17</v>
      </c>
      <c r="G4" s="33">
        <v>1</v>
      </c>
      <c r="H4" s="33"/>
      <c r="I4" s="33"/>
      <c r="J4" s="33"/>
      <c r="K4" s="33"/>
      <c r="L4" s="33">
        <v>5</v>
      </c>
      <c r="M4" s="33"/>
      <c r="N4" s="33"/>
      <c r="O4" s="36"/>
      <c r="P4" s="36"/>
      <c r="Q4" s="36"/>
      <c r="R4" s="33"/>
      <c r="S4" s="33"/>
      <c r="T4" s="33"/>
      <c r="U4" s="33">
        <f t="shared" ref="U4:U6" si="0">F4+G4</f>
        <v>18</v>
      </c>
      <c r="V4" s="37">
        <v>11</v>
      </c>
      <c r="W4" s="33">
        <f t="shared" ref="W4:W6" si="1">U4-H4</f>
        <v>18</v>
      </c>
      <c r="X4" s="38"/>
    </row>
    <row r="5" s="20" customFormat="1" spans="1:24">
      <c r="A5" s="30">
        <v>2</v>
      </c>
      <c r="B5" s="9" t="s">
        <v>29</v>
      </c>
      <c r="C5" s="9" t="s">
        <v>30</v>
      </c>
      <c r="D5" s="9">
        <v>44866</v>
      </c>
      <c r="E5" s="33">
        <v>22</v>
      </c>
      <c r="F5" s="33">
        <f t="shared" ref="F5:F31" si="2">E5-I5-K5-M5-N5-O5-P5-Q5-S5-T5-L5</f>
        <v>22</v>
      </c>
      <c r="G5" s="33">
        <v>2</v>
      </c>
      <c r="H5" s="33"/>
      <c r="I5" s="33"/>
      <c r="J5" s="33"/>
      <c r="K5" s="33"/>
      <c r="L5" s="33"/>
      <c r="M5" s="33"/>
      <c r="N5" s="33"/>
      <c r="O5" s="36"/>
      <c r="P5" s="36"/>
      <c r="Q5" s="36"/>
      <c r="R5" s="33"/>
      <c r="S5" s="33"/>
      <c r="T5" s="33"/>
      <c r="U5" s="33">
        <f t="shared" si="0"/>
        <v>24</v>
      </c>
      <c r="V5" s="37">
        <v>16</v>
      </c>
      <c r="W5" s="33">
        <f t="shared" si="1"/>
        <v>24</v>
      </c>
      <c r="X5" s="38"/>
    </row>
    <row r="6" spans="1:23">
      <c r="A6" s="30">
        <v>3</v>
      </c>
      <c r="B6" s="9" t="s">
        <v>31</v>
      </c>
      <c r="C6" s="9" t="s">
        <v>30</v>
      </c>
      <c r="D6" s="9">
        <v>44865</v>
      </c>
      <c r="E6" s="33">
        <v>22</v>
      </c>
      <c r="F6" s="33">
        <f t="shared" si="2"/>
        <v>21</v>
      </c>
      <c r="G6" s="33">
        <v>1</v>
      </c>
      <c r="H6" s="33"/>
      <c r="I6" s="33">
        <v>1</v>
      </c>
      <c r="J6" s="33"/>
      <c r="K6" s="33"/>
      <c r="L6" s="33"/>
      <c r="M6" s="33"/>
      <c r="N6" s="33"/>
      <c r="O6" s="36"/>
      <c r="P6" s="36"/>
      <c r="Q6" s="36"/>
      <c r="R6" s="33"/>
      <c r="S6" s="33"/>
      <c r="T6" s="33"/>
      <c r="U6" s="33">
        <f t="shared" si="0"/>
        <v>22</v>
      </c>
      <c r="V6" s="37">
        <v>14</v>
      </c>
      <c r="W6" s="33">
        <f t="shared" si="1"/>
        <v>22</v>
      </c>
    </row>
    <row r="7" spans="1:23">
      <c r="A7" s="30">
        <v>4</v>
      </c>
      <c r="B7" s="9" t="s">
        <v>32</v>
      </c>
      <c r="C7" s="9" t="s">
        <v>33</v>
      </c>
      <c r="D7" s="9">
        <v>44832</v>
      </c>
      <c r="E7" s="33">
        <v>22</v>
      </c>
      <c r="F7" s="33">
        <f t="shared" si="2"/>
        <v>22</v>
      </c>
      <c r="G7" s="33">
        <v>2</v>
      </c>
      <c r="H7" s="33">
        <v>2</v>
      </c>
      <c r="I7" s="33"/>
      <c r="J7" s="33"/>
      <c r="K7" s="33"/>
      <c r="L7" s="33"/>
      <c r="M7" s="33"/>
      <c r="N7" s="33"/>
      <c r="O7" s="36"/>
      <c r="P7" s="36"/>
      <c r="Q7" s="36"/>
      <c r="R7" s="33"/>
      <c r="S7" s="33"/>
      <c r="T7" s="33"/>
      <c r="U7" s="33">
        <f t="shared" ref="U7:U31" si="3">F7+G7</f>
        <v>24</v>
      </c>
      <c r="V7" s="37">
        <v>19</v>
      </c>
      <c r="W7" s="33">
        <f t="shared" ref="W7:W31" si="4">U7-H7</f>
        <v>22</v>
      </c>
    </row>
    <row r="8" spans="1:23">
      <c r="A8" s="30">
        <v>5</v>
      </c>
      <c r="B8" s="9" t="s">
        <v>34</v>
      </c>
      <c r="C8" s="9" t="s">
        <v>33</v>
      </c>
      <c r="D8" s="9">
        <v>44805</v>
      </c>
      <c r="E8" s="33">
        <v>22</v>
      </c>
      <c r="F8" s="33">
        <f t="shared" si="2"/>
        <v>21</v>
      </c>
      <c r="G8" s="33">
        <v>2</v>
      </c>
      <c r="H8" s="33">
        <v>1</v>
      </c>
      <c r="I8" s="33">
        <v>1</v>
      </c>
      <c r="J8" s="33"/>
      <c r="K8" s="33"/>
      <c r="L8" s="33"/>
      <c r="M8" s="33"/>
      <c r="N8" s="33"/>
      <c r="O8" s="36"/>
      <c r="P8" s="36"/>
      <c r="Q8" s="36"/>
      <c r="R8" s="33"/>
      <c r="S8" s="33"/>
      <c r="T8" s="33"/>
      <c r="U8" s="33">
        <f t="shared" si="3"/>
        <v>23</v>
      </c>
      <c r="V8" s="37">
        <v>16</v>
      </c>
      <c r="W8" s="33">
        <f t="shared" si="4"/>
        <v>22</v>
      </c>
    </row>
    <row r="9" spans="1:23">
      <c r="A9" s="30">
        <v>6</v>
      </c>
      <c r="B9" s="9" t="s">
        <v>35</v>
      </c>
      <c r="C9" s="9" t="s">
        <v>36</v>
      </c>
      <c r="D9" s="9">
        <v>44788</v>
      </c>
      <c r="E9" s="33">
        <v>22</v>
      </c>
      <c r="F9" s="33">
        <f t="shared" si="2"/>
        <v>21</v>
      </c>
      <c r="G9" s="33">
        <v>0</v>
      </c>
      <c r="H9" s="33"/>
      <c r="I9" s="33"/>
      <c r="J9" s="33"/>
      <c r="K9" s="33"/>
      <c r="L9" s="33"/>
      <c r="M9" s="33"/>
      <c r="N9" s="33">
        <v>1</v>
      </c>
      <c r="O9" s="36"/>
      <c r="P9" s="36"/>
      <c r="Q9" s="36"/>
      <c r="R9" s="33"/>
      <c r="S9" s="33"/>
      <c r="T9" s="33"/>
      <c r="U9" s="33">
        <f t="shared" si="3"/>
        <v>21</v>
      </c>
      <c r="V9" s="37">
        <v>0</v>
      </c>
      <c r="W9" s="33">
        <f t="shared" si="4"/>
        <v>21</v>
      </c>
    </row>
    <row r="10" spans="1:23">
      <c r="A10" s="30">
        <v>7</v>
      </c>
      <c r="B10" s="9" t="s">
        <v>37</v>
      </c>
      <c r="C10" s="9" t="s">
        <v>28</v>
      </c>
      <c r="D10" s="9">
        <v>44677</v>
      </c>
      <c r="E10" s="33">
        <v>22</v>
      </c>
      <c r="F10" s="33">
        <f t="shared" si="2"/>
        <v>22</v>
      </c>
      <c r="G10" s="33">
        <v>2</v>
      </c>
      <c r="H10" s="33"/>
      <c r="I10" s="33"/>
      <c r="J10" s="33"/>
      <c r="K10" s="33"/>
      <c r="L10" s="33"/>
      <c r="M10" s="33"/>
      <c r="N10" s="33"/>
      <c r="O10" s="36"/>
      <c r="P10" s="36"/>
      <c r="Q10" s="36"/>
      <c r="R10" s="33"/>
      <c r="S10" s="33"/>
      <c r="T10" s="33"/>
      <c r="U10" s="33">
        <f t="shared" si="3"/>
        <v>24</v>
      </c>
      <c r="V10" s="37">
        <v>14</v>
      </c>
      <c r="W10" s="33">
        <f t="shared" si="4"/>
        <v>24</v>
      </c>
    </row>
    <row r="11" spans="1:23">
      <c r="A11" s="30">
        <v>8</v>
      </c>
      <c r="B11" s="9" t="s">
        <v>38</v>
      </c>
      <c r="C11" s="9" t="s">
        <v>28</v>
      </c>
      <c r="D11" s="9">
        <v>44774</v>
      </c>
      <c r="E11" s="33">
        <v>22</v>
      </c>
      <c r="F11" s="33">
        <f t="shared" si="2"/>
        <v>16</v>
      </c>
      <c r="G11" s="33">
        <v>0</v>
      </c>
      <c r="H11" s="33"/>
      <c r="I11" s="33"/>
      <c r="J11" s="33"/>
      <c r="K11" s="33">
        <v>1.5</v>
      </c>
      <c r="L11" s="33"/>
      <c r="M11" s="33">
        <v>4.5</v>
      </c>
      <c r="N11" s="33"/>
      <c r="O11" s="36"/>
      <c r="P11" s="36"/>
      <c r="Q11" s="36"/>
      <c r="R11" s="33"/>
      <c r="S11" s="33"/>
      <c r="T11" s="33"/>
      <c r="U11" s="33">
        <f t="shared" si="3"/>
        <v>16</v>
      </c>
      <c r="V11" s="37">
        <v>10</v>
      </c>
      <c r="W11" s="33">
        <f t="shared" si="4"/>
        <v>16</v>
      </c>
    </row>
    <row r="12" spans="1:23">
      <c r="A12" s="30">
        <v>9</v>
      </c>
      <c r="B12" s="9" t="s">
        <v>39</v>
      </c>
      <c r="C12" s="9" t="s">
        <v>30</v>
      </c>
      <c r="D12" s="9">
        <v>44496</v>
      </c>
      <c r="E12" s="33">
        <v>22</v>
      </c>
      <c r="F12" s="33">
        <f t="shared" si="2"/>
        <v>20</v>
      </c>
      <c r="G12" s="33">
        <v>1</v>
      </c>
      <c r="H12" s="33"/>
      <c r="I12" s="33"/>
      <c r="J12" s="33"/>
      <c r="K12" s="33"/>
      <c r="L12" s="33"/>
      <c r="M12" s="33"/>
      <c r="N12" s="33"/>
      <c r="O12" s="36"/>
      <c r="P12" s="36"/>
      <c r="Q12" s="36">
        <v>2</v>
      </c>
      <c r="R12" s="33"/>
      <c r="S12" s="33"/>
      <c r="T12" s="33"/>
      <c r="U12" s="33">
        <f t="shared" si="3"/>
        <v>21</v>
      </c>
      <c r="V12" s="37">
        <v>19</v>
      </c>
      <c r="W12" s="33">
        <f t="shared" si="4"/>
        <v>21</v>
      </c>
    </row>
    <row r="13" spans="1:23">
      <c r="A13" s="30">
        <v>10</v>
      </c>
      <c r="B13" s="9" t="s">
        <v>40</v>
      </c>
      <c r="C13" s="9" t="s">
        <v>30</v>
      </c>
      <c r="D13" s="9">
        <v>44477</v>
      </c>
      <c r="E13" s="33">
        <v>22</v>
      </c>
      <c r="F13" s="33">
        <f t="shared" si="2"/>
        <v>21</v>
      </c>
      <c r="G13" s="33">
        <v>2</v>
      </c>
      <c r="H13" s="33"/>
      <c r="I13" s="33"/>
      <c r="J13" s="33"/>
      <c r="K13" s="33"/>
      <c r="L13" s="33"/>
      <c r="M13" s="33"/>
      <c r="N13" s="33"/>
      <c r="O13" s="36"/>
      <c r="P13" s="36">
        <v>0.5</v>
      </c>
      <c r="Q13" s="36">
        <v>0.5</v>
      </c>
      <c r="R13" s="33"/>
      <c r="S13" s="33"/>
      <c r="T13" s="33"/>
      <c r="U13" s="33">
        <f t="shared" si="3"/>
        <v>23</v>
      </c>
      <c r="V13" s="37">
        <v>13</v>
      </c>
      <c r="W13" s="33">
        <f t="shared" si="4"/>
        <v>23</v>
      </c>
    </row>
    <row r="14" spans="1:23">
      <c r="A14" s="30">
        <v>11</v>
      </c>
      <c r="B14" s="9" t="s">
        <v>41</v>
      </c>
      <c r="C14" s="9" t="s">
        <v>30</v>
      </c>
      <c r="D14" s="9">
        <v>44424</v>
      </c>
      <c r="E14" s="33">
        <v>22</v>
      </c>
      <c r="F14" s="33">
        <f t="shared" si="2"/>
        <v>19.5</v>
      </c>
      <c r="G14" s="33">
        <v>1</v>
      </c>
      <c r="H14" s="33"/>
      <c r="I14" s="33">
        <v>1</v>
      </c>
      <c r="J14" s="33"/>
      <c r="K14" s="33">
        <v>0.5</v>
      </c>
      <c r="L14" s="33"/>
      <c r="M14" s="33">
        <v>1</v>
      </c>
      <c r="N14" s="33"/>
      <c r="O14" s="36"/>
      <c r="P14" s="36"/>
      <c r="Q14" s="36"/>
      <c r="R14" s="33"/>
      <c r="S14" s="33"/>
      <c r="T14" s="33"/>
      <c r="U14" s="33">
        <f t="shared" si="3"/>
        <v>20.5</v>
      </c>
      <c r="V14" s="37">
        <v>15</v>
      </c>
      <c r="W14" s="33">
        <f t="shared" si="4"/>
        <v>20.5</v>
      </c>
    </row>
    <row r="15" spans="1:23">
      <c r="A15" s="30">
        <v>12</v>
      </c>
      <c r="B15" s="9" t="s">
        <v>42</v>
      </c>
      <c r="C15" s="9" t="s">
        <v>43</v>
      </c>
      <c r="D15" s="9">
        <v>44410</v>
      </c>
      <c r="E15" s="33">
        <v>22</v>
      </c>
      <c r="F15" s="33">
        <f t="shared" si="2"/>
        <v>17</v>
      </c>
      <c r="G15" s="33">
        <v>1</v>
      </c>
      <c r="H15" s="33"/>
      <c r="I15" s="33">
        <v>3</v>
      </c>
      <c r="J15" s="33"/>
      <c r="K15" s="33">
        <v>1</v>
      </c>
      <c r="L15" s="33"/>
      <c r="M15" s="33"/>
      <c r="N15" s="33"/>
      <c r="O15" s="36"/>
      <c r="P15" s="36"/>
      <c r="Q15" s="36">
        <v>1</v>
      </c>
      <c r="R15" s="33"/>
      <c r="S15" s="33"/>
      <c r="T15" s="33"/>
      <c r="U15" s="33">
        <f t="shared" si="3"/>
        <v>18</v>
      </c>
      <c r="V15" s="37">
        <v>15</v>
      </c>
      <c r="W15" s="33">
        <f t="shared" si="4"/>
        <v>18</v>
      </c>
    </row>
    <row r="16" spans="1:23">
      <c r="A16" s="30">
        <v>13</v>
      </c>
      <c r="B16" s="9" t="s">
        <v>44</v>
      </c>
      <c r="C16" s="9" t="s">
        <v>33</v>
      </c>
      <c r="D16" s="9">
        <v>44382</v>
      </c>
      <c r="E16" s="33">
        <v>22</v>
      </c>
      <c r="F16" s="33">
        <f t="shared" si="2"/>
        <v>19.5</v>
      </c>
      <c r="G16" s="33">
        <v>0.5</v>
      </c>
      <c r="H16" s="33"/>
      <c r="I16" s="33">
        <v>1</v>
      </c>
      <c r="J16" s="33">
        <v>0.5</v>
      </c>
      <c r="K16" s="33">
        <v>1.5</v>
      </c>
      <c r="L16" s="33"/>
      <c r="M16" s="33"/>
      <c r="N16" s="33"/>
      <c r="O16" s="36"/>
      <c r="P16" s="36"/>
      <c r="Q16" s="36"/>
      <c r="R16" s="33"/>
      <c r="S16" s="33"/>
      <c r="T16" s="33"/>
      <c r="U16" s="33">
        <f t="shared" si="3"/>
        <v>20</v>
      </c>
      <c r="V16" s="37">
        <v>16</v>
      </c>
      <c r="W16" s="33">
        <f t="shared" si="4"/>
        <v>20</v>
      </c>
    </row>
    <row r="17" spans="1:23">
      <c r="A17" s="30">
        <v>14</v>
      </c>
      <c r="B17" s="9" t="s">
        <v>45</v>
      </c>
      <c r="C17" s="9" t="s">
        <v>30</v>
      </c>
      <c r="D17" s="9">
        <v>44362</v>
      </c>
      <c r="E17" s="33">
        <v>22</v>
      </c>
      <c r="F17" s="33">
        <f t="shared" si="2"/>
        <v>22</v>
      </c>
      <c r="G17" s="33">
        <v>1</v>
      </c>
      <c r="H17" s="33"/>
      <c r="I17" s="33"/>
      <c r="J17" s="33"/>
      <c r="K17" s="33"/>
      <c r="L17" s="33"/>
      <c r="M17" s="33"/>
      <c r="N17" s="33"/>
      <c r="O17" s="36"/>
      <c r="P17" s="36"/>
      <c r="Q17" s="36"/>
      <c r="R17" s="33"/>
      <c r="S17" s="33"/>
      <c r="T17" s="33"/>
      <c r="U17" s="33">
        <f t="shared" si="3"/>
        <v>23</v>
      </c>
      <c r="V17" s="37">
        <v>17</v>
      </c>
      <c r="W17" s="33">
        <f t="shared" si="4"/>
        <v>23</v>
      </c>
    </row>
    <row r="18" spans="1:23">
      <c r="A18" s="30">
        <v>15</v>
      </c>
      <c r="B18" s="9" t="s">
        <v>46</v>
      </c>
      <c r="C18" s="9" t="s">
        <v>33</v>
      </c>
      <c r="D18" s="9">
        <v>44358</v>
      </c>
      <c r="E18" s="33">
        <v>22</v>
      </c>
      <c r="F18" s="33">
        <f t="shared" si="2"/>
        <v>21.5</v>
      </c>
      <c r="G18" s="33">
        <v>2</v>
      </c>
      <c r="H18" s="33"/>
      <c r="I18" s="33">
        <v>0.5</v>
      </c>
      <c r="J18" s="33"/>
      <c r="K18" s="33"/>
      <c r="L18" s="33"/>
      <c r="M18" s="33"/>
      <c r="N18" s="33"/>
      <c r="O18" s="36"/>
      <c r="P18" s="36"/>
      <c r="Q18" s="36"/>
      <c r="R18" s="33"/>
      <c r="S18" s="33"/>
      <c r="T18" s="33"/>
      <c r="U18" s="33">
        <f t="shared" si="3"/>
        <v>23.5</v>
      </c>
      <c r="V18" s="37">
        <v>17</v>
      </c>
      <c r="W18" s="33">
        <f t="shared" si="4"/>
        <v>23.5</v>
      </c>
    </row>
    <row r="19" spans="1:23">
      <c r="A19" s="30">
        <v>16</v>
      </c>
      <c r="B19" s="9" t="s">
        <v>47</v>
      </c>
      <c r="C19" s="9" t="s">
        <v>30</v>
      </c>
      <c r="D19" s="9">
        <v>44349</v>
      </c>
      <c r="E19" s="33">
        <v>22</v>
      </c>
      <c r="F19" s="33">
        <f t="shared" si="2"/>
        <v>20.5</v>
      </c>
      <c r="G19" s="33">
        <v>0</v>
      </c>
      <c r="H19" s="33"/>
      <c r="I19" s="33">
        <v>0.5</v>
      </c>
      <c r="J19" s="33"/>
      <c r="K19" s="33"/>
      <c r="L19" s="33"/>
      <c r="M19" s="33"/>
      <c r="N19" s="33"/>
      <c r="O19" s="36"/>
      <c r="P19" s="36">
        <v>0.5</v>
      </c>
      <c r="Q19" s="36">
        <v>0.5</v>
      </c>
      <c r="R19" s="33"/>
      <c r="S19" s="33"/>
      <c r="T19" s="33"/>
      <c r="U19" s="33">
        <f t="shared" si="3"/>
        <v>20.5</v>
      </c>
      <c r="V19" s="37">
        <v>0</v>
      </c>
      <c r="W19" s="33">
        <f t="shared" si="4"/>
        <v>20.5</v>
      </c>
    </row>
    <row r="20" spans="1:23">
      <c r="A20" s="30">
        <v>17</v>
      </c>
      <c r="B20" s="9" t="s">
        <v>48</v>
      </c>
      <c r="C20" s="9" t="s">
        <v>28</v>
      </c>
      <c r="D20" s="9">
        <v>44340</v>
      </c>
      <c r="E20" s="33">
        <v>22</v>
      </c>
      <c r="F20" s="33">
        <f t="shared" si="2"/>
        <v>22</v>
      </c>
      <c r="G20" s="33">
        <v>2</v>
      </c>
      <c r="H20" s="33"/>
      <c r="I20" s="33"/>
      <c r="J20" s="33"/>
      <c r="K20" s="33"/>
      <c r="L20" s="33"/>
      <c r="M20" s="33"/>
      <c r="N20" s="33"/>
      <c r="O20" s="36"/>
      <c r="P20" s="36"/>
      <c r="Q20" s="36"/>
      <c r="R20" s="33"/>
      <c r="S20" s="33"/>
      <c r="T20" s="33"/>
      <c r="U20" s="33">
        <f t="shared" si="3"/>
        <v>24</v>
      </c>
      <c r="V20" s="37">
        <v>20</v>
      </c>
      <c r="W20" s="33">
        <f t="shared" si="4"/>
        <v>24</v>
      </c>
    </row>
    <row r="21" spans="1:23">
      <c r="A21" s="30">
        <v>18</v>
      </c>
      <c r="B21" s="9" t="s">
        <v>49</v>
      </c>
      <c r="C21" s="9" t="s">
        <v>28</v>
      </c>
      <c r="D21" s="9">
        <v>44328</v>
      </c>
      <c r="E21" s="33">
        <v>22</v>
      </c>
      <c r="F21" s="33">
        <f t="shared" si="2"/>
        <v>22</v>
      </c>
      <c r="G21" s="33">
        <v>2</v>
      </c>
      <c r="H21" s="33"/>
      <c r="I21" s="33"/>
      <c r="J21" s="33"/>
      <c r="K21" s="33"/>
      <c r="L21" s="33"/>
      <c r="M21" s="33"/>
      <c r="N21" s="33"/>
      <c r="O21" s="36"/>
      <c r="P21" s="36"/>
      <c r="Q21" s="36"/>
      <c r="R21" s="33"/>
      <c r="S21" s="33"/>
      <c r="T21" s="33"/>
      <c r="U21" s="33">
        <f t="shared" si="3"/>
        <v>24</v>
      </c>
      <c r="V21" s="37">
        <v>18</v>
      </c>
      <c r="W21" s="33">
        <f t="shared" si="4"/>
        <v>24</v>
      </c>
    </row>
    <row r="22" spans="1:23">
      <c r="A22" s="30">
        <v>19</v>
      </c>
      <c r="B22" s="9" t="s">
        <v>50</v>
      </c>
      <c r="C22" s="9" t="s">
        <v>30</v>
      </c>
      <c r="D22" s="9">
        <v>44326</v>
      </c>
      <c r="E22" s="33">
        <v>22</v>
      </c>
      <c r="F22" s="33">
        <f t="shared" si="2"/>
        <v>20</v>
      </c>
      <c r="G22" s="33">
        <v>2</v>
      </c>
      <c r="H22" s="33"/>
      <c r="I22" s="33"/>
      <c r="J22" s="33"/>
      <c r="K22" s="33"/>
      <c r="L22" s="33"/>
      <c r="M22" s="33"/>
      <c r="N22" s="33"/>
      <c r="O22" s="36"/>
      <c r="P22" s="36"/>
      <c r="Q22" s="36">
        <v>2</v>
      </c>
      <c r="R22" s="33"/>
      <c r="S22" s="33"/>
      <c r="T22" s="33"/>
      <c r="U22" s="33">
        <f t="shared" si="3"/>
        <v>22</v>
      </c>
      <c r="V22" s="37">
        <v>15</v>
      </c>
      <c r="W22" s="33">
        <f t="shared" si="4"/>
        <v>22</v>
      </c>
    </row>
    <row r="23" spans="1:23">
      <c r="A23" s="30">
        <v>20</v>
      </c>
      <c r="B23" s="9" t="s">
        <v>51</v>
      </c>
      <c r="C23" s="9" t="s">
        <v>28</v>
      </c>
      <c r="D23" s="9">
        <v>44326</v>
      </c>
      <c r="E23" s="33">
        <v>22</v>
      </c>
      <c r="F23" s="33">
        <f t="shared" si="2"/>
        <v>18.5</v>
      </c>
      <c r="G23" s="33">
        <v>1</v>
      </c>
      <c r="H23" s="33"/>
      <c r="I23" s="33"/>
      <c r="J23" s="33"/>
      <c r="K23" s="33"/>
      <c r="L23" s="33"/>
      <c r="M23" s="33"/>
      <c r="N23" s="33"/>
      <c r="O23" s="36"/>
      <c r="P23" s="36">
        <v>1.5</v>
      </c>
      <c r="Q23" s="36">
        <v>2</v>
      </c>
      <c r="R23" s="33"/>
      <c r="S23" s="33"/>
      <c r="T23" s="33"/>
      <c r="U23" s="33">
        <f t="shared" si="3"/>
        <v>19.5</v>
      </c>
      <c r="V23" s="37">
        <v>12</v>
      </c>
      <c r="W23" s="33">
        <f t="shared" si="4"/>
        <v>19.5</v>
      </c>
    </row>
    <row r="24" spans="1:23">
      <c r="A24" s="30">
        <v>21</v>
      </c>
      <c r="B24" s="9" t="s">
        <v>52</v>
      </c>
      <c r="C24" s="9" t="s">
        <v>30</v>
      </c>
      <c r="D24" s="9">
        <v>44314</v>
      </c>
      <c r="E24" s="33">
        <v>22</v>
      </c>
      <c r="F24" s="33">
        <f t="shared" si="2"/>
        <v>22</v>
      </c>
      <c r="G24" s="33">
        <v>2</v>
      </c>
      <c r="H24" s="33"/>
      <c r="I24" s="33"/>
      <c r="J24" s="33"/>
      <c r="K24" s="33"/>
      <c r="L24" s="33"/>
      <c r="M24" s="33"/>
      <c r="N24" s="33"/>
      <c r="O24" s="36"/>
      <c r="P24" s="36"/>
      <c r="Q24" s="36"/>
      <c r="R24" s="33"/>
      <c r="S24" s="33"/>
      <c r="T24" s="33"/>
      <c r="U24" s="33">
        <f t="shared" si="3"/>
        <v>24</v>
      </c>
      <c r="V24" s="37">
        <v>17</v>
      </c>
      <c r="W24" s="33">
        <f t="shared" si="4"/>
        <v>24</v>
      </c>
    </row>
    <row r="25" spans="1:23">
      <c r="A25" s="30">
        <v>22</v>
      </c>
      <c r="B25" s="9" t="s">
        <v>53</v>
      </c>
      <c r="C25" s="9" t="s">
        <v>30</v>
      </c>
      <c r="D25" s="9">
        <v>44294</v>
      </c>
      <c r="E25" s="33">
        <v>22</v>
      </c>
      <c r="F25" s="33">
        <f t="shared" si="2"/>
        <v>17</v>
      </c>
      <c r="G25" s="33">
        <v>1</v>
      </c>
      <c r="H25" s="33"/>
      <c r="I25" s="33">
        <v>1.5</v>
      </c>
      <c r="J25" s="33"/>
      <c r="K25" s="33">
        <v>0.5</v>
      </c>
      <c r="L25" s="33"/>
      <c r="M25" s="33"/>
      <c r="N25" s="33">
        <v>3</v>
      </c>
      <c r="O25" s="36"/>
      <c r="P25" s="36"/>
      <c r="Q25" s="36"/>
      <c r="R25" s="33"/>
      <c r="S25" s="33"/>
      <c r="T25" s="33"/>
      <c r="U25" s="33">
        <f t="shared" si="3"/>
        <v>18</v>
      </c>
      <c r="V25" s="37">
        <v>0</v>
      </c>
      <c r="W25" s="33">
        <f t="shared" si="4"/>
        <v>18</v>
      </c>
    </row>
    <row r="26" spans="1:23">
      <c r="A26" s="30">
        <v>23</v>
      </c>
      <c r="B26" s="9" t="s">
        <v>54</v>
      </c>
      <c r="C26" s="9" t="s">
        <v>28</v>
      </c>
      <c r="D26" s="9">
        <v>44357</v>
      </c>
      <c r="E26" s="33">
        <v>22</v>
      </c>
      <c r="F26" s="33">
        <f t="shared" si="2"/>
        <v>20.5</v>
      </c>
      <c r="G26" s="33">
        <v>1</v>
      </c>
      <c r="H26" s="33"/>
      <c r="I26" s="33"/>
      <c r="J26" s="33"/>
      <c r="K26" s="33"/>
      <c r="L26" s="33"/>
      <c r="M26" s="33"/>
      <c r="N26" s="33"/>
      <c r="O26" s="36"/>
      <c r="P26" s="36"/>
      <c r="Q26" s="36">
        <v>1.5</v>
      </c>
      <c r="R26" s="33"/>
      <c r="S26" s="33"/>
      <c r="T26" s="33"/>
      <c r="U26" s="33">
        <f t="shared" si="3"/>
        <v>21.5</v>
      </c>
      <c r="V26" s="37">
        <v>14</v>
      </c>
      <c r="W26" s="33">
        <f t="shared" si="4"/>
        <v>21.5</v>
      </c>
    </row>
    <row r="27" spans="1:23">
      <c r="A27" s="30">
        <v>24</v>
      </c>
      <c r="B27" s="9" t="s">
        <v>55</v>
      </c>
      <c r="C27" s="9" t="s">
        <v>30</v>
      </c>
      <c r="D27" s="9">
        <v>44270</v>
      </c>
      <c r="E27" s="33">
        <v>22</v>
      </c>
      <c r="F27" s="33">
        <f t="shared" si="2"/>
        <v>22</v>
      </c>
      <c r="G27" s="33">
        <v>0</v>
      </c>
      <c r="H27" s="33"/>
      <c r="I27" s="33"/>
      <c r="J27" s="33"/>
      <c r="K27" s="33"/>
      <c r="L27" s="33"/>
      <c r="M27" s="33"/>
      <c r="N27" s="33"/>
      <c r="O27" s="36"/>
      <c r="P27" s="36"/>
      <c r="Q27" s="36"/>
      <c r="R27" s="33"/>
      <c r="S27" s="33"/>
      <c r="T27" s="33"/>
      <c r="U27" s="33">
        <f t="shared" si="3"/>
        <v>22</v>
      </c>
      <c r="V27" s="37">
        <v>0</v>
      </c>
      <c r="W27" s="33">
        <f t="shared" si="4"/>
        <v>22</v>
      </c>
    </row>
    <row r="28" spans="1:23">
      <c r="A28" s="30">
        <v>25</v>
      </c>
      <c r="B28" s="9" t="s">
        <v>56</v>
      </c>
      <c r="C28" s="9" t="s">
        <v>43</v>
      </c>
      <c r="D28" s="9">
        <v>44284</v>
      </c>
      <c r="E28" s="33">
        <v>22</v>
      </c>
      <c r="F28" s="33">
        <f t="shared" si="2"/>
        <v>20</v>
      </c>
      <c r="G28" s="33">
        <v>2</v>
      </c>
      <c r="H28" s="33">
        <v>4</v>
      </c>
      <c r="I28" s="33"/>
      <c r="J28" s="33"/>
      <c r="K28" s="33"/>
      <c r="L28" s="33"/>
      <c r="M28" s="33"/>
      <c r="N28" s="33"/>
      <c r="O28" s="36"/>
      <c r="P28" s="36"/>
      <c r="Q28" s="36">
        <v>2</v>
      </c>
      <c r="R28" s="33"/>
      <c r="S28" s="33"/>
      <c r="T28" s="33"/>
      <c r="U28" s="33">
        <f t="shared" si="3"/>
        <v>22</v>
      </c>
      <c r="V28" s="37">
        <v>16</v>
      </c>
      <c r="W28" s="33">
        <f t="shared" si="4"/>
        <v>18</v>
      </c>
    </row>
    <row r="29" spans="1:23">
      <c r="A29" s="30">
        <v>26</v>
      </c>
      <c r="B29" s="9" t="s">
        <v>57</v>
      </c>
      <c r="C29" s="9" t="s">
        <v>33</v>
      </c>
      <c r="D29" s="9">
        <v>44284</v>
      </c>
      <c r="E29" s="33">
        <v>22</v>
      </c>
      <c r="F29" s="33">
        <f t="shared" si="2"/>
        <v>21</v>
      </c>
      <c r="G29" s="33">
        <v>2</v>
      </c>
      <c r="H29" s="33">
        <v>1</v>
      </c>
      <c r="I29" s="33"/>
      <c r="J29" s="33"/>
      <c r="K29" s="33"/>
      <c r="L29" s="33"/>
      <c r="M29" s="33"/>
      <c r="N29" s="33"/>
      <c r="O29" s="36"/>
      <c r="P29" s="36">
        <v>0.5</v>
      </c>
      <c r="Q29" s="36">
        <v>0.5</v>
      </c>
      <c r="R29" s="33"/>
      <c r="S29" s="33"/>
      <c r="T29" s="33"/>
      <c r="U29" s="33">
        <f t="shared" si="3"/>
        <v>23</v>
      </c>
      <c r="V29" s="37">
        <v>18</v>
      </c>
      <c r="W29" s="33">
        <f t="shared" si="4"/>
        <v>22</v>
      </c>
    </row>
    <row r="30" spans="1:23">
      <c r="A30" s="30">
        <v>27</v>
      </c>
      <c r="B30" s="9" t="s">
        <v>58</v>
      </c>
      <c r="C30" s="9" t="s">
        <v>30</v>
      </c>
      <c r="D30" s="9">
        <v>44226</v>
      </c>
      <c r="E30" s="33">
        <v>22</v>
      </c>
      <c r="F30" s="33">
        <f t="shared" si="2"/>
        <v>21</v>
      </c>
      <c r="G30" s="33">
        <v>2</v>
      </c>
      <c r="H30" s="33">
        <v>3</v>
      </c>
      <c r="I30" s="33"/>
      <c r="J30" s="33"/>
      <c r="K30" s="33"/>
      <c r="L30" s="33"/>
      <c r="M30" s="33"/>
      <c r="N30" s="33"/>
      <c r="O30" s="36"/>
      <c r="P30" s="36"/>
      <c r="Q30" s="36">
        <v>1</v>
      </c>
      <c r="R30" s="33"/>
      <c r="S30" s="33"/>
      <c r="T30" s="33"/>
      <c r="U30" s="33">
        <f t="shared" si="3"/>
        <v>23</v>
      </c>
      <c r="V30" s="37">
        <v>13</v>
      </c>
      <c r="W30" s="33">
        <f t="shared" si="4"/>
        <v>20</v>
      </c>
    </row>
    <row r="31" spans="1:23">
      <c r="A31" s="30">
        <v>28</v>
      </c>
      <c r="B31" s="9" t="s">
        <v>59</v>
      </c>
      <c r="C31" s="9" t="s">
        <v>60</v>
      </c>
      <c r="D31" s="9">
        <v>44278</v>
      </c>
      <c r="E31" s="33">
        <v>22</v>
      </c>
      <c r="F31" s="33">
        <f t="shared" si="2"/>
        <v>22</v>
      </c>
      <c r="G31" s="33">
        <v>2</v>
      </c>
      <c r="H31" s="33"/>
      <c r="I31" s="33"/>
      <c r="J31" s="33"/>
      <c r="K31" s="33"/>
      <c r="L31" s="33"/>
      <c r="M31" s="33"/>
      <c r="N31" s="33"/>
      <c r="O31" s="36"/>
      <c r="P31" s="36"/>
      <c r="Q31" s="36"/>
      <c r="R31" s="33"/>
      <c r="S31" s="33"/>
      <c r="T31" s="33"/>
      <c r="U31" s="33">
        <f t="shared" si="3"/>
        <v>24</v>
      </c>
      <c r="V31" s="37">
        <v>24</v>
      </c>
      <c r="W31" s="33">
        <f t="shared" si="4"/>
        <v>24</v>
      </c>
    </row>
  </sheetData>
  <conditionalFormatting sqref="B4">
    <cfRule type="duplicateValues" dxfId="0" priority="15"/>
  </conditionalFormatting>
  <conditionalFormatting sqref="B5">
    <cfRule type="duplicateValues" dxfId="0" priority="1"/>
  </conditionalFormatting>
  <conditionalFormatting sqref="B1 B3">
    <cfRule type="duplicateValues" dxfId="1" priority="2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145" zoomScaleNormal="145"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8.72115384615385" defaultRowHeight="13.2" outlineLevelCol="3"/>
  <cols>
    <col min="1" max="1" width="8.72115384615385" style="15"/>
    <col min="2" max="2" width="20.9038461538462" style="8" customWidth="1"/>
    <col min="3" max="4" width="23.3653846153846" style="8" customWidth="1"/>
    <col min="5" max="16384" width="8.72115384615385" style="15"/>
  </cols>
  <sheetData>
    <row r="1" spans="1:4">
      <c r="A1" s="16" t="s">
        <v>3</v>
      </c>
      <c r="B1" s="3" t="s">
        <v>61</v>
      </c>
      <c r="C1" s="13" t="s">
        <v>62</v>
      </c>
      <c r="D1" s="17" t="s">
        <v>63</v>
      </c>
    </row>
    <row r="2" spans="1:4">
      <c r="A2" s="18" t="s">
        <v>29</v>
      </c>
      <c r="B2" s="8">
        <f>SUMIFS('2.2-加班及调休明细表'!$C:$C,'2.2-加班及调休明细表'!$A:$A,$A2)</f>
        <v>3</v>
      </c>
      <c r="C2" s="8">
        <f>SUMIFS('2.2-加班及调休明细表'!$E:$E,'2.2-加班及调休明细表'!$A:$A,$A2)</f>
        <v>0</v>
      </c>
      <c r="D2" s="8">
        <f>B2-C2</f>
        <v>3</v>
      </c>
    </row>
    <row r="3" spans="1:4">
      <c r="A3" s="18" t="s">
        <v>31</v>
      </c>
      <c r="B3" s="8">
        <f>SUMIFS('2.2-加班及调休明细表'!$C:$C,'2.2-加班及调休明细表'!$A:$A,$A3)</f>
        <v>2</v>
      </c>
      <c r="C3" s="8">
        <f>SUMIFS('2.2-加班及调休明细表'!$E:$E,'2.2-加班及调休明细表'!$A:$A,$A3)</f>
        <v>1</v>
      </c>
      <c r="D3" s="8">
        <f t="shared" ref="D3:D28" si="0">B3-C3</f>
        <v>1</v>
      </c>
    </row>
    <row r="4" spans="1:4">
      <c r="A4" s="18" t="s">
        <v>32</v>
      </c>
      <c r="B4" s="8">
        <f>SUMIFS('2.2-加班及调休明细表'!$C:$C,'2.2-加班及调休明细表'!$A:$A,$A4)</f>
        <v>3</v>
      </c>
      <c r="C4" s="8">
        <f>SUMIFS('2.2-加班及调休明细表'!$E:$E,'2.2-加班及调休明细表'!$A:$A,$A4)</f>
        <v>0</v>
      </c>
      <c r="D4" s="8">
        <f t="shared" si="0"/>
        <v>3</v>
      </c>
    </row>
    <row r="5" spans="1:4">
      <c r="A5" s="18" t="s">
        <v>34</v>
      </c>
      <c r="B5" s="8">
        <f>SUMIFS('2.2-加班及调休明细表'!$C:$C,'2.2-加班及调休明细表'!$A:$A,$A5)</f>
        <v>4</v>
      </c>
      <c r="C5" s="8">
        <f>SUMIFS('2.2-加班及调休明细表'!$E:$E,'2.2-加班及调休明细表'!$A:$A,$A5)</f>
        <v>1</v>
      </c>
      <c r="D5" s="8">
        <f t="shared" si="0"/>
        <v>3</v>
      </c>
    </row>
    <row r="6" spans="1:4">
      <c r="A6" s="18" t="s">
        <v>35</v>
      </c>
      <c r="B6" s="8">
        <f>SUMIFS('2.2-加班及调休明细表'!$C:$C,'2.2-加班及调休明细表'!$A:$A,$A6)</f>
        <v>0</v>
      </c>
      <c r="C6" s="8">
        <f>SUMIFS('2.2-加班及调休明细表'!$E:$E,'2.2-加班及调休明细表'!$A:$A,$A6)</f>
        <v>0</v>
      </c>
      <c r="D6" s="8">
        <f t="shared" si="0"/>
        <v>0</v>
      </c>
    </row>
    <row r="7" spans="1:4">
      <c r="A7" s="18" t="s">
        <v>37</v>
      </c>
      <c r="B7" s="8">
        <f>SUMIFS('2.2-加班及调休明细表'!$C:$C,'2.2-加班及调休明细表'!$A:$A,$A7)</f>
        <v>4</v>
      </c>
      <c r="C7" s="8">
        <f>SUMIFS('2.2-加班及调休明细表'!$E:$E,'2.2-加班及调休明细表'!$A:$A,$A7)</f>
        <v>0</v>
      </c>
      <c r="D7" s="8">
        <f t="shared" si="0"/>
        <v>4</v>
      </c>
    </row>
    <row r="8" spans="1:4">
      <c r="A8" s="18" t="s">
        <v>38</v>
      </c>
      <c r="B8" s="8">
        <f>SUMIFS('2.2-加班及调休明细表'!$C:$C,'2.2-加班及调休明细表'!$A:$A,$A8)</f>
        <v>0</v>
      </c>
      <c r="C8" s="8">
        <f>SUMIFS('2.2-加班及调休明细表'!$E:$E,'2.2-加班及调休明细表'!$A:$A,$A8)</f>
        <v>0</v>
      </c>
      <c r="D8" s="8">
        <f t="shared" si="0"/>
        <v>0</v>
      </c>
    </row>
    <row r="9" spans="1:4">
      <c r="A9" s="18" t="s">
        <v>39</v>
      </c>
      <c r="B9" s="8">
        <f>SUMIFS('2.2-加班及调休明细表'!$C:$C,'2.2-加班及调休明细表'!$A:$A,$A9)</f>
        <v>2</v>
      </c>
      <c r="C9" s="8">
        <f>SUMIFS('2.2-加班及调休明细表'!$E:$E,'2.2-加班及调休明细表'!$A:$A,$A9)</f>
        <v>1</v>
      </c>
      <c r="D9" s="8">
        <f t="shared" si="0"/>
        <v>1</v>
      </c>
    </row>
    <row r="10" spans="1:4">
      <c r="A10" s="18" t="s">
        <v>40</v>
      </c>
      <c r="B10" s="8">
        <f>SUMIFS('2.2-加班及调休明细表'!$C:$C,'2.2-加班及调休明细表'!$A:$A,$A10)</f>
        <v>3.5</v>
      </c>
      <c r="C10" s="8">
        <f>SUMIFS('2.2-加班及调休明细表'!$E:$E,'2.2-加班及调休明细表'!$A:$A,$A10)</f>
        <v>1</v>
      </c>
      <c r="D10" s="8">
        <f t="shared" si="0"/>
        <v>2.5</v>
      </c>
    </row>
    <row r="11" spans="1:4">
      <c r="A11" s="18" t="s">
        <v>41</v>
      </c>
      <c r="B11" s="8">
        <f>SUMIFS('2.2-加班及调休明细表'!$C:$C,'2.2-加班及调休明细表'!$A:$A,$A11)</f>
        <v>1.5</v>
      </c>
      <c r="C11" s="8">
        <f>SUMIFS('2.2-加班及调休明细表'!$E:$E,'2.2-加班及调休明细表'!$A:$A,$A11)</f>
        <v>1.5</v>
      </c>
      <c r="D11" s="8">
        <f t="shared" si="0"/>
        <v>0</v>
      </c>
    </row>
    <row r="12" spans="1:4">
      <c r="A12" s="18" t="s">
        <v>42</v>
      </c>
      <c r="B12" s="8">
        <f>SUMIFS('2.2-加班及调休明细表'!$C:$C,'2.2-加班及调休明细表'!$A:$A,$A12)</f>
        <v>3</v>
      </c>
      <c r="C12" s="8">
        <f>SUMIFS('2.2-加班及调休明细表'!$E:$E,'2.2-加班及调休明细表'!$A:$A,$A12)</f>
        <v>3</v>
      </c>
      <c r="D12" s="8">
        <f t="shared" si="0"/>
        <v>0</v>
      </c>
    </row>
    <row r="13" spans="1:4">
      <c r="A13" s="18" t="s">
        <v>44</v>
      </c>
      <c r="B13" s="8">
        <f>SUMIFS('2.2-加班及调休明细表'!$C:$C,'2.2-加班及调休明细表'!$A:$A,$A13)</f>
        <v>2.5</v>
      </c>
      <c r="C13" s="8">
        <f>SUMIFS('2.2-加班及调休明细表'!$E:$E,'2.2-加班及调休明细表'!$A:$A,$A13)</f>
        <v>2.5</v>
      </c>
      <c r="D13" s="8">
        <f t="shared" si="0"/>
        <v>0</v>
      </c>
    </row>
    <row r="14" spans="1:4">
      <c r="A14" s="18" t="s">
        <v>45</v>
      </c>
      <c r="B14" s="8">
        <f>SUMIFS('2.2-加班及调休明细表'!$C:$C,'2.2-加班及调休明细表'!$A:$A,$A14)</f>
        <v>2.5</v>
      </c>
      <c r="C14" s="8">
        <f>SUMIFS('2.2-加班及调休明细表'!$E:$E,'2.2-加班及调休明细表'!$A:$A,$A14)</f>
        <v>0</v>
      </c>
      <c r="D14" s="8">
        <f t="shared" si="0"/>
        <v>2.5</v>
      </c>
    </row>
    <row r="15" spans="1:4">
      <c r="A15" s="18" t="s">
        <v>46</v>
      </c>
      <c r="B15" s="8">
        <f>SUMIFS('2.2-加班及调休明细表'!$C:$C,'2.2-加班及调休明细表'!$A:$A,$A15)</f>
        <v>4</v>
      </c>
      <c r="C15" s="8">
        <f>SUMIFS('2.2-加班及调休明细表'!$E:$E,'2.2-加班及调休明细表'!$A:$A,$A15)</f>
        <v>0.5</v>
      </c>
      <c r="D15" s="8">
        <f t="shared" si="0"/>
        <v>3.5</v>
      </c>
    </row>
    <row r="16" spans="1:4">
      <c r="A16" s="18" t="s">
        <v>47</v>
      </c>
      <c r="B16" s="8">
        <f>SUMIFS('2.2-加班及调休明细表'!$C:$C,'2.2-加班及调休明细表'!$A:$A,$A16)</f>
        <v>1</v>
      </c>
      <c r="C16" s="8">
        <f>SUMIFS('2.2-加班及调休明细表'!$E:$E,'2.2-加班及调休明细表'!$A:$A,$A16)</f>
        <v>1</v>
      </c>
      <c r="D16" s="8">
        <f t="shared" si="0"/>
        <v>0</v>
      </c>
    </row>
    <row r="17" spans="1:4">
      <c r="A17" s="18" t="s">
        <v>48</v>
      </c>
      <c r="B17" s="8">
        <f>SUMIFS('2.2-加班及调休明细表'!$C:$C,'2.2-加班及调休明细表'!$A:$A,$A17)</f>
        <v>3</v>
      </c>
      <c r="C17" s="8">
        <f>SUMIFS('2.2-加班及调休明细表'!$E:$E,'2.2-加班及调休明细表'!$A:$A,$A17)</f>
        <v>0</v>
      </c>
      <c r="D17" s="8">
        <f t="shared" si="0"/>
        <v>3</v>
      </c>
    </row>
    <row r="18" spans="1:4">
      <c r="A18" s="18" t="s">
        <v>49</v>
      </c>
      <c r="B18" s="8">
        <f>SUMIFS('2.2-加班及调休明细表'!$C:$C,'2.2-加班及调休明细表'!$A:$A,$A18)</f>
        <v>4</v>
      </c>
      <c r="C18" s="8">
        <f>SUMIFS('2.2-加班及调休明细表'!$E:$E,'2.2-加班及调休明细表'!$A:$A,$A18)</f>
        <v>0.5</v>
      </c>
      <c r="D18" s="8">
        <f t="shared" si="0"/>
        <v>3.5</v>
      </c>
    </row>
    <row r="19" spans="1:4">
      <c r="A19" s="18" t="s">
        <v>50</v>
      </c>
      <c r="B19" s="8">
        <f>SUMIFS('2.2-加班及调休明细表'!$C:$C,'2.2-加班及调休明细表'!$A:$A,$A19)</f>
        <v>4</v>
      </c>
      <c r="C19" s="8">
        <f>SUMIFS('2.2-加班及调休明细表'!$E:$E,'2.2-加班及调休明细表'!$A:$A,$A19)</f>
        <v>0</v>
      </c>
      <c r="D19" s="8">
        <f t="shared" si="0"/>
        <v>4</v>
      </c>
    </row>
    <row r="20" spans="1:4">
      <c r="A20" s="18" t="s">
        <v>51</v>
      </c>
      <c r="B20" s="8">
        <f>SUMIFS('2.2-加班及调休明细表'!$C:$C,'2.2-加班及调休明细表'!$A:$A,$A20)</f>
        <v>3</v>
      </c>
      <c r="C20" s="8">
        <f>SUMIFS('2.2-加班及调休明细表'!$E:$E,'2.2-加班及调休明细表'!$A:$A,$A20)</f>
        <v>0</v>
      </c>
      <c r="D20" s="8">
        <f t="shared" si="0"/>
        <v>3</v>
      </c>
    </row>
    <row r="21" spans="1:4">
      <c r="A21" s="18" t="s">
        <v>52</v>
      </c>
      <c r="B21" s="8">
        <f>SUMIFS('2.2-加班及调休明细表'!$C:$C,'2.2-加班及调休明细表'!$A:$A,$A21)</f>
        <v>4</v>
      </c>
      <c r="C21" s="8">
        <f>SUMIFS('2.2-加班及调休明细表'!$E:$E,'2.2-加班及调休明细表'!$A:$A,$A21)</f>
        <v>0</v>
      </c>
      <c r="D21" s="8">
        <f t="shared" si="0"/>
        <v>4</v>
      </c>
    </row>
    <row r="22" spans="1:4">
      <c r="A22" s="18" t="s">
        <v>53</v>
      </c>
      <c r="B22" s="8">
        <f>SUMIFS('2.2-加班及调休明细表'!$C:$C,'2.2-加班及调休明细表'!$A:$A,$A22)</f>
        <v>2.5</v>
      </c>
      <c r="C22" s="8">
        <f>SUMIFS('2.2-加班及调休明细表'!$E:$E,'2.2-加班及调休明细表'!$A:$A,$A22)</f>
        <v>2.5</v>
      </c>
      <c r="D22" s="8">
        <f t="shared" si="0"/>
        <v>0</v>
      </c>
    </row>
    <row r="23" spans="1:4">
      <c r="A23" s="18" t="s">
        <v>54</v>
      </c>
      <c r="B23" s="8">
        <f>SUMIFS('2.2-加班及调休明细表'!$C:$C,'2.2-加班及调休明细表'!$A:$A,$A23)</f>
        <v>4</v>
      </c>
      <c r="C23" s="8">
        <f>SUMIFS('2.2-加班及调休明细表'!$E:$E,'2.2-加班及调休明细表'!$A:$A,$A23)</f>
        <v>2</v>
      </c>
      <c r="D23" s="8">
        <f t="shared" si="0"/>
        <v>2</v>
      </c>
    </row>
    <row r="24" spans="1:4">
      <c r="A24" s="18" t="s">
        <v>55</v>
      </c>
      <c r="B24" s="8">
        <f>SUMIFS('2.2-加班及调休明细表'!$C:$C,'2.2-加班及调休明细表'!$A:$A,$A24)</f>
        <v>1</v>
      </c>
      <c r="C24" s="8">
        <f>SUMIFS('2.2-加班及调休明细表'!$E:$E,'2.2-加班及调休明细表'!$A:$A,$A24)</f>
        <v>0</v>
      </c>
      <c r="D24" s="8">
        <f t="shared" si="0"/>
        <v>1</v>
      </c>
    </row>
    <row r="25" spans="1:4">
      <c r="A25" s="18" t="s">
        <v>56</v>
      </c>
      <c r="B25" s="8">
        <f>SUMIFS('2.2-加班及调休明细表'!$C:$C,'2.2-加班及调休明细表'!$A:$A,$A25)</f>
        <v>4</v>
      </c>
      <c r="C25" s="8">
        <f>SUMIFS('2.2-加班及调休明细表'!$E:$E,'2.2-加班及调休明细表'!$A:$A,$A25)</f>
        <v>0</v>
      </c>
      <c r="D25" s="8">
        <f t="shared" si="0"/>
        <v>4</v>
      </c>
    </row>
    <row r="26" spans="1:4">
      <c r="A26" s="18" t="s">
        <v>57</v>
      </c>
      <c r="B26" s="8">
        <f>SUMIFS('2.2-加班及调休明细表'!$C:$C,'2.2-加班及调休明细表'!$A:$A,$A26)</f>
        <v>4</v>
      </c>
      <c r="C26" s="8">
        <f>SUMIFS('2.2-加班及调休明细表'!$E:$E,'2.2-加班及调休明细表'!$A:$A,$A26)</f>
        <v>2.5</v>
      </c>
      <c r="D26" s="8">
        <f t="shared" si="0"/>
        <v>1.5</v>
      </c>
    </row>
    <row r="27" spans="1:4">
      <c r="A27" s="18" t="s">
        <v>58</v>
      </c>
      <c r="B27" s="8">
        <f>SUMIFS('2.2-加班及调休明细表'!$C:$C,'2.2-加班及调休明细表'!$A:$A,$A27)</f>
        <v>4</v>
      </c>
      <c r="C27" s="8">
        <f>SUMIFS('2.2-加班及调休明细表'!$E:$E,'2.2-加班及调休明细表'!$A:$A,$A27)</f>
        <v>1</v>
      </c>
      <c r="D27" s="8">
        <f t="shared" si="0"/>
        <v>3</v>
      </c>
    </row>
    <row r="28" spans="1:4">
      <c r="A28" s="18" t="s">
        <v>59</v>
      </c>
      <c r="B28" s="8">
        <f>SUMIFS('2.2-加班及调休明细表'!$C:$C,'2.2-加班及调休明细表'!$A:$A,$A28)</f>
        <v>4</v>
      </c>
      <c r="C28" s="8">
        <f>SUMIFS('2.2-加班及调休明细表'!$E:$E,'2.2-加班及调休明细表'!$A:$A,$A28)</f>
        <v>0</v>
      </c>
      <c r="D28" s="8">
        <f t="shared" si="0"/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zoomScale="133" zoomScaleNormal="133" workbookViewId="0">
      <pane xSplit="1" ySplit="1" topLeftCell="B91" activePane="bottomRight" state="frozen"/>
      <selection/>
      <selection pane="topRight"/>
      <selection pane="bottomLeft"/>
      <selection pane="bottomRight" activeCell="E105" sqref="E105"/>
    </sheetView>
  </sheetViews>
  <sheetFormatPr defaultColWidth="8.72115384615385" defaultRowHeight="13.2" outlineLevelCol="5"/>
  <cols>
    <col min="1" max="1" width="12.7211538461538" style="8" customWidth="1"/>
    <col min="2" max="2" width="15.2788461538462" style="8" customWidth="1"/>
    <col min="3" max="3" width="12.1826923076923" style="8" customWidth="1"/>
    <col min="4" max="4" width="20.5" style="11" customWidth="1"/>
    <col min="5" max="5" width="11.6346153846154" style="8" customWidth="1"/>
    <col min="6" max="6" width="35.9038461538462" style="8" customWidth="1"/>
    <col min="7" max="16384" width="8.72115384615385" style="8"/>
  </cols>
  <sheetData>
    <row r="1" s="10" customFormat="1" spans="1:6">
      <c r="A1" s="3" t="s">
        <v>3</v>
      </c>
      <c r="B1" s="3" t="s">
        <v>64</v>
      </c>
      <c r="C1" s="3" t="s">
        <v>65</v>
      </c>
      <c r="D1" s="12" t="s">
        <v>66</v>
      </c>
      <c r="E1" s="13" t="s">
        <v>67</v>
      </c>
      <c r="F1" s="3" t="s">
        <v>25</v>
      </c>
    </row>
    <row r="2" s="10" customFormat="1" spans="1:6">
      <c r="A2" s="8" t="s">
        <v>58</v>
      </c>
      <c r="B2" s="11">
        <v>44856</v>
      </c>
      <c r="C2" s="8">
        <v>1</v>
      </c>
      <c r="D2" s="11"/>
      <c r="E2" s="8"/>
      <c r="F2" s="14"/>
    </row>
    <row r="3" spans="1:6">
      <c r="A3" s="8" t="s">
        <v>58</v>
      </c>
      <c r="B3" s="11">
        <v>44870</v>
      </c>
      <c r="C3" s="8">
        <v>1</v>
      </c>
      <c r="F3" s="14"/>
    </row>
    <row r="4" ht="14" spans="1:6">
      <c r="A4" s="8" t="s">
        <v>58</v>
      </c>
      <c r="B4" s="11"/>
      <c r="D4" s="11">
        <v>44852</v>
      </c>
      <c r="E4" s="8">
        <v>0.5</v>
      </c>
      <c r="F4" s="14" t="s">
        <v>68</v>
      </c>
    </row>
    <row r="5" ht="14" spans="1:6">
      <c r="A5" s="8" t="s">
        <v>58</v>
      </c>
      <c r="B5" s="11"/>
      <c r="D5" s="11">
        <v>44855</v>
      </c>
      <c r="E5" s="8">
        <v>0.5</v>
      </c>
      <c r="F5" s="14" t="s">
        <v>68</v>
      </c>
    </row>
    <row r="6" spans="1:6">
      <c r="A6" s="8" t="s">
        <v>52</v>
      </c>
      <c r="B6" s="11">
        <v>44856</v>
      </c>
      <c r="C6" s="8">
        <v>1</v>
      </c>
      <c r="F6" s="14"/>
    </row>
    <row r="7" spans="1:6">
      <c r="A7" s="8" t="s">
        <v>52</v>
      </c>
      <c r="B7" s="11">
        <v>44870</v>
      </c>
      <c r="C7" s="8">
        <v>1</v>
      </c>
      <c r="F7" s="14"/>
    </row>
    <row r="8" spans="1:6">
      <c r="A8" s="8" t="s">
        <v>50</v>
      </c>
      <c r="B8" s="11">
        <v>44856</v>
      </c>
      <c r="C8" s="8">
        <v>1</v>
      </c>
      <c r="F8" s="14"/>
    </row>
    <row r="9" spans="1:6">
      <c r="A9" s="8" t="s">
        <v>50</v>
      </c>
      <c r="B9" s="11">
        <v>44870</v>
      </c>
      <c r="C9" s="8">
        <v>1</v>
      </c>
      <c r="F9" s="14"/>
    </row>
    <row r="10" spans="1:6">
      <c r="A10" s="8" t="s">
        <v>55</v>
      </c>
      <c r="B10" s="11">
        <v>44856</v>
      </c>
      <c r="C10" s="8">
        <v>0.5</v>
      </c>
      <c r="F10" s="14"/>
    </row>
    <row r="11" spans="1:6">
      <c r="A11" s="8" t="s">
        <v>55</v>
      </c>
      <c r="B11" s="11">
        <v>44870</v>
      </c>
      <c r="C11" s="8">
        <v>0.5</v>
      </c>
      <c r="F11" s="14"/>
    </row>
    <row r="12" spans="1:6">
      <c r="A12" s="8" t="s">
        <v>53</v>
      </c>
      <c r="B12" s="11">
        <v>44856</v>
      </c>
      <c r="C12" s="8">
        <v>1</v>
      </c>
      <c r="F12" s="14"/>
    </row>
    <row r="13" spans="1:6">
      <c r="A13" s="8" t="s">
        <v>53</v>
      </c>
      <c r="B13" s="11">
        <v>44870</v>
      </c>
      <c r="C13" s="8">
        <v>0.5</v>
      </c>
      <c r="F13" s="14"/>
    </row>
    <row r="14" ht="14" spans="1:6">
      <c r="A14" s="8" t="s">
        <v>53</v>
      </c>
      <c r="B14" s="11"/>
      <c r="D14" s="11">
        <v>44858</v>
      </c>
      <c r="E14" s="8">
        <v>1</v>
      </c>
      <c r="F14" s="14" t="s">
        <v>69</v>
      </c>
    </row>
    <row r="15" spans="1:3">
      <c r="A15" s="8" t="s">
        <v>47</v>
      </c>
      <c r="B15" s="11">
        <v>44856</v>
      </c>
      <c r="C15" s="8">
        <v>1</v>
      </c>
    </row>
    <row r="16" ht="14" spans="1:6">
      <c r="A16" s="8" t="s">
        <v>47</v>
      </c>
      <c r="B16" s="11"/>
      <c r="D16" s="11">
        <v>44867</v>
      </c>
      <c r="E16" s="8">
        <v>0.5</v>
      </c>
      <c r="F16" s="14" t="s">
        <v>70</v>
      </c>
    </row>
    <row r="17" spans="1:6">
      <c r="A17" s="8" t="s">
        <v>45</v>
      </c>
      <c r="B17" s="11">
        <v>44856</v>
      </c>
      <c r="C17" s="8">
        <v>0.5</v>
      </c>
      <c r="F17" s="14"/>
    </row>
    <row r="18" spans="1:6">
      <c r="A18" s="8" t="s">
        <v>45</v>
      </c>
      <c r="B18" s="11">
        <v>44870</v>
      </c>
      <c r="C18" s="8">
        <v>1</v>
      </c>
      <c r="F18" s="14"/>
    </row>
    <row r="19" spans="1:3">
      <c r="A19" s="8" t="s">
        <v>41</v>
      </c>
      <c r="B19" s="11">
        <v>44856</v>
      </c>
      <c r="C19" s="8">
        <v>0.5</v>
      </c>
    </row>
    <row r="20" ht="14" spans="1:6">
      <c r="A20" s="8" t="s">
        <v>41</v>
      </c>
      <c r="B20" s="11"/>
      <c r="D20" s="11">
        <v>44865</v>
      </c>
      <c r="E20" s="8">
        <v>0.5</v>
      </c>
      <c r="F20" s="14" t="s">
        <v>71</v>
      </c>
    </row>
    <row r="21" spans="1:6">
      <c r="A21" s="8" t="s">
        <v>40</v>
      </c>
      <c r="B21" s="11">
        <v>44856</v>
      </c>
      <c r="C21" s="8">
        <v>1</v>
      </c>
      <c r="F21" s="14"/>
    </row>
    <row r="22" spans="1:6">
      <c r="A22" s="8" t="s">
        <v>40</v>
      </c>
      <c r="B22" s="11">
        <v>44870</v>
      </c>
      <c r="C22" s="8">
        <v>0.5</v>
      </c>
      <c r="F22" s="14"/>
    </row>
    <row r="23" spans="1:3">
      <c r="A23" s="8" t="s">
        <v>39</v>
      </c>
      <c r="B23" s="11">
        <v>44870</v>
      </c>
      <c r="C23" s="8">
        <v>1</v>
      </c>
    </row>
    <row r="24" ht="14" spans="1:6">
      <c r="A24" s="8" t="s">
        <v>39</v>
      </c>
      <c r="B24" s="11"/>
      <c r="D24" s="11">
        <v>44855</v>
      </c>
      <c r="E24" s="8">
        <v>0.5</v>
      </c>
      <c r="F24" s="14" t="s">
        <v>72</v>
      </c>
    </row>
    <row r="25" spans="1:6">
      <c r="A25" s="8" t="s">
        <v>31</v>
      </c>
      <c r="B25" s="11">
        <v>44870</v>
      </c>
      <c r="C25" s="8">
        <v>1</v>
      </c>
      <c r="F25" s="14"/>
    </row>
    <row r="26" spans="1:6">
      <c r="A26" s="8" t="s">
        <v>29</v>
      </c>
      <c r="B26" s="11">
        <v>44870</v>
      </c>
      <c r="C26" s="8">
        <v>1</v>
      </c>
      <c r="F26" s="14"/>
    </row>
    <row r="27" spans="1:6">
      <c r="A27" s="8" t="s">
        <v>59</v>
      </c>
      <c r="B27" s="11">
        <v>44856</v>
      </c>
      <c r="C27" s="8">
        <v>1</v>
      </c>
      <c r="F27" s="14"/>
    </row>
    <row r="28" spans="1:6">
      <c r="A28" s="8" t="s">
        <v>59</v>
      </c>
      <c r="B28" s="11">
        <v>44870</v>
      </c>
      <c r="C28" s="8">
        <v>1</v>
      </c>
      <c r="F28" s="14"/>
    </row>
    <row r="29" spans="1:6">
      <c r="A29" s="8" t="s">
        <v>51</v>
      </c>
      <c r="B29" s="11">
        <v>44856</v>
      </c>
      <c r="C29" s="8">
        <v>1</v>
      </c>
      <c r="F29" s="14"/>
    </row>
    <row r="30" spans="1:6">
      <c r="A30" s="8" t="s">
        <v>51</v>
      </c>
      <c r="B30" s="11">
        <v>44870</v>
      </c>
      <c r="C30" s="8">
        <v>1</v>
      </c>
      <c r="F30" s="14"/>
    </row>
    <row r="31" spans="1:6">
      <c r="A31" s="8" t="s">
        <v>48</v>
      </c>
      <c r="B31" s="11">
        <v>44856</v>
      </c>
      <c r="C31" s="8">
        <v>1</v>
      </c>
      <c r="F31" s="14"/>
    </row>
    <row r="32" spans="1:3">
      <c r="A32" s="8" t="s">
        <v>49</v>
      </c>
      <c r="B32" s="11">
        <v>44856</v>
      </c>
      <c r="C32" s="8">
        <v>1</v>
      </c>
    </row>
    <row r="33" spans="1:6">
      <c r="A33" s="8" t="s">
        <v>49</v>
      </c>
      <c r="B33" s="11">
        <v>44870</v>
      </c>
      <c r="C33" s="8">
        <v>1</v>
      </c>
      <c r="F33" s="14"/>
    </row>
    <row r="34" ht="14" spans="1:6">
      <c r="A34" s="8" t="s">
        <v>49</v>
      </c>
      <c r="B34" s="11"/>
      <c r="D34" s="11">
        <v>44867</v>
      </c>
      <c r="E34" s="8">
        <v>0.5</v>
      </c>
      <c r="F34" s="14" t="s">
        <v>68</v>
      </c>
    </row>
    <row r="35" spans="1:6">
      <c r="A35" s="8" t="s">
        <v>37</v>
      </c>
      <c r="B35" s="11">
        <v>44856</v>
      </c>
      <c r="C35" s="8">
        <v>1</v>
      </c>
      <c r="F35" s="14"/>
    </row>
    <row r="36" spans="1:6">
      <c r="A36" s="8" t="s">
        <v>37</v>
      </c>
      <c r="B36" s="11">
        <v>44870</v>
      </c>
      <c r="C36" s="8">
        <v>1</v>
      </c>
      <c r="F36" s="14"/>
    </row>
    <row r="37" spans="1:3">
      <c r="A37" s="8" t="s">
        <v>54</v>
      </c>
      <c r="B37" s="11">
        <v>44856</v>
      </c>
      <c r="C37" s="8">
        <v>1</v>
      </c>
    </row>
    <row r="38" spans="1:6">
      <c r="A38" s="8" t="s">
        <v>54</v>
      </c>
      <c r="B38" s="11">
        <v>44870</v>
      </c>
      <c r="C38" s="8">
        <v>1</v>
      </c>
      <c r="F38" s="14"/>
    </row>
    <row r="39" ht="14" spans="1:6">
      <c r="A39" s="8" t="s">
        <v>54</v>
      </c>
      <c r="D39" s="11" t="s">
        <v>73</v>
      </c>
      <c r="E39" s="8">
        <v>2</v>
      </c>
      <c r="F39" s="14" t="s">
        <v>74</v>
      </c>
    </row>
    <row r="40" spans="1:3">
      <c r="A40" s="8" t="s">
        <v>57</v>
      </c>
      <c r="B40" s="11">
        <v>44856</v>
      </c>
      <c r="C40" s="8">
        <v>1</v>
      </c>
    </row>
    <row r="41" spans="1:6">
      <c r="A41" s="8" t="s">
        <v>57</v>
      </c>
      <c r="B41" s="11">
        <v>44870</v>
      </c>
      <c r="C41" s="8">
        <v>1</v>
      </c>
      <c r="F41" s="14"/>
    </row>
    <row r="42" ht="14" spans="1:6">
      <c r="A42" s="8" t="s">
        <v>57</v>
      </c>
      <c r="B42" s="11"/>
      <c r="D42" s="11">
        <v>44876</v>
      </c>
      <c r="E42" s="8">
        <v>0.5</v>
      </c>
      <c r="F42" s="14" t="s">
        <v>68</v>
      </c>
    </row>
    <row r="43" ht="14" spans="1:6">
      <c r="A43" s="8" t="s">
        <v>57</v>
      </c>
      <c r="D43" s="11">
        <v>44856</v>
      </c>
      <c r="E43" s="8">
        <v>0.5</v>
      </c>
      <c r="F43" s="14" t="s">
        <v>72</v>
      </c>
    </row>
    <row r="44" spans="1:6">
      <c r="A44" s="8" t="s">
        <v>46</v>
      </c>
      <c r="B44" s="11">
        <v>44856</v>
      </c>
      <c r="C44" s="8">
        <v>1</v>
      </c>
      <c r="F44" s="14"/>
    </row>
    <row r="45" spans="1:6">
      <c r="A45" s="8" t="s">
        <v>46</v>
      </c>
      <c r="B45" s="11">
        <v>44870</v>
      </c>
      <c r="C45" s="8">
        <v>1</v>
      </c>
      <c r="F45" s="14"/>
    </row>
    <row r="46" spans="1:6">
      <c r="A46" s="8" t="s">
        <v>44</v>
      </c>
      <c r="B46" s="11">
        <v>44856</v>
      </c>
      <c r="C46" s="8">
        <v>1</v>
      </c>
      <c r="F46" s="14"/>
    </row>
    <row r="47" spans="1:6">
      <c r="A47" s="8" t="s">
        <v>44</v>
      </c>
      <c r="B47" s="11">
        <v>44870</v>
      </c>
      <c r="C47" s="8">
        <v>1</v>
      </c>
      <c r="F47" s="14"/>
    </row>
    <row r="48" ht="14" spans="1:6">
      <c r="A48" s="8" t="s">
        <v>44</v>
      </c>
      <c r="B48" s="11"/>
      <c r="D48" s="11" t="s">
        <v>75</v>
      </c>
      <c r="E48" s="8">
        <v>0.5</v>
      </c>
      <c r="F48" s="14" t="s">
        <v>71</v>
      </c>
    </row>
    <row r="49" ht="14" spans="1:6">
      <c r="A49" s="8" t="s">
        <v>44</v>
      </c>
      <c r="B49" s="11"/>
      <c r="D49" s="11">
        <v>44873</v>
      </c>
      <c r="E49" s="8">
        <v>1</v>
      </c>
      <c r="F49" s="14" t="s">
        <v>69</v>
      </c>
    </row>
    <row r="50" spans="1:6">
      <c r="A50" s="8" t="s">
        <v>34</v>
      </c>
      <c r="B50" s="11">
        <v>44856</v>
      </c>
      <c r="C50" s="8">
        <v>1</v>
      </c>
      <c r="F50" s="14"/>
    </row>
    <row r="51" spans="1:6">
      <c r="A51" s="8" t="s">
        <v>34</v>
      </c>
      <c r="B51" s="11">
        <v>44870</v>
      </c>
      <c r="C51" s="8">
        <v>1</v>
      </c>
      <c r="F51" s="14"/>
    </row>
    <row r="52" spans="1:6">
      <c r="A52" s="8" t="s">
        <v>32</v>
      </c>
      <c r="B52" s="11">
        <v>44856</v>
      </c>
      <c r="C52" s="8">
        <v>1</v>
      </c>
      <c r="F52" s="14"/>
    </row>
    <row r="53" spans="1:6">
      <c r="A53" s="8" t="s">
        <v>56</v>
      </c>
      <c r="B53" s="11">
        <v>44856</v>
      </c>
      <c r="C53" s="8">
        <v>1</v>
      </c>
      <c r="F53" s="14"/>
    </row>
    <row r="54" spans="1:6">
      <c r="A54" s="8" t="s">
        <v>56</v>
      </c>
      <c r="B54" s="11">
        <v>44870</v>
      </c>
      <c r="C54" s="8">
        <v>1</v>
      </c>
      <c r="F54" s="14"/>
    </row>
    <row r="55" spans="1:6">
      <c r="A55" s="8" t="s">
        <v>42</v>
      </c>
      <c r="B55" s="11">
        <v>44856</v>
      </c>
      <c r="C55" s="8">
        <v>1</v>
      </c>
      <c r="F55" s="14"/>
    </row>
    <row r="56" spans="1:6">
      <c r="A56" s="8" t="s">
        <v>42</v>
      </c>
      <c r="B56" s="11">
        <v>44870</v>
      </c>
      <c r="C56" s="8">
        <v>1</v>
      </c>
      <c r="F56" s="14"/>
    </row>
    <row r="57" spans="1:3">
      <c r="A57" s="8" t="s">
        <v>29</v>
      </c>
      <c r="B57" s="11">
        <v>44884</v>
      </c>
      <c r="C57" s="8">
        <v>1</v>
      </c>
    </row>
    <row r="58" spans="1:3">
      <c r="A58" s="8" t="s">
        <v>32</v>
      </c>
      <c r="B58" s="11">
        <v>44884</v>
      </c>
      <c r="C58" s="8">
        <v>1</v>
      </c>
    </row>
    <row r="59" spans="1:3">
      <c r="A59" s="8" t="s">
        <v>34</v>
      </c>
      <c r="B59" s="11">
        <v>44884</v>
      </c>
      <c r="C59" s="8">
        <v>1</v>
      </c>
    </row>
    <row r="60" spans="1:3">
      <c r="A60" s="8" t="s">
        <v>37</v>
      </c>
      <c r="B60" s="11">
        <v>44884</v>
      </c>
      <c r="C60" s="8">
        <v>1</v>
      </c>
    </row>
    <row r="61" spans="1:3">
      <c r="A61" s="8" t="s">
        <v>40</v>
      </c>
      <c r="B61" s="11">
        <v>44884</v>
      </c>
      <c r="C61" s="8">
        <v>1</v>
      </c>
    </row>
    <row r="62" spans="1:3">
      <c r="A62" s="8" t="s">
        <v>42</v>
      </c>
      <c r="B62" s="11">
        <v>44884</v>
      </c>
      <c r="C62" s="8">
        <v>1</v>
      </c>
    </row>
    <row r="63" spans="1:3">
      <c r="A63" s="8" t="s">
        <v>46</v>
      </c>
      <c r="B63" s="11">
        <v>44884</v>
      </c>
      <c r="C63" s="8">
        <v>1</v>
      </c>
    </row>
    <row r="64" spans="1:3">
      <c r="A64" s="8" t="s">
        <v>48</v>
      </c>
      <c r="B64" s="11">
        <v>44884</v>
      </c>
      <c r="C64" s="8">
        <v>1</v>
      </c>
    </row>
    <row r="65" spans="1:3">
      <c r="A65" s="8" t="s">
        <v>49</v>
      </c>
      <c r="B65" s="11">
        <v>44884</v>
      </c>
      <c r="C65" s="8">
        <v>1</v>
      </c>
    </row>
    <row r="66" spans="1:3">
      <c r="A66" s="8" t="s">
        <v>50</v>
      </c>
      <c r="B66" s="11">
        <v>44884</v>
      </c>
      <c r="C66" s="8">
        <v>1</v>
      </c>
    </row>
    <row r="67" spans="1:3">
      <c r="A67" s="8" t="s">
        <v>52</v>
      </c>
      <c r="B67" s="11">
        <v>44884</v>
      </c>
      <c r="C67" s="8">
        <v>1</v>
      </c>
    </row>
    <row r="68" spans="1:3">
      <c r="A68" s="8" t="s">
        <v>54</v>
      </c>
      <c r="B68" s="11">
        <v>44884</v>
      </c>
      <c r="C68" s="8">
        <v>1</v>
      </c>
    </row>
    <row r="69" spans="1:3">
      <c r="A69" s="8" t="s">
        <v>56</v>
      </c>
      <c r="B69" s="11">
        <v>44884</v>
      </c>
      <c r="C69" s="8">
        <v>1</v>
      </c>
    </row>
    <row r="70" spans="1:3">
      <c r="A70" s="8" t="s">
        <v>57</v>
      </c>
      <c r="B70" s="11">
        <v>44884</v>
      </c>
      <c r="C70" s="8">
        <v>1</v>
      </c>
    </row>
    <row r="71" spans="1:3">
      <c r="A71" s="8" t="s">
        <v>58</v>
      </c>
      <c r="B71" s="11">
        <v>44884</v>
      </c>
      <c r="C71" s="8">
        <v>1</v>
      </c>
    </row>
    <row r="72" spans="1:3">
      <c r="A72" s="8" t="s">
        <v>59</v>
      </c>
      <c r="B72" s="11">
        <v>44884</v>
      </c>
      <c r="C72" s="8">
        <v>1</v>
      </c>
    </row>
    <row r="73" spans="1:3">
      <c r="A73" s="8" t="s">
        <v>27</v>
      </c>
      <c r="B73" s="11">
        <v>44898</v>
      </c>
      <c r="C73" s="8">
        <v>1</v>
      </c>
    </row>
    <row r="74" spans="1:3">
      <c r="A74" s="8" t="s">
        <v>29</v>
      </c>
      <c r="B74" s="11">
        <v>44898</v>
      </c>
      <c r="C74" s="8">
        <v>1</v>
      </c>
    </row>
    <row r="75" spans="1:3">
      <c r="A75" s="8" t="s">
        <v>31</v>
      </c>
      <c r="B75" s="11">
        <v>44898</v>
      </c>
      <c r="C75" s="8">
        <v>1</v>
      </c>
    </row>
    <row r="76" spans="1:3">
      <c r="A76" s="8" t="s">
        <v>32</v>
      </c>
      <c r="B76" s="11">
        <v>44898</v>
      </c>
      <c r="C76" s="8">
        <v>1</v>
      </c>
    </row>
    <row r="77" spans="1:3">
      <c r="A77" s="8" t="s">
        <v>34</v>
      </c>
      <c r="B77" s="11">
        <v>44898</v>
      </c>
      <c r="C77" s="8">
        <v>1</v>
      </c>
    </row>
    <row r="78" spans="1:3">
      <c r="A78" s="8" t="s">
        <v>37</v>
      </c>
      <c r="B78" s="11">
        <v>44898</v>
      </c>
      <c r="C78" s="8">
        <v>1</v>
      </c>
    </row>
    <row r="79" spans="1:3">
      <c r="A79" s="8" t="s">
        <v>39</v>
      </c>
      <c r="B79" s="11">
        <v>44898</v>
      </c>
      <c r="C79" s="8">
        <v>1</v>
      </c>
    </row>
    <row r="80" spans="1:3">
      <c r="A80" s="8" t="s">
        <v>40</v>
      </c>
      <c r="B80" s="11">
        <v>44898</v>
      </c>
      <c r="C80" s="8">
        <v>1</v>
      </c>
    </row>
    <row r="81" spans="1:3">
      <c r="A81" s="8" t="s">
        <v>41</v>
      </c>
      <c r="B81" s="11">
        <v>44898</v>
      </c>
      <c r="C81" s="8">
        <v>1</v>
      </c>
    </row>
    <row r="82" spans="1:3">
      <c r="A82" s="8" t="s">
        <v>44</v>
      </c>
      <c r="B82" s="11">
        <v>44898</v>
      </c>
      <c r="C82" s="8">
        <v>0.5</v>
      </c>
    </row>
    <row r="83" spans="1:3">
      <c r="A83" s="8" t="s">
        <v>45</v>
      </c>
      <c r="B83" s="11">
        <v>44898</v>
      </c>
      <c r="C83" s="8">
        <v>1</v>
      </c>
    </row>
    <row r="84" spans="1:3">
      <c r="A84" s="8" t="s">
        <v>46</v>
      </c>
      <c r="B84" s="11">
        <v>44898</v>
      </c>
      <c r="C84" s="8">
        <v>1</v>
      </c>
    </row>
    <row r="85" spans="1:3">
      <c r="A85" s="8" t="s">
        <v>48</v>
      </c>
      <c r="B85" s="11">
        <v>44898</v>
      </c>
      <c r="C85" s="8">
        <v>1</v>
      </c>
    </row>
    <row r="86" spans="1:3">
      <c r="A86" s="8" t="s">
        <v>49</v>
      </c>
      <c r="B86" s="11">
        <v>44898</v>
      </c>
      <c r="C86" s="8">
        <v>1</v>
      </c>
    </row>
    <row r="87" spans="1:3">
      <c r="A87" s="8" t="s">
        <v>50</v>
      </c>
      <c r="B87" s="11">
        <v>44898</v>
      </c>
      <c r="C87" s="8">
        <v>1</v>
      </c>
    </row>
    <row r="88" spans="1:3">
      <c r="A88" s="8" t="s">
        <v>51</v>
      </c>
      <c r="B88" s="11">
        <v>44898</v>
      </c>
      <c r="C88" s="8">
        <v>1</v>
      </c>
    </row>
    <row r="89" spans="1:3">
      <c r="A89" s="8" t="s">
        <v>52</v>
      </c>
      <c r="B89" s="11">
        <v>44898</v>
      </c>
      <c r="C89" s="8">
        <v>1</v>
      </c>
    </row>
    <row r="90" spans="1:3">
      <c r="A90" s="8" t="s">
        <v>53</v>
      </c>
      <c r="B90" s="11">
        <v>44898</v>
      </c>
      <c r="C90" s="8">
        <v>1</v>
      </c>
    </row>
    <row r="91" spans="1:3">
      <c r="A91" s="8" t="s">
        <v>54</v>
      </c>
      <c r="B91" s="11">
        <v>44898</v>
      </c>
      <c r="C91" s="8">
        <v>1</v>
      </c>
    </row>
    <row r="92" spans="1:3">
      <c r="A92" s="8" t="s">
        <v>56</v>
      </c>
      <c r="B92" s="11">
        <v>44898</v>
      </c>
      <c r="C92" s="8">
        <v>1</v>
      </c>
    </row>
    <row r="93" spans="1:3">
      <c r="A93" s="8" t="s">
        <v>57</v>
      </c>
      <c r="B93" s="11">
        <v>44898</v>
      </c>
      <c r="C93" s="8">
        <v>1</v>
      </c>
    </row>
    <row r="94" spans="1:3">
      <c r="A94" s="8" t="s">
        <v>58</v>
      </c>
      <c r="B94" s="11">
        <v>44898</v>
      </c>
      <c r="C94" s="8">
        <v>1</v>
      </c>
    </row>
    <row r="95" spans="1:3">
      <c r="A95" s="8" t="s">
        <v>59</v>
      </c>
      <c r="B95" s="11">
        <v>44898</v>
      </c>
      <c r="C95" s="8">
        <v>1</v>
      </c>
    </row>
    <row r="96" spans="1:6">
      <c r="A96" s="8" t="s">
        <v>31</v>
      </c>
      <c r="B96" s="11"/>
      <c r="D96" s="11">
        <v>44900</v>
      </c>
      <c r="E96" s="8">
        <v>1</v>
      </c>
      <c r="F96" s="8" t="s">
        <v>69</v>
      </c>
    </row>
    <row r="97" spans="1:6">
      <c r="A97" s="8" t="s">
        <v>34</v>
      </c>
      <c r="D97" s="11">
        <v>44910</v>
      </c>
      <c r="E97" s="8">
        <v>1</v>
      </c>
      <c r="F97" s="8" t="s">
        <v>69</v>
      </c>
    </row>
    <row r="98" spans="1:6">
      <c r="A98" s="8" t="s">
        <v>39</v>
      </c>
      <c r="D98" s="11">
        <v>44910</v>
      </c>
      <c r="E98" s="8">
        <v>0.5</v>
      </c>
      <c r="F98" s="8" t="s">
        <v>72</v>
      </c>
    </row>
    <row r="99" spans="1:6">
      <c r="A99" s="8" t="s">
        <v>40</v>
      </c>
      <c r="D99" s="11">
        <v>44894</v>
      </c>
      <c r="E99" s="8">
        <v>0.5</v>
      </c>
      <c r="F99" s="8" t="s">
        <v>72</v>
      </c>
    </row>
    <row r="100" spans="1:6">
      <c r="A100" s="8" t="s">
        <v>40</v>
      </c>
      <c r="D100" s="11">
        <v>44895</v>
      </c>
      <c r="E100" s="8">
        <v>0.5</v>
      </c>
      <c r="F100" s="8" t="s">
        <v>72</v>
      </c>
    </row>
    <row r="101" spans="1:6">
      <c r="A101" s="8" t="s">
        <v>41</v>
      </c>
      <c r="D101" s="11">
        <v>44890</v>
      </c>
      <c r="E101" s="8">
        <v>1</v>
      </c>
      <c r="F101" s="8" t="s">
        <v>69</v>
      </c>
    </row>
    <row r="102" spans="1:6">
      <c r="A102" s="8" t="s">
        <v>42</v>
      </c>
      <c r="D102" s="11">
        <v>44877</v>
      </c>
      <c r="E102" s="8">
        <v>1</v>
      </c>
      <c r="F102" s="8" t="s">
        <v>69</v>
      </c>
    </row>
    <row r="103" spans="1:6">
      <c r="A103" s="8" t="s">
        <v>42</v>
      </c>
      <c r="D103" s="11">
        <v>44878</v>
      </c>
      <c r="E103" s="8">
        <v>1</v>
      </c>
      <c r="F103" s="8" t="s">
        <v>69</v>
      </c>
    </row>
    <row r="104" spans="1:6">
      <c r="A104" s="8" t="s">
        <v>42</v>
      </c>
      <c r="D104" s="11">
        <v>44879</v>
      </c>
      <c r="E104" s="8">
        <v>1</v>
      </c>
      <c r="F104" s="8" t="s">
        <v>69</v>
      </c>
    </row>
    <row r="105" spans="1:6">
      <c r="A105" s="8" t="s">
        <v>44</v>
      </c>
      <c r="D105" s="11">
        <v>44909</v>
      </c>
      <c r="E105" s="8">
        <v>1</v>
      </c>
      <c r="F105" s="8" t="s">
        <v>69</v>
      </c>
    </row>
    <row r="106" spans="1:6">
      <c r="A106" s="8" t="s">
        <v>46</v>
      </c>
      <c r="D106" s="11">
        <v>44910</v>
      </c>
      <c r="E106" s="8">
        <v>0.5</v>
      </c>
      <c r="F106" s="8" t="s">
        <v>71</v>
      </c>
    </row>
    <row r="107" spans="1:6">
      <c r="A107" s="8" t="s">
        <v>47</v>
      </c>
      <c r="D107" s="11">
        <v>44903</v>
      </c>
      <c r="E107" s="8">
        <v>0.5</v>
      </c>
      <c r="F107" s="8" t="s">
        <v>70</v>
      </c>
    </row>
    <row r="108" spans="1:6">
      <c r="A108" s="8" t="s">
        <v>53</v>
      </c>
      <c r="D108" s="11">
        <v>44889</v>
      </c>
      <c r="E108" s="8">
        <v>1</v>
      </c>
      <c r="F108" s="8" t="s">
        <v>69</v>
      </c>
    </row>
    <row r="109" spans="1:6">
      <c r="A109" s="8" t="s">
        <v>53</v>
      </c>
      <c r="D109" s="11">
        <v>44896</v>
      </c>
      <c r="E109" s="8">
        <v>0.5</v>
      </c>
      <c r="F109" s="8" t="s">
        <v>69</v>
      </c>
    </row>
    <row r="110" spans="1:6">
      <c r="A110" s="8" t="s">
        <v>57</v>
      </c>
      <c r="D110" s="11">
        <v>44894</v>
      </c>
      <c r="E110" s="8">
        <v>0.5</v>
      </c>
      <c r="F110" s="8" t="s">
        <v>72</v>
      </c>
    </row>
    <row r="111" spans="1:6">
      <c r="A111" s="8" t="s">
        <v>57</v>
      </c>
      <c r="D111" s="11">
        <v>44895</v>
      </c>
      <c r="E111" s="8">
        <v>0.5</v>
      </c>
      <c r="F111" s="8" t="s">
        <v>68</v>
      </c>
    </row>
    <row r="112" spans="1:6">
      <c r="A112" s="8" t="s">
        <v>57</v>
      </c>
      <c r="D112" s="11">
        <v>44896</v>
      </c>
      <c r="E112" s="8">
        <v>0.5</v>
      </c>
      <c r="F112" s="8" t="s">
        <v>72</v>
      </c>
    </row>
  </sheetData>
  <autoFilter ref="A1:F11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122" zoomScaleNormal="122" workbookViewId="0">
      <pane xSplit="1" ySplit="2" topLeftCell="B3" activePane="bottomRight" state="frozen"/>
      <selection/>
      <selection pane="topRight"/>
      <selection pane="bottomLeft"/>
      <selection pane="bottomRight" activeCell="N35" sqref="N35"/>
    </sheetView>
  </sheetViews>
  <sheetFormatPr defaultColWidth="8.72115384615385" defaultRowHeight="13.2"/>
  <cols>
    <col min="1" max="1" width="9.53846153846154" style="8" customWidth="1"/>
    <col min="2" max="2" width="15.2788461538462" style="2" customWidth="1"/>
    <col min="3" max="3" width="14.1826923076923" style="8" customWidth="1"/>
    <col min="4" max="17" width="8.72115384615385" style="8"/>
    <col min="18" max="16384" width="8.72115384615385" style="2"/>
  </cols>
  <sheetData>
    <row r="1" s="1" customFormat="1" spans="1:17">
      <c r="A1" s="3" t="s">
        <v>3</v>
      </c>
      <c r="B1" s="3" t="s">
        <v>5</v>
      </c>
      <c r="C1" s="7" t="s">
        <v>76</v>
      </c>
      <c r="D1" s="3" t="s">
        <v>77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" t="s">
        <v>78</v>
      </c>
      <c r="Q1" s="7" t="s">
        <v>79</v>
      </c>
    </row>
    <row r="2" s="1" customFormat="1" spans="1:17">
      <c r="A2" s="3"/>
      <c r="B2" s="3"/>
      <c r="C2" s="3"/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/>
      <c r="Q2" s="3"/>
    </row>
    <row r="3" s="1" customFormat="1" spans="1:17">
      <c r="A3" s="9" t="s">
        <v>27</v>
      </c>
      <c r="B3" s="9">
        <v>44888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f>SUM(D3:O3)</f>
        <v>0</v>
      </c>
      <c r="Q3" s="5">
        <f>C3-P3</f>
        <v>1</v>
      </c>
    </row>
    <row r="4" spans="1:17">
      <c r="A4" s="9" t="s">
        <v>29</v>
      </c>
      <c r="B4" s="9">
        <v>44866</v>
      </c>
      <c r="C4" s="5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f>SUM(D4:O4)</f>
        <v>0</v>
      </c>
      <c r="Q4" s="5">
        <f>C4-P4</f>
        <v>1</v>
      </c>
    </row>
    <row r="5" spans="1:17">
      <c r="A5" s="9" t="s">
        <v>31</v>
      </c>
      <c r="B5" s="9">
        <v>44865</v>
      </c>
      <c r="C5" s="5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>
        <v>1</v>
      </c>
      <c r="O5" s="5"/>
      <c r="P5" s="5">
        <f t="shared" ref="P5:P30" si="0">SUM(D5:O5)</f>
        <v>1</v>
      </c>
      <c r="Q5" s="5">
        <f t="shared" ref="Q5:Q30" si="1">C5-P5</f>
        <v>0</v>
      </c>
    </row>
    <row r="6" spans="1:17">
      <c r="A6" s="9" t="s">
        <v>32</v>
      </c>
      <c r="B6" s="9">
        <v>44832</v>
      </c>
      <c r="C6" s="5">
        <v>1.5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f t="shared" si="0"/>
        <v>0</v>
      </c>
      <c r="Q6" s="5">
        <f t="shared" si="1"/>
        <v>1.5</v>
      </c>
    </row>
    <row r="7" spans="1:17">
      <c r="A7" s="9" t="s">
        <v>34</v>
      </c>
      <c r="B7" s="9">
        <v>44805</v>
      </c>
      <c r="C7" s="5">
        <v>1.5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f t="shared" si="0"/>
        <v>0</v>
      </c>
      <c r="Q7" s="5">
        <f t="shared" si="1"/>
        <v>1.5</v>
      </c>
    </row>
    <row r="8" spans="1:17">
      <c r="A8" s="9" t="s">
        <v>35</v>
      </c>
      <c r="B8" s="9">
        <v>44788</v>
      </c>
      <c r="C8" s="5">
        <v>1.5</v>
      </c>
      <c r="D8" s="5"/>
      <c r="E8" s="5"/>
      <c r="F8" s="5"/>
      <c r="G8" s="5"/>
      <c r="H8" s="5"/>
      <c r="I8" s="5"/>
      <c r="J8" s="5"/>
      <c r="K8" s="5"/>
      <c r="L8" s="5"/>
      <c r="M8" s="5">
        <v>1.5</v>
      </c>
      <c r="N8" s="5"/>
      <c r="O8" s="5"/>
      <c r="P8" s="5">
        <f t="shared" si="0"/>
        <v>1.5</v>
      </c>
      <c r="Q8" s="5">
        <f t="shared" si="1"/>
        <v>0</v>
      </c>
    </row>
    <row r="9" spans="1:17">
      <c r="A9" s="9" t="s">
        <v>37</v>
      </c>
      <c r="B9" s="9">
        <v>44677</v>
      </c>
      <c r="C9" s="5">
        <v>1.5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f t="shared" si="0"/>
        <v>0</v>
      </c>
      <c r="Q9" s="5">
        <f t="shared" si="1"/>
        <v>1.5</v>
      </c>
    </row>
    <row r="10" spans="1:17">
      <c r="A10" s="9" t="s">
        <v>38</v>
      </c>
      <c r="B10" s="9">
        <v>44774</v>
      </c>
      <c r="C10" s="5">
        <v>1.5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f t="shared" si="0"/>
        <v>0</v>
      </c>
      <c r="Q10" s="5">
        <f t="shared" si="1"/>
        <v>1.5</v>
      </c>
    </row>
    <row r="11" spans="1:17">
      <c r="A11" s="9" t="s">
        <v>39</v>
      </c>
      <c r="B11" s="9">
        <v>44496</v>
      </c>
      <c r="C11" s="5">
        <v>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2</v>
      </c>
      <c r="P11" s="5">
        <f t="shared" si="0"/>
        <v>2</v>
      </c>
      <c r="Q11" s="5">
        <f t="shared" si="1"/>
        <v>2</v>
      </c>
    </row>
    <row r="12" spans="1:17">
      <c r="A12" s="9" t="s">
        <v>40</v>
      </c>
      <c r="B12" s="9">
        <v>44477</v>
      </c>
      <c r="C12" s="5">
        <v>1.5</v>
      </c>
      <c r="D12" s="5"/>
      <c r="E12" s="5"/>
      <c r="F12" s="5"/>
      <c r="G12" s="5"/>
      <c r="H12" s="5"/>
      <c r="I12" s="5"/>
      <c r="J12" s="5"/>
      <c r="K12" s="5"/>
      <c r="L12" s="5"/>
      <c r="M12" s="5">
        <v>1</v>
      </c>
      <c r="N12" s="5"/>
      <c r="O12" s="5">
        <v>0.5</v>
      </c>
      <c r="P12" s="5">
        <f t="shared" si="0"/>
        <v>1.5</v>
      </c>
      <c r="Q12" s="5">
        <f t="shared" si="1"/>
        <v>0</v>
      </c>
    </row>
    <row r="13" spans="1:17">
      <c r="A13" s="9" t="s">
        <v>41</v>
      </c>
      <c r="B13" s="9">
        <v>44424</v>
      </c>
      <c r="C13" s="5">
        <v>1.5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f t="shared" si="0"/>
        <v>0</v>
      </c>
      <c r="Q13" s="5">
        <f t="shared" si="1"/>
        <v>1.5</v>
      </c>
    </row>
    <row r="14" spans="1:17">
      <c r="A14" s="9" t="s">
        <v>42</v>
      </c>
      <c r="B14" s="9">
        <v>44410</v>
      </c>
      <c r="C14" s="5">
        <v>2.5</v>
      </c>
      <c r="D14" s="5"/>
      <c r="E14" s="5"/>
      <c r="F14" s="5"/>
      <c r="G14" s="5"/>
      <c r="H14" s="5"/>
      <c r="I14" s="5"/>
      <c r="J14" s="5"/>
      <c r="K14" s="5"/>
      <c r="L14" s="5"/>
      <c r="M14" s="5">
        <v>1</v>
      </c>
      <c r="N14" s="5">
        <v>0.5</v>
      </c>
      <c r="O14" s="5">
        <v>1</v>
      </c>
      <c r="P14" s="5">
        <f t="shared" si="0"/>
        <v>2.5</v>
      </c>
      <c r="Q14" s="5">
        <f t="shared" si="1"/>
        <v>0</v>
      </c>
    </row>
    <row r="15" spans="1:17">
      <c r="A15" s="9" t="s">
        <v>44</v>
      </c>
      <c r="B15" s="9">
        <v>44382</v>
      </c>
      <c r="C15" s="5">
        <v>1.5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si="0"/>
        <v>0</v>
      </c>
      <c r="Q15" s="5">
        <f t="shared" si="1"/>
        <v>1.5</v>
      </c>
    </row>
    <row r="16" spans="1:17">
      <c r="A16" s="9" t="s">
        <v>45</v>
      </c>
      <c r="B16" s="9">
        <v>44362</v>
      </c>
      <c r="C16" s="5">
        <v>1.5</v>
      </c>
      <c r="D16" s="5"/>
      <c r="E16" s="5"/>
      <c r="F16" s="5"/>
      <c r="G16" s="5"/>
      <c r="H16" s="5"/>
      <c r="I16" s="5"/>
      <c r="J16" s="5"/>
      <c r="K16" s="5"/>
      <c r="L16" s="5"/>
      <c r="M16" s="5">
        <v>1</v>
      </c>
      <c r="N16" s="5">
        <v>0.5</v>
      </c>
      <c r="O16" s="5"/>
      <c r="P16" s="5">
        <f t="shared" si="0"/>
        <v>1.5</v>
      </c>
      <c r="Q16" s="5">
        <f t="shared" si="1"/>
        <v>0</v>
      </c>
    </row>
    <row r="17" spans="1:17">
      <c r="A17" s="9" t="s">
        <v>46</v>
      </c>
      <c r="B17" s="9">
        <v>44358</v>
      </c>
      <c r="C17" s="5">
        <v>1.5</v>
      </c>
      <c r="D17" s="5"/>
      <c r="E17" s="5"/>
      <c r="F17" s="5"/>
      <c r="G17" s="5"/>
      <c r="H17" s="5"/>
      <c r="I17" s="5"/>
      <c r="J17" s="5"/>
      <c r="K17" s="5"/>
      <c r="L17" s="5"/>
      <c r="M17" s="5">
        <v>1.5</v>
      </c>
      <c r="N17" s="5"/>
      <c r="O17" s="5"/>
      <c r="P17" s="5">
        <f t="shared" si="0"/>
        <v>1.5</v>
      </c>
      <c r="Q17" s="5">
        <f t="shared" si="1"/>
        <v>0</v>
      </c>
    </row>
    <row r="18" spans="1:17">
      <c r="A18" s="9" t="s">
        <v>47</v>
      </c>
      <c r="B18" s="9">
        <v>44349</v>
      </c>
      <c r="C18" s="5">
        <v>1.5</v>
      </c>
      <c r="D18" s="5"/>
      <c r="E18" s="5"/>
      <c r="F18" s="5"/>
      <c r="G18" s="5"/>
      <c r="H18" s="5"/>
      <c r="I18" s="5"/>
      <c r="J18" s="5"/>
      <c r="K18" s="5"/>
      <c r="L18" s="5"/>
      <c r="M18" s="5">
        <v>1</v>
      </c>
      <c r="N18" s="5"/>
      <c r="O18" s="5">
        <v>0.5</v>
      </c>
      <c r="P18" s="5">
        <f t="shared" si="0"/>
        <v>1.5</v>
      </c>
      <c r="Q18" s="5">
        <f t="shared" si="1"/>
        <v>0</v>
      </c>
    </row>
    <row r="19" spans="1:17">
      <c r="A19" s="9" t="s">
        <v>48</v>
      </c>
      <c r="B19" s="9">
        <v>44340</v>
      </c>
      <c r="C19" s="5">
        <v>1.5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f t="shared" si="0"/>
        <v>0</v>
      </c>
      <c r="Q19" s="5">
        <f t="shared" si="1"/>
        <v>1.5</v>
      </c>
    </row>
    <row r="20" spans="1:17">
      <c r="A20" s="9" t="s">
        <v>49</v>
      </c>
      <c r="B20" s="9">
        <v>44328</v>
      </c>
      <c r="C20" s="5">
        <v>1.5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f t="shared" si="0"/>
        <v>0</v>
      </c>
      <c r="Q20" s="5">
        <f t="shared" si="1"/>
        <v>1.5</v>
      </c>
    </row>
    <row r="21" spans="1:17">
      <c r="A21" s="9" t="s">
        <v>50</v>
      </c>
      <c r="B21" s="9">
        <v>44326</v>
      </c>
      <c r="C21" s="5">
        <v>6</v>
      </c>
      <c r="D21" s="5"/>
      <c r="E21" s="5"/>
      <c r="F21" s="5"/>
      <c r="G21" s="5"/>
      <c r="H21" s="5"/>
      <c r="I21" s="5"/>
      <c r="J21" s="5"/>
      <c r="K21" s="5"/>
      <c r="L21" s="5"/>
      <c r="M21" s="5">
        <v>1</v>
      </c>
      <c r="N21" s="5">
        <v>0.5</v>
      </c>
      <c r="O21" s="5">
        <v>2</v>
      </c>
      <c r="P21" s="5">
        <f t="shared" si="0"/>
        <v>3.5</v>
      </c>
      <c r="Q21" s="5">
        <f t="shared" si="1"/>
        <v>2.5</v>
      </c>
    </row>
    <row r="22" spans="1:17">
      <c r="A22" s="9" t="s">
        <v>51</v>
      </c>
      <c r="B22" s="9">
        <v>44326</v>
      </c>
      <c r="C22" s="5">
        <v>2.5</v>
      </c>
      <c r="D22" s="5"/>
      <c r="E22" s="5"/>
      <c r="F22" s="5"/>
      <c r="G22" s="5"/>
      <c r="H22" s="5"/>
      <c r="I22" s="5"/>
      <c r="J22" s="5"/>
      <c r="K22" s="5"/>
      <c r="L22" s="5"/>
      <c r="M22" s="5">
        <v>0.5</v>
      </c>
      <c r="N22" s="5"/>
      <c r="O22" s="5">
        <v>2</v>
      </c>
      <c r="P22" s="5">
        <f t="shared" si="0"/>
        <v>2.5</v>
      </c>
      <c r="Q22" s="5">
        <f t="shared" si="1"/>
        <v>0</v>
      </c>
    </row>
    <row r="23" spans="1:17">
      <c r="A23" s="9" t="s">
        <v>52</v>
      </c>
      <c r="B23" s="9">
        <v>44314</v>
      </c>
      <c r="C23" s="5">
        <v>2.5</v>
      </c>
      <c r="D23" s="5"/>
      <c r="E23" s="5"/>
      <c r="F23" s="5"/>
      <c r="G23" s="5"/>
      <c r="H23" s="5"/>
      <c r="I23" s="5"/>
      <c r="J23" s="5"/>
      <c r="K23" s="5"/>
      <c r="L23" s="5"/>
      <c r="M23" s="5">
        <v>1</v>
      </c>
      <c r="N23" s="5"/>
      <c r="O23" s="5"/>
      <c r="P23" s="5">
        <f t="shared" si="0"/>
        <v>1</v>
      </c>
      <c r="Q23" s="5">
        <f t="shared" si="1"/>
        <v>1.5</v>
      </c>
    </row>
    <row r="24" spans="1:17">
      <c r="A24" s="9" t="s">
        <v>53</v>
      </c>
      <c r="B24" s="9">
        <v>44294</v>
      </c>
      <c r="C24" s="5">
        <v>1.5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f t="shared" si="0"/>
        <v>0</v>
      </c>
      <c r="Q24" s="5">
        <f t="shared" si="1"/>
        <v>1.5</v>
      </c>
    </row>
    <row r="25" spans="1:17">
      <c r="A25" s="9" t="s">
        <v>54</v>
      </c>
      <c r="B25" s="9">
        <v>44357</v>
      </c>
      <c r="C25" s="5">
        <v>2.5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1</v>
      </c>
      <c r="O25" s="5">
        <v>1.5</v>
      </c>
      <c r="P25" s="5">
        <f t="shared" si="0"/>
        <v>2.5</v>
      </c>
      <c r="Q25" s="5">
        <f t="shared" si="1"/>
        <v>0</v>
      </c>
    </row>
    <row r="26" spans="1:17">
      <c r="A26" s="9" t="s">
        <v>55</v>
      </c>
      <c r="B26" s="9">
        <v>44270</v>
      </c>
      <c r="C26" s="5">
        <v>1.5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f t="shared" si="0"/>
        <v>0</v>
      </c>
      <c r="Q26" s="5">
        <f t="shared" si="1"/>
        <v>1.5</v>
      </c>
    </row>
    <row r="27" spans="1:17">
      <c r="A27" s="9" t="s">
        <v>56</v>
      </c>
      <c r="B27" s="9">
        <v>44284</v>
      </c>
      <c r="C27" s="5">
        <v>2.5</v>
      </c>
      <c r="D27" s="5"/>
      <c r="E27" s="5"/>
      <c r="F27" s="5"/>
      <c r="G27" s="5"/>
      <c r="H27" s="5"/>
      <c r="I27" s="5"/>
      <c r="J27" s="5"/>
      <c r="K27" s="5"/>
      <c r="L27" s="5"/>
      <c r="M27" s="5">
        <v>0.5</v>
      </c>
      <c r="N27" s="5"/>
      <c r="O27" s="5">
        <v>2</v>
      </c>
      <c r="P27" s="5">
        <f t="shared" si="0"/>
        <v>2.5</v>
      </c>
      <c r="Q27" s="5">
        <f t="shared" si="1"/>
        <v>0</v>
      </c>
    </row>
    <row r="28" spans="1:17">
      <c r="A28" s="9" t="s">
        <v>57</v>
      </c>
      <c r="B28" s="9">
        <v>44284</v>
      </c>
      <c r="C28" s="5">
        <v>1.5</v>
      </c>
      <c r="D28" s="5"/>
      <c r="E28" s="5"/>
      <c r="F28" s="5"/>
      <c r="G28" s="5"/>
      <c r="H28" s="5"/>
      <c r="I28" s="5"/>
      <c r="J28" s="5"/>
      <c r="K28" s="5"/>
      <c r="L28" s="5"/>
      <c r="M28" s="5">
        <v>1</v>
      </c>
      <c r="N28" s="5"/>
      <c r="O28" s="5">
        <v>0.5</v>
      </c>
      <c r="P28" s="5">
        <f t="shared" si="0"/>
        <v>1.5</v>
      </c>
      <c r="Q28" s="5">
        <f t="shared" si="1"/>
        <v>0</v>
      </c>
    </row>
    <row r="29" spans="1:17">
      <c r="A29" s="9" t="s">
        <v>58</v>
      </c>
      <c r="B29" s="9">
        <v>44226</v>
      </c>
      <c r="C29" s="5">
        <v>2.5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1</v>
      </c>
      <c r="P29" s="5">
        <f t="shared" si="0"/>
        <v>1</v>
      </c>
      <c r="Q29" s="5">
        <f t="shared" si="1"/>
        <v>1.5</v>
      </c>
    </row>
    <row r="30" spans="1:17">
      <c r="A30" s="9" t="s">
        <v>59</v>
      </c>
      <c r="B30" s="9">
        <v>44278</v>
      </c>
      <c r="C30" s="5">
        <v>2.5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f t="shared" si="0"/>
        <v>0</v>
      </c>
      <c r="Q30" s="5">
        <f t="shared" si="1"/>
        <v>2.5</v>
      </c>
    </row>
  </sheetData>
  <mergeCells count="6">
    <mergeCell ref="D1:O1"/>
    <mergeCell ref="A1:A2"/>
    <mergeCell ref="B1:B2"/>
    <mergeCell ref="C1:C2"/>
    <mergeCell ref="P1:P2"/>
    <mergeCell ref="Q1:Q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zoomScale="127" zoomScaleNormal="127" workbookViewId="0">
      <selection activeCell="N12" sqref="N12"/>
    </sheetView>
  </sheetViews>
  <sheetFormatPr defaultColWidth="8.72115384615385" defaultRowHeight="16.8"/>
  <cols>
    <col min="2" max="2" width="13.5384615384615" customWidth="1"/>
    <col min="15" max="16" width="9.90384615384615" customWidth="1"/>
  </cols>
  <sheetData>
    <row r="1" s="1" customFormat="1" ht="13.2" spans="1:16">
      <c r="A1" s="3" t="s">
        <v>3</v>
      </c>
      <c r="B1" s="3" t="s">
        <v>5</v>
      </c>
      <c r="C1" s="3" t="s">
        <v>92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7" t="s">
        <v>93</v>
      </c>
      <c r="P1" s="7" t="s">
        <v>94</v>
      </c>
    </row>
    <row r="2" s="1" customFormat="1" ht="13.2" spans="1:16">
      <c r="A2" s="3"/>
      <c r="B2" s="3"/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/>
      <c r="P2" s="3"/>
    </row>
    <row r="3" s="2" customFormat="1" ht="13.2" spans="1:16">
      <c r="A3" s="4" t="s">
        <v>29</v>
      </c>
      <c r="B3" s="4">
        <v>44866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f t="shared" ref="O3:O29" si="0">SUM(C3:N3)</f>
        <v>0</v>
      </c>
      <c r="P3" s="5">
        <f t="shared" ref="P3:P29" si="1">3-O3</f>
        <v>3</v>
      </c>
    </row>
    <row r="4" spans="1:16">
      <c r="A4" s="4" t="s">
        <v>31</v>
      </c>
      <c r="B4" s="4">
        <v>44865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>
        <f t="shared" si="0"/>
        <v>0</v>
      </c>
      <c r="P4" s="5">
        <f t="shared" si="1"/>
        <v>3</v>
      </c>
    </row>
    <row r="5" spans="1:16">
      <c r="A5" s="4" t="s">
        <v>32</v>
      </c>
      <c r="B5" s="4">
        <v>44832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>
        <f t="shared" si="0"/>
        <v>0</v>
      </c>
      <c r="P5" s="5">
        <f t="shared" si="1"/>
        <v>3</v>
      </c>
    </row>
    <row r="6" spans="1:16">
      <c r="A6" s="4" t="s">
        <v>34</v>
      </c>
      <c r="B6" s="4">
        <v>44805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>
        <f t="shared" si="0"/>
        <v>0</v>
      </c>
      <c r="P6" s="5">
        <f t="shared" si="1"/>
        <v>3</v>
      </c>
    </row>
    <row r="7" spans="1:16">
      <c r="A7" s="4" t="s">
        <v>35</v>
      </c>
      <c r="B7" s="4">
        <v>44788</v>
      </c>
      <c r="C7" s="6"/>
      <c r="D7" s="6"/>
      <c r="E7" s="6"/>
      <c r="F7" s="6"/>
      <c r="G7" s="6"/>
      <c r="H7" s="6"/>
      <c r="I7" s="6"/>
      <c r="J7" s="6"/>
      <c r="K7" s="6"/>
      <c r="L7" s="6">
        <v>0.5</v>
      </c>
      <c r="M7" s="6">
        <v>1</v>
      </c>
      <c r="N7" s="6"/>
      <c r="O7" s="5">
        <f t="shared" si="0"/>
        <v>1.5</v>
      </c>
      <c r="P7" s="5">
        <f t="shared" si="1"/>
        <v>1.5</v>
      </c>
    </row>
    <row r="8" spans="1:16">
      <c r="A8" s="4" t="s">
        <v>37</v>
      </c>
      <c r="B8" s="4">
        <v>44677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f t="shared" si="0"/>
        <v>0</v>
      </c>
      <c r="P8" s="5">
        <f t="shared" si="1"/>
        <v>3</v>
      </c>
    </row>
    <row r="9" spans="1:16">
      <c r="A9" s="4" t="s">
        <v>38</v>
      </c>
      <c r="B9" s="4">
        <v>44774</v>
      </c>
      <c r="C9" s="6"/>
      <c r="D9" s="6"/>
      <c r="E9" s="6">
        <v>1</v>
      </c>
      <c r="F9" s="6"/>
      <c r="G9" s="6"/>
      <c r="H9" s="6"/>
      <c r="I9" s="6"/>
      <c r="J9" s="6"/>
      <c r="K9" s="6">
        <v>2</v>
      </c>
      <c r="L9" s="6"/>
      <c r="M9" s="6"/>
      <c r="N9" s="6"/>
      <c r="O9" s="5">
        <f t="shared" si="0"/>
        <v>3</v>
      </c>
      <c r="P9" s="5">
        <f t="shared" si="1"/>
        <v>0</v>
      </c>
    </row>
    <row r="10" spans="1:16">
      <c r="A10" s="4" t="s">
        <v>39</v>
      </c>
      <c r="B10" s="4">
        <v>44496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f t="shared" si="0"/>
        <v>0</v>
      </c>
      <c r="P10" s="5">
        <f t="shared" si="1"/>
        <v>3</v>
      </c>
    </row>
    <row r="11" spans="1:16">
      <c r="A11" s="4" t="s">
        <v>40</v>
      </c>
      <c r="B11" s="4">
        <v>44477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</v>
      </c>
      <c r="O11" s="5">
        <f t="shared" si="0"/>
        <v>1</v>
      </c>
      <c r="P11" s="5">
        <f t="shared" si="1"/>
        <v>2</v>
      </c>
    </row>
    <row r="12" spans="1:16">
      <c r="A12" s="4" t="s">
        <v>41</v>
      </c>
      <c r="B12" s="4">
        <v>44424</v>
      </c>
      <c r="C12" s="6">
        <v>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f t="shared" si="0"/>
        <v>3</v>
      </c>
      <c r="P12" s="5">
        <f t="shared" si="1"/>
        <v>0</v>
      </c>
    </row>
    <row r="13" spans="1:16">
      <c r="A13" s="4" t="s">
        <v>42</v>
      </c>
      <c r="B13" s="4">
        <v>44410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>
        <f t="shared" si="0"/>
        <v>0</v>
      </c>
      <c r="P13" s="5">
        <f t="shared" si="1"/>
        <v>3</v>
      </c>
    </row>
    <row r="14" spans="1:16">
      <c r="A14" s="4" t="s">
        <v>44</v>
      </c>
      <c r="B14" s="4">
        <v>44382</v>
      </c>
      <c r="C14" s="6"/>
      <c r="D14" s="6"/>
      <c r="E14" s="6">
        <v>0.5</v>
      </c>
      <c r="F14" s="6"/>
      <c r="G14" s="6"/>
      <c r="H14" s="6"/>
      <c r="I14" s="6"/>
      <c r="J14" s="6"/>
      <c r="K14" s="6"/>
      <c r="L14" s="6"/>
      <c r="M14" s="6"/>
      <c r="N14" s="6"/>
      <c r="O14" s="5">
        <f t="shared" si="0"/>
        <v>0.5</v>
      </c>
      <c r="P14" s="5">
        <f t="shared" si="1"/>
        <v>2.5</v>
      </c>
    </row>
    <row r="15" spans="1:16">
      <c r="A15" s="4" t="s">
        <v>45</v>
      </c>
      <c r="B15" s="4">
        <v>44362</v>
      </c>
      <c r="C15" s="6"/>
      <c r="D15" s="6"/>
      <c r="E15" s="6"/>
      <c r="F15" s="6"/>
      <c r="G15" s="6"/>
      <c r="H15" s="6"/>
      <c r="I15" s="6"/>
      <c r="J15" s="6">
        <v>1</v>
      </c>
      <c r="K15" s="6"/>
      <c r="L15" s="6"/>
      <c r="M15" s="6"/>
      <c r="N15" s="6"/>
      <c r="O15" s="5">
        <f t="shared" si="0"/>
        <v>1</v>
      </c>
      <c r="P15" s="5">
        <f t="shared" si="1"/>
        <v>2</v>
      </c>
    </row>
    <row r="16" spans="1:16">
      <c r="A16" s="4" t="s">
        <v>46</v>
      </c>
      <c r="B16" s="4">
        <v>44358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5">
        <f t="shared" si="0"/>
        <v>0</v>
      </c>
      <c r="P16" s="5">
        <f t="shared" si="1"/>
        <v>3</v>
      </c>
    </row>
    <row r="17" spans="1:16">
      <c r="A17" s="4" t="s">
        <v>47</v>
      </c>
      <c r="B17" s="4">
        <v>44349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5">
        <f t="shared" si="0"/>
        <v>0</v>
      </c>
      <c r="P17" s="5">
        <f t="shared" si="1"/>
        <v>3</v>
      </c>
    </row>
    <row r="18" spans="1:16">
      <c r="A18" s="4" t="s">
        <v>48</v>
      </c>
      <c r="B18" s="4">
        <v>44340</v>
      </c>
      <c r="C18" s="6">
        <v>1.5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5">
        <f t="shared" si="0"/>
        <v>1.5</v>
      </c>
      <c r="P18" s="5">
        <f t="shared" si="1"/>
        <v>1.5</v>
      </c>
    </row>
    <row r="19" spans="1:16">
      <c r="A19" s="4" t="s">
        <v>49</v>
      </c>
      <c r="B19" s="4">
        <v>44328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5">
        <f t="shared" si="0"/>
        <v>0</v>
      </c>
      <c r="P19" s="5">
        <f t="shared" si="1"/>
        <v>3</v>
      </c>
    </row>
    <row r="20" spans="1:16">
      <c r="A20" s="4" t="s">
        <v>50</v>
      </c>
      <c r="B20" s="4">
        <v>44326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>
        <f t="shared" si="0"/>
        <v>0</v>
      </c>
      <c r="P20" s="5">
        <f t="shared" si="1"/>
        <v>3</v>
      </c>
    </row>
    <row r="21" spans="1:16">
      <c r="A21" s="4" t="s">
        <v>51</v>
      </c>
      <c r="B21" s="4">
        <v>44326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>
        <f t="shared" si="0"/>
        <v>0</v>
      </c>
      <c r="P21" s="5">
        <f t="shared" si="1"/>
        <v>3</v>
      </c>
    </row>
    <row r="22" spans="1:16">
      <c r="A22" s="4" t="s">
        <v>52</v>
      </c>
      <c r="B22" s="4">
        <v>44314</v>
      </c>
      <c r="C22" s="6">
        <v>0.5</v>
      </c>
      <c r="D22" s="6"/>
      <c r="E22" s="6"/>
      <c r="F22" s="6"/>
      <c r="G22" s="6"/>
      <c r="H22" s="6">
        <v>1</v>
      </c>
      <c r="I22" s="6"/>
      <c r="J22" s="6"/>
      <c r="K22" s="6"/>
      <c r="L22" s="6"/>
      <c r="M22" s="6"/>
      <c r="N22" s="6"/>
      <c r="O22" s="5">
        <f t="shared" si="0"/>
        <v>1.5</v>
      </c>
      <c r="P22" s="5">
        <f t="shared" si="1"/>
        <v>1.5</v>
      </c>
    </row>
    <row r="23" spans="1:16">
      <c r="A23" s="4" t="s">
        <v>53</v>
      </c>
      <c r="B23" s="4">
        <v>44294</v>
      </c>
      <c r="C23" s="6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5">
        <f t="shared" si="0"/>
        <v>3</v>
      </c>
      <c r="P23" s="5">
        <f t="shared" si="1"/>
        <v>0</v>
      </c>
    </row>
    <row r="24" spans="1:16">
      <c r="A24" s="4" t="s">
        <v>54</v>
      </c>
      <c r="B24" s="4">
        <v>44357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1</v>
      </c>
      <c r="O24" s="5">
        <f t="shared" si="0"/>
        <v>1</v>
      </c>
      <c r="P24" s="5">
        <f t="shared" si="1"/>
        <v>2</v>
      </c>
    </row>
    <row r="25" spans="1:16">
      <c r="A25" s="4" t="s">
        <v>55</v>
      </c>
      <c r="B25" s="4">
        <v>44270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f t="shared" si="0"/>
        <v>0</v>
      </c>
      <c r="P25" s="5">
        <f t="shared" si="1"/>
        <v>3</v>
      </c>
    </row>
    <row r="26" spans="1:16">
      <c r="A26" s="4" t="s">
        <v>56</v>
      </c>
      <c r="B26" s="4">
        <v>44284</v>
      </c>
      <c r="C26" s="6">
        <v>0.5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f t="shared" si="0"/>
        <v>0.5</v>
      </c>
      <c r="P26" s="5">
        <f t="shared" si="1"/>
        <v>2.5</v>
      </c>
    </row>
    <row r="27" spans="1:16">
      <c r="A27" s="4" t="s">
        <v>57</v>
      </c>
      <c r="B27" s="4">
        <v>44284</v>
      </c>
      <c r="C27" s="6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5">
        <f t="shared" si="0"/>
        <v>1</v>
      </c>
      <c r="P27" s="5">
        <f t="shared" si="1"/>
        <v>2</v>
      </c>
    </row>
    <row r="28" spans="1:16">
      <c r="A28" s="4" t="s">
        <v>58</v>
      </c>
      <c r="B28" s="4">
        <v>44226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>
        <f t="shared" si="0"/>
        <v>0</v>
      </c>
      <c r="P28" s="5">
        <f t="shared" si="1"/>
        <v>3</v>
      </c>
    </row>
    <row r="29" spans="1:16">
      <c r="A29" s="4" t="s">
        <v>59</v>
      </c>
      <c r="B29" s="4">
        <v>44278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>
        <f t="shared" si="0"/>
        <v>0</v>
      </c>
      <c r="P29" s="5">
        <f t="shared" si="1"/>
        <v>3</v>
      </c>
    </row>
  </sheetData>
  <mergeCells count="5">
    <mergeCell ref="C1:N1"/>
    <mergeCell ref="A1:A2"/>
    <mergeCell ref="B1:B2"/>
    <mergeCell ref="O1:O2"/>
    <mergeCell ref="P1:P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1-月考勤统计</vt:lpstr>
      <vt:lpstr>2.1-加班及调休汇总统计</vt:lpstr>
      <vt:lpstr>2.2-加班及调休明细表</vt:lpstr>
      <vt:lpstr>3-年假统计表</vt:lpstr>
      <vt:lpstr>4-病假统计表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17173</dc:creator>
  <cp:lastModifiedBy>dyl</cp:lastModifiedBy>
  <dcterms:created xsi:type="dcterms:W3CDTF">2022-10-18T14:24:00Z</dcterms:created>
  <dcterms:modified xsi:type="dcterms:W3CDTF">2022-12-20T17:35:47Z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43B203522FB544A6844102E895CE6270</vt:lpwstr>
  </property>
  <property fmtid="{D5CDD505-2E9C-101B-9397-08002B2CF9AE}" pid="3" name="KSOProductBuildVer">
    <vt:lpwstr>2052-5.1.1.7676</vt:lpwstr>
  </property>
</Properties>
</file>