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jaholler/Desktop/LPB/LULCC_Esmeraldas/"/>
    </mc:Choice>
  </mc:AlternateContent>
  <xr:revisionPtr revIDLastSave="0" documentId="13_ncr:1_{DFC6EF7E-7831-A64F-9570-0BE1EC080A41}" xr6:coauthVersionLast="47" xr6:coauthVersionMax="47" xr10:uidLastSave="{00000000-0000-0000-0000-000000000000}"/>
  <bookViews>
    <workbookView xWindow="3080" yWindow="980" windowWidth="37880" windowHeight="25180" xr2:uid="{1B4D07A3-151A-CA43-A1FF-A72EF8A263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" l="1"/>
  <c r="F92" i="1"/>
  <c r="F91" i="1"/>
  <c r="F78" i="1"/>
  <c r="F77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29" i="1"/>
  <c r="F30" i="1"/>
  <c r="F31" i="1"/>
  <c r="F32" i="1"/>
  <c r="F33" i="1"/>
  <c r="F34" i="1"/>
  <c r="F35" i="1"/>
  <c r="F28" i="1"/>
  <c r="F27" i="1"/>
  <c r="F36" i="1"/>
  <c r="F38" i="1"/>
  <c r="F37" i="1"/>
  <c r="F26" i="1"/>
  <c r="D103" i="1"/>
  <c r="E103" i="1" s="1"/>
  <c r="D102" i="1"/>
  <c r="E102" i="1" s="1"/>
  <c r="D101" i="1"/>
  <c r="E101" i="1" s="1"/>
  <c r="D100" i="1"/>
  <c r="E100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D75" i="1"/>
  <c r="E75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0" i="1"/>
  <c r="E20" i="1" s="1"/>
  <c r="G101" i="1"/>
  <c r="G93" i="1"/>
  <c r="G92" i="1"/>
  <c r="G91" i="1"/>
  <c r="G90" i="1"/>
  <c r="G89" i="1"/>
  <c r="G88" i="1"/>
  <c r="G87" i="1"/>
  <c r="G86" i="1"/>
  <c r="G85" i="1"/>
  <c r="G84" i="1"/>
  <c r="G83" i="1"/>
  <c r="G82" i="1"/>
  <c r="G100" i="1"/>
  <c r="E109" i="1"/>
  <c r="H109" i="1" s="1"/>
  <c r="D108" i="1"/>
  <c r="E108" i="1" s="1"/>
  <c r="H108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5" i="1"/>
  <c r="F25" i="1"/>
  <c r="G27" i="1"/>
  <c r="G28" i="1"/>
  <c r="G29" i="1"/>
  <c r="G30" i="1"/>
  <c r="G31" i="1"/>
  <c r="G32" i="1"/>
  <c r="G33" i="1"/>
  <c r="G34" i="1"/>
  <c r="G35" i="1"/>
  <c r="G36" i="1"/>
  <c r="G37" i="1"/>
  <c r="G38" i="1"/>
  <c r="G26" i="1"/>
  <c r="E97" i="1"/>
  <c r="H97" i="1" s="1"/>
  <c r="E21" i="1"/>
  <c r="E22" i="1"/>
  <c r="E76" i="1"/>
  <c r="D96" i="1"/>
  <c r="E96" i="1" s="1"/>
  <c r="H96" i="1" s="1"/>
  <c r="G20" i="1"/>
  <c r="G21" i="1"/>
  <c r="G22" i="1"/>
  <c r="G41" i="1"/>
  <c r="G75" i="1"/>
  <c r="G76" i="1"/>
  <c r="G77" i="1"/>
  <c r="G78" i="1"/>
  <c r="G79" i="1"/>
  <c r="G80" i="1"/>
  <c r="G81" i="1"/>
  <c r="H70" i="1" l="1"/>
  <c r="H88" i="1"/>
  <c r="H87" i="1"/>
  <c r="J108" i="1"/>
  <c r="H102" i="1"/>
  <c r="H85" i="1"/>
  <c r="H101" i="1"/>
  <c r="J96" i="1"/>
  <c r="H100" i="1"/>
  <c r="H89" i="1"/>
  <c r="H25" i="1"/>
  <c r="H83" i="1"/>
  <c r="H92" i="1"/>
  <c r="H93" i="1"/>
  <c r="H91" i="1"/>
  <c r="H43" i="1"/>
  <c r="H103" i="1"/>
  <c r="H82" i="1"/>
  <c r="H90" i="1"/>
  <c r="H84" i="1"/>
  <c r="H68" i="1"/>
  <c r="H55" i="1"/>
  <c r="H86" i="1"/>
  <c r="H47" i="1"/>
  <c r="H64" i="1"/>
  <c r="H71" i="1"/>
  <c r="H67" i="1"/>
  <c r="H59" i="1"/>
  <c r="H44" i="1"/>
  <c r="H51" i="1"/>
  <c r="H63" i="1"/>
  <c r="H61" i="1"/>
  <c r="H54" i="1"/>
  <c r="H32" i="1"/>
  <c r="H53" i="1"/>
  <c r="H48" i="1"/>
  <c r="H28" i="1"/>
  <c r="H38" i="1"/>
  <c r="H46" i="1"/>
  <c r="H31" i="1"/>
  <c r="H52" i="1"/>
  <c r="H45" i="1"/>
  <c r="H62" i="1"/>
  <c r="H60" i="1"/>
  <c r="H66" i="1"/>
  <c r="H69" i="1"/>
  <c r="H58" i="1"/>
  <c r="H65" i="1"/>
  <c r="H57" i="1"/>
  <c r="H50" i="1"/>
  <c r="H56" i="1"/>
  <c r="H49" i="1"/>
  <c r="H42" i="1"/>
  <c r="H29" i="1"/>
  <c r="H35" i="1"/>
  <c r="H34" i="1"/>
  <c r="H30" i="1"/>
  <c r="H33" i="1"/>
  <c r="H36" i="1"/>
  <c r="H37" i="1"/>
  <c r="H26" i="1"/>
  <c r="H27" i="1"/>
  <c r="H20" i="1"/>
  <c r="H41" i="1"/>
  <c r="H21" i="1"/>
  <c r="H22" i="1"/>
  <c r="H77" i="1"/>
  <c r="H78" i="1"/>
  <c r="H80" i="1"/>
  <c r="H79" i="1"/>
  <c r="H75" i="1"/>
  <c r="H76" i="1"/>
  <c r="H81" i="1"/>
  <c r="J75" i="1" l="1"/>
  <c r="J100" i="1"/>
  <c r="N25" i="1"/>
  <c r="J20" i="1"/>
  <c r="J41" i="1"/>
  <c r="F1" i="1"/>
  <c r="J1" i="1" l="1"/>
</calcChain>
</file>

<file path=xl/sharedStrings.xml><?xml version="1.0" encoding="utf-8"?>
<sst xmlns="http://schemas.openxmlformats.org/spreadsheetml/2006/main" count="125" uniqueCount="96">
  <si>
    <t>LPB-BASIC</t>
  </si>
  <si>
    <t>LPB-mplc</t>
  </si>
  <si>
    <t>LPB-CSVs</t>
  </si>
  <si>
    <t>LPB-GIFS</t>
  </si>
  <si>
    <t>RAP</t>
  </si>
  <si>
    <t>map</t>
  </si>
  <si>
    <t>MB</t>
  </si>
  <si>
    <t>TB</t>
  </si>
  <si>
    <t>Samples</t>
  </si>
  <si>
    <t>Time Steps</t>
  </si>
  <si>
    <t>How many time steps?</t>
  </si>
  <si>
    <t>TB singularly</t>
  </si>
  <si>
    <t>KB</t>
  </si>
  <si>
    <t>populus</t>
  </si>
  <si>
    <t>deterministic</t>
  </si>
  <si>
    <t>probabilistic</t>
  </si>
  <si>
    <t>aggregated</t>
  </si>
  <si>
    <t>Mcaverages</t>
  </si>
  <si>
    <t>LUT01</t>
  </si>
  <si>
    <t>LUT02</t>
  </si>
  <si>
    <t>LUT03</t>
  </si>
  <si>
    <t>LUT04</t>
  </si>
  <si>
    <t>LUT05</t>
  </si>
  <si>
    <t>LUT06</t>
  </si>
  <si>
    <t>LUT07</t>
  </si>
  <si>
    <t>LUT08</t>
  </si>
  <si>
    <t>LUT09</t>
  </si>
  <si>
    <t>LUT10</t>
  </si>
  <si>
    <t>LUT11</t>
  </si>
  <si>
    <t>LUT12</t>
  </si>
  <si>
    <t>LUT13</t>
  </si>
  <si>
    <t>LUT14</t>
  </si>
  <si>
    <t>LUT15</t>
  </si>
  <si>
    <t>LUT16</t>
  </si>
  <si>
    <t>LUT17</t>
  </si>
  <si>
    <t>LUT18</t>
  </si>
  <si>
    <t>settlmts</t>
  </si>
  <si>
    <t>an_impct</t>
  </si>
  <si>
    <t>defo</t>
  </si>
  <si>
    <t>netf</t>
  </si>
  <si>
    <t>Rlow</t>
  </si>
  <si>
    <t>Rmed</t>
  </si>
  <si>
    <t>Rhigh</t>
  </si>
  <si>
    <t>Rful</t>
  </si>
  <si>
    <t>Dlow</t>
  </si>
  <si>
    <t>Dmod</t>
  </si>
  <si>
    <t>Dsev</t>
  </si>
  <si>
    <t>Dabs</t>
  </si>
  <si>
    <t>AGB</t>
  </si>
  <si>
    <t>fluc</t>
  </si>
  <si>
    <t>luc</t>
  </si>
  <si>
    <t>env_map</t>
  </si>
  <si>
    <t>RAP-CSV (maximum)</t>
  </si>
  <si>
    <t>fodiclpr</t>
  </si>
  <si>
    <t>founclpr</t>
  </si>
  <si>
    <t>folunconf</t>
  </si>
  <si>
    <t>luconf</t>
  </si>
  <si>
    <t>fodefopc</t>
  </si>
  <si>
    <t>mplc</t>
  </si>
  <si>
    <t>mplcprob</t>
  </si>
  <si>
    <t>mplcclpr</t>
  </si>
  <si>
    <t>mplcfoco</t>
  </si>
  <si>
    <t>mplctrfo</t>
  </si>
  <si>
    <t>mplctrpr</t>
  </si>
  <si>
    <t>mplcfng</t>
  </si>
  <si>
    <t>mplcfngp</t>
  </si>
  <si>
    <t>mplcfrni</t>
  </si>
  <si>
    <t>mplcfnoi</t>
  </si>
  <si>
    <t>mplchaun</t>
  </si>
  <si>
    <t>mplcfdrn</t>
  </si>
  <si>
    <t>mplcfdrp</t>
  </si>
  <si>
    <t>needed</t>
  </si>
  <si>
    <t xml:space="preserve">intermediate results </t>
  </si>
  <si>
    <t>SUM:</t>
  </si>
  <si>
    <t xml:space="preserve">SUM:  </t>
  </si>
  <si>
    <t xml:space="preserve">SUM: </t>
  </si>
  <si>
    <t>TB final results to be kept</t>
  </si>
  <si>
    <t xml:space="preserve"> TB needed in probabilistic modelling</t>
  </si>
  <si>
    <t>How much samples do you want? (adjust number)</t>
  </si>
  <si>
    <t>How many MB for the environment map?</t>
  </si>
  <si>
    <t>Additional Probabilistic outputs:</t>
  </si>
  <si>
    <t>deforested_net_forest_map</t>
  </si>
  <si>
    <t>conflict maps</t>
  </si>
  <si>
    <t>AGB_map</t>
  </si>
  <si>
    <t>net_forest_map</t>
  </si>
  <si>
    <t>degradation_regeneration_maps</t>
  </si>
  <si>
    <t>samples:</t>
  </si>
  <si>
    <t>Put 0 in the field for the category to see how much TB is produced less</t>
  </si>
  <si>
    <t>RAP_pmr</t>
  </si>
  <si>
    <t>RAP restricted areas map</t>
  </si>
  <si>
    <t>RAP_tnf</t>
  </si>
  <si>
    <t>TILES_RAP</t>
  </si>
  <si>
    <t>TILES_MPLC</t>
  </si>
  <si>
    <t>How much TB is roughly needed for one model run?</t>
  </si>
  <si>
    <t>Do you want to reduce TB by reducing probabilistic output? This means decreased output and p.r.n. RAP is disabled</t>
  </si>
  <si>
    <t>RAP-GIFs (maximum)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</si>
</sst>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2F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0" fillId="4" borderId="0" xfId="0" applyFill="1"/>
    <xf numFmtId="0" fontId="0" fillId="2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2" fontId="1" fillId="3" borderId="0" xfId="0" applyNumberFormat="1" applyFont="1" applyFill="1"/>
    <xf numFmtId="2" fontId="0" fillId="2" borderId="0" xfId="0" applyNumberFormat="1" applyFont="1" applyFill="1"/>
    <xf numFmtId="0" fontId="5" fillId="2" borderId="0" xfId="0" applyFont="1" applyFill="1"/>
    <xf numFmtId="0" fontId="0" fillId="10" borderId="0" xfId="0" applyFont="1" applyFill="1"/>
    <xf numFmtId="0" fontId="2" fillId="10" borderId="0" xfId="0" applyFont="1" applyFill="1"/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0" fontId="2" fillId="11" borderId="1" xfId="0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FCA8-0283-1E45-94BB-31D357C6C53F}">
  <dimension ref="A1:P109"/>
  <sheetViews>
    <sheetView tabSelected="1" workbookViewId="0">
      <selection activeCell="A110" sqref="A110"/>
    </sheetView>
  </sheetViews>
  <sheetFormatPr baseColWidth="10" defaultRowHeight="16" x14ac:dyDescent="0.2"/>
  <sheetData>
    <row r="1" spans="1:13" x14ac:dyDescent="0.2">
      <c r="A1" s="1" t="s">
        <v>93</v>
      </c>
      <c r="F1" s="9">
        <f>SUM(H19:H1048576)</f>
        <v>1.5685162222656275</v>
      </c>
      <c r="G1" s="15" t="s">
        <v>77</v>
      </c>
      <c r="H1" s="15"/>
      <c r="I1" s="15"/>
      <c r="J1" s="10">
        <f>SUM(J2:J1048576)</f>
        <v>5.7916222265624991E-2</v>
      </c>
      <c r="K1" s="3" t="s">
        <v>76</v>
      </c>
      <c r="L1" s="3"/>
      <c r="M1" s="3"/>
    </row>
    <row r="2" spans="1:13" ht="26" x14ac:dyDescent="0.3">
      <c r="A2" s="1" t="s">
        <v>78</v>
      </c>
      <c r="F2" s="11">
        <v>100</v>
      </c>
    </row>
    <row r="3" spans="1:13" x14ac:dyDescent="0.2">
      <c r="A3" s="1" t="s">
        <v>10</v>
      </c>
      <c r="F3" s="13">
        <v>83</v>
      </c>
    </row>
    <row r="4" spans="1:13" x14ac:dyDescent="0.2">
      <c r="A4" s="1" t="s">
        <v>79</v>
      </c>
      <c r="F4" s="14">
        <v>13</v>
      </c>
    </row>
    <row r="5" spans="1:13" s="17" customFormat="1" x14ac:dyDescent="0.2">
      <c r="A5" s="16"/>
      <c r="F5" s="18"/>
    </row>
    <row r="6" spans="1:13" s="17" customFormat="1" x14ac:dyDescent="0.2">
      <c r="A6" s="16" t="s">
        <v>80</v>
      </c>
      <c r="F6" s="18"/>
    </row>
    <row r="7" spans="1:13" s="17" customFormat="1" x14ac:dyDescent="0.2">
      <c r="A7" s="16" t="s">
        <v>94</v>
      </c>
      <c r="F7" s="18"/>
    </row>
    <row r="8" spans="1:13" s="17" customFormat="1" x14ac:dyDescent="0.2">
      <c r="A8" s="16" t="s">
        <v>87</v>
      </c>
      <c r="F8" s="18"/>
    </row>
    <row r="9" spans="1:13" s="17" customFormat="1" x14ac:dyDescent="0.2">
      <c r="A9" s="18" t="s">
        <v>81</v>
      </c>
      <c r="E9" s="17" t="s">
        <v>86</v>
      </c>
      <c r="F9" s="19">
        <v>100</v>
      </c>
    </row>
    <row r="10" spans="1:13" s="17" customFormat="1" x14ac:dyDescent="0.2">
      <c r="A10" s="18" t="s">
        <v>82</v>
      </c>
      <c r="E10" s="17" t="s">
        <v>86</v>
      </c>
      <c r="F10" s="19">
        <v>100</v>
      </c>
    </row>
    <row r="11" spans="1:13" s="17" customFormat="1" x14ac:dyDescent="0.2">
      <c r="A11" s="18" t="s">
        <v>83</v>
      </c>
      <c r="E11" s="17" t="s">
        <v>86</v>
      </c>
      <c r="F11" s="19">
        <v>100</v>
      </c>
    </row>
    <row r="12" spans="1:13" s="17" customFormat="1" x14ac:dyDescent="0.2">
      <c r="A12" s="18" t="s">
        <v>84</v>
      </c>
      <c r="E12" s="17" t="s">
        <v>86</v>
      </c>
      <c r="F12" s="19">
        <v>100</v>
      </c>
    </row>
    <row r="13" spans="1:13" s="17" customFormat="1" x14ac:dyDescent="0.2">
      <c r="A13" s="18" t="s">
        <v>85</v>
      </c>
      <c r="E13" s="17" t="s">
        <v>86</v>
      </c>
      <c r="F13" s="19">
        <v>100</v>
      </c>
    </row>
    <row r="14" spans="1:13" s="17" customFormat="1" x14ac:dyDescent="0.2">
      <c r="A14" s="16"/>
      <c r="F14" s="18"/>
    </row>
    <row r="15" spans="1:13" s="17" customFormat="1" x14ac:dyDescent="0.2">
      <c r="A15" s="16"/>
      <c r="F15" s="18"/>
    </row>
    <row r="16" spans="1:13" s="17" customFormat="1" x14ac:dyDescent="0.2">
      <c r="A16" s="16"/>
      <c r="F16" s="18"/>
    </row>
    <row r="18" spans="1:16" x14ac:dyDescent="0.2">
      <c r="B18" t="s">
        <v>5</v>
      </c>
      <c r="C18" s="5" t="s">
        <v>12</v>
      </c>
      <c r="D18" s="2" t="s">
        <v>6</v>
      </c>
      <c r="E18" s="6" t="s">
        <v>7</v>
      </c>
      <c r="F18" t="s">
        <v>8</v>
      </c>
      <c r="G18" s="12" t="s">
        <v>9</v>
      </c>
      <c r="H18" s="4" t="s">
        <v>11</v>
      </c>
    </row>
    <row r="19" spans="1:16" x14ac:dyDescent="0.2">
      <c r="A19" t="s">
        <v>0</v>
      </c>
      <c r="B19" s="7" t="s">
        <v>14</v>
      </c>
      <c r="C19" s="7"/>
      <c r="D19" s="7"/>
      <c r="E19" s="7"/>
      <c r="F19" s="7"/>
      <c r="G19" s="7"/>
      <c r="H19" s="7"/>
    </row>
    <row r="20" spans="1:16" x14ac:dyDescent="0.2">
      <c r="B20" t="s">
        <v>13</v>
      </c>
      <c r="D20">
        <f>$F$4</f>
        <v>13</v>
      </c>
      <c r="E20">
        <f t="shared" ref="E20:E97" si="0">D20/1000000</f>
        <v>1.2999999999999999E-5</v>
      </c>
      <c r="F20">
        <v>1</v>
      </c>
      <c r="G20">
        <f t="shared" ref="G20:G82" si="1">$F$3</f>
        <v>83</v>
      </c>
      <c r="H20">
        <f t="shared" ref="H20:H97" si="2">E20*F20*G20</f>
        <v>1.0789999999999999E-3</v>
      </c>
      <c r="I20" t="s">
        <v>73</v>
      </c>
      <c r="J20">
        <f>SUM(H20:H22)</f>
        <v>1.6101999999999998E-3</v>
      </c>
      <c r="L20" t="s">
        <v>71</v>
      </c>
    </row>
    <row r="21" spans="1:16" x14ac:dyDescent="0.2">
      <c r="B21" t="s">
        <v>36</v>
      </c>
      <c r="D21">
        <v>3.2</v>
      </c>
      <c r="E21">
        <f t="shared" si="0"/>
        <v>3.2000000000000003E-6</v>
      </c>
      <c r="F21">
        <v>1</v>
      </c>
      <c r="G21">
        <f t="shared" si="1"/>
        <v>83</v>
      </c>
      <c r="H21">
        <f t="shared" si="2"/>
        <v>2.656E-4</v>
      </c>
    </row>
    <row r="22" spans="1:16" x14ac:dyDescent="0.2">
      <c r="B22" t="s">
        <v>37</v>
      </c>
      <c r="D22">
        <v>3.2</v>
      </c>
      <c r="E22">
        <f t="shared" si="0"/>
        <v>3.2000000000000003E-6</v>
      </c>
      <c r="F22">
        <v>1</v>
      </c>
      <c r="G22">
        <f t="shared" si="1"/>
        <v>83</v>
      </c>
      <c r="H22">
        <f t="shared" si="2"/>
        <v>2.656E-4</v>
      </c>
    </row>
    <row r="24" spans="1:16" x14ac:dyDescent="0.2">
      <c r="B24" s="7" t="s">
        <v>15</v>
      </c>
      <c r="C24" s="7"/>
      <c r="D24" s="7"/>
      <c r="E24" s="7"/>
      <c r="F24" s="7"/>
      <c r="G24" s="7"/>
      <c r="H24" s="7"/>
    </row>
    <row r="25" spans="1:16" x14ac:dyDescent="0.2">
      <c r="B25" t="s">
        <v>51</v>
      </c>
      <c r="D25">
        <f t="shared" ref="D25:D38" si="3">$F$4</f>
        <v>13</v>
      </c>
      <c r="E25">
        <f t="shared" si="0"/>
        <v>1.2999999999999999E-5</v>
      </c>
      <c r="F25">
        <f t="shared" ref="F25" si="4">$F$2</f>
        <v>100</v>
      </c>
      <c r="G25">
        <f t="shared" si="1"/>
        <v>83</v>
      </c>
      <c r="H25">
        <f t="shared" ref="H25" si="5">E25*F25*G25</f>
        <v>0.1079</v>
      </c>
      <c r="M25" t="s">
        <v>73</v>
      </c>
      <c r="N25">
        <f>SUM(H25:H38)</f>
        <v>1.5105999999999997</v>
      </c>
      <c r="P25" t="s">
        <v>72</v>
      </c>
    </row>
    <row r="26" spans="1:16" x14ac:dyDescent="0.2">
      <c r="B26" t="s">
        <v>38</v>
      </c>
      <c r="D26">
        <f t="shared" si="3"/>
        <v>13</v>
      </c>
      <c r="E26">
        <f t="shared" si="0"/>
        <v>1.2999999999999999E-5</v>
      </c>
      <c r="F26">
        <f>F9</f>
        <v>100</v>
      </c>
      <c r="G26">
        <f t="shared" si="1"/>
        <v>83</v>
      </c>
      <c r="H26">
        <f t="shared" ref="H26" si="6">E26*F26*G26</f>
        <v>0.1079</v>
      </c>
    </row>
    <row r="27" spans="1:16" x14ac:dyDescent="0.2">
      <c r="B27" t="s">
        <v>39</v>
      </c>
      <c r="D27">
        <f t="shared" si="3"/>
        <v>13</v>
      </c>
      <c r="E27">
        <f t="shared" si="0"/>
        <v>1.2999999999999999E-5</v>
      </c>
      <c r="F27">
        <f>F12</f>
        <v>100</v>
      </c>
      <c r="G27">
        <f t="shared" si="1"/>
        <v>83</v>
      </c>
      <c r="H27">
        <f t="shared" ref="H27:H38" si="7">E27*F27*G27</f>
        <v>0.1079</v>
      </c>
    </row>
    <row r="28" spans="1:16" x14ac:dyDescent="0.2">
      <c r="B28" t="s">
        <v>40</v>
      </c>
      <c r="D28">
        <f t="shared" si="3"/>
        <v>13</v>
      </c>
      <c r="E28">
        <f t="shared" si="0"/>
        <v>1.2999999999999999E-5</v>
      </c>
      <c r="F28">
        <f>$F$13</f>
        <v>100</v>
      </c>
      <c r="G28">
        <f t="shared" si="1"/>
        <v>83</v>
      </c>
      <c r="H28">
        <f t="shared" si="7"/>
        <v>0.1079</v>
      </c>
    </row>
    <row r="29" spans="1:16" x14ac:dyDescent="0.2">
      <c r="B29" t="s">
        <v>41</v>
      </c>
      <c r="D29">
        <f t="shared" si="3"/>
        <v>13</v>
      </c>
      <c r="E29">
        <f t="shared" si="0"/>
        <v>1.2999999999999999E-5</v>
      </c>
      <c r="F29">
        <f t="shared" ref="F29:F35" si="8">$F$13</f>
        <v>100</v>
      </c>
      <c r="G29">
        <f t="shared" si="1"/>
        <v>83</v>
      </c>
      <c r="H29">
        <f t="shared" si="7"/>
        <v>0.1079</v>
      </c>
    </row>
    <row r="30" spans="1:16" x14ac:dyDescent="0.2">
      <c r="B30" t="s">
        <v>42</v>
      </c>
      <c r="D30">
        <f t="shared" si="3"/>
        <v>13</v>
      </c>
      <c r="E30">
        <f t="shared" si="0"/>
        <v>1.2999999999999999E-5</v>
      </c>
      <c r="F30">
        <f t="shared" si="8"/>
        <v>100</v>
      </c>
      <c r="G30">
        <f t="shared" si="1"/>
        <v>83</v>
      </c>
      <c r="H30">
        <f t="shared" si="7"/>
        <v>0.1079</v>
      </c>
    </row>
    <row r="31" spans="1:16" x14ac:dyDescent="0.2">
      <c r="B31" t="s">
        <v>43</v>
      </c>
      <c r="D31">
        <f t="shared" si="3"/>
        <v>13</v>
      </c>
      <c r="E31">
        <f t="shared" si="0"/>
        <v>1.2999999999999999E-5</v>
      </c>
      <c r="F31">
        <f t="shared" si="8"/>
        <v>100</v>
      </c>
      <c r="G31">
        <f t="shared" si="1"/>
        <v>83</v>
      </c>
      <c r="H31">
        <f t="shared" si="7"/>
        <v>0.1079</v>
      </c>
    </row>
    <row r="32" spans="1:16" x14ac:dyDescent="0.2">
      <c r="B32" t="s">
        <v>44</v>
      </c>
      <c r="D32">
        <f t="shared" si="3"/>
        <v>13</v>
      </c>
      <c r="E32">
        <f t="shared" si="0"/>
        <v>1.2999999999999999E-5</v>
      </c>
      <c r="F32">
        <f t="shared" si="8"/>
        <v>100</v>
      </c>
      <c r="G32">
        <f t="shared" si="1"/>
        <v>83</v>
      </c>
      <c r="H32">
        <f t="shared" si="7"/>
        <v>0.1079</v>
      </c>
    </row>
    <row r="33" spans="2:12" x14ac:dyDescent="0.2">
      <c r="B33" t="s">
        <v>45</v>
      </c>
      <c r="D33">
        <f t="shared" si="3"/>
        <v>13</v>
      </c>
      <c r="E33">
        <f t="shared" si="0"/>
        <v>1.2999999999999999E-5</v>
      </c>
      <c r="F33">
        <f t="shared" si="8"/>
        <v>100</v>
      </c>
      <c r="G33">
        <f t="shared" si="1"/>
        <v>83</v>
      </c>
      <c r="H33">
        <f t="shared" si="7"/>
        <v>0.1079</v>
      </c>
    </row>
    <row r="34" spans="2:12" x14ac:dyDescent="0.2">
      <c r="B34" t="s">
        <v>46</v>
      </c>
      <c r="D34">
        <f t="shared" si="3"/>
        <v>13</v>
      </c>
      <c r="E34">
        <f t="shared" si="0"/>
        <v>1.2999999999999999E-5</v>
      </c>
      <c r="F34">
        <f t="shared" si="8"/>
        <v>100</v>
      </c>
      <c r="G34">
        <f t="shared" si="1"/>
        <v>83</v>
      </c>
      <c r="H34">
        <f t="shared" si="7"/>
        <v>0.1079</v>
      </c>
    </row>
    <row r="35" spans="2:12" x14ac:dyDescent="0.2">
      <c r="B35" t="s">
        <v>47</v>
      </c>
      <c r="D35">
        <f t="shared" si="3"/>
        <v>13</v>
      </c>
      <c r="E35">
        <f t="shared" si="0"/>
        <v>1.2999999999999999E-5</v>
      </c>
      <c r="F35">
        <f t="shared" si="8"/>
        <v>100</v>
      </c>
      <c r="G35">
        <f t="shared" si="1"/>
        <v>83</v>
      </c>
      <c r="H35">
        <f t="shared" si="7"/>
        <v>0.1079</v>
      </c>
    </row>
    <row r="36" spans="2:12" x14ac:dyDescent="0.2">
      <c r="B36" t="s">
        <v>48</v>
      </c>
      <c r="D36">
        <f t="shared" si="3"/>
        <v>13</v>
      </c>
      <c r="E36">
        <f t="shared" si="0"/>
        <v>1.2999999999999999E-5</v>
      </c>
      <c r="F36">
        <f>F11</f>
        <v>100</v>
      </c>
      <c r="G36">
        <f t="shared" si="1"/>
        <v>83</v>
      </c>
      <c r="H36">
        <f t="shared" si="7"/>
        <v>0.1079</v>
      </c>
    </row>
    <row r="37" spans="2:12" x14ac:dyDescent="0.2">
      <c r="B37" t="s">
        <v>49</v>
      </c>
      <c r="D37">
        <f t="shared" si="3"/>
        <v>13</v>
      </c>
      <c r="E37">
        <f t="shared" si="0"/>
        <v>1.2999999999999999E-5</v>
      </c>
      <c r="F37">
        <f>F10</f>
        <v>100</v>
      </c>
      <c r="G37">
        <f t="shared" si="1"/>
        <v>83</v>
      </c>
      <c r="H37">
        <f t="shared" si="7"/>
        <v>0.1079</v>
      </c>
    </row>
    <row r="38" spans="2:12" x14ac:dyDescent="0.2">
      <c r="B38" t="s">
        <v>50</v>
      </c>
      <c r="D38">
        <f t="shared" si="3"/>
        <v>13</v>
      </c>
      <c r="E38">
        <f t="shared" si="0"/>
        <v>1.2999999999999999E-5</v>
      </c>
      <c r="F38">
        <f>F10</f>
        <v>100</v>
      </c>
      <c r="G38">
        <f t="shared" si="1"/>
        <v>83</v>
      </c>
      <c r="H38">
        <f t="shared" si="7"/>
        <v>0.1079</v>
      </c>
    </row>
    <row r="40" spans="2:12" x14ac:dyDescent="0.2">
      <c r="B40" s="7" t="s">
        <v>17</v>
      </c>
      <c r="C40" s="7"/>
      <c r="D40" s="7"/>
      <c r="E40" s="7"/>
      <c r="F40" s="7"/>
      <c r="G40" s="7"/>
      <c r="H40" s="7"/>
    </row>
    <row r="41" spans="2:12" x14ac:dyDescent="0.2">
      <c r="B41" t="s">
        <v>18</v>
      </c>
      <c r="D41">
        <f t="shared" ref="D41:D71" si="9">$F$4</f>
        <v>13</v>
      </c>
      <c r="E41">
        <f t="shared" si="0"/>
        <v>1.2999999999999999E-5</v>
      </c>
      <c r="F41">
        <v>1</v>
      </c>
      <c r="G41">
        <f t="shared" si="1"/>
        <v>83</v>
      </c>
      <c r="H41">
        <f t="shared" si="2"/>
        <v>1.0789999999999999E-3</v>
      </c>
      <c r="I41" t="s">
        <v>74</v>
      </c>
      <c r="J41">
        <f>SUM(H41:H71)</f>
        <v>3.3448999999999993E-2</v>
      </c>
      <c r="L41" t="s">
        <v>71</v>
      </c>
    </row>
    <row r="42" spans="2:12" x14ac:dyDescent="0.2">
      <c r="B42" t="s">
        <v>19</v>
      </c>
      <c r="D42">
        <f t="shared" si="9"/>
        <v>13</v>
      </c>
      <c r="E42">
        <f t="shared" si="0"/>
        <v>1.2999999999999999E-5</v>
      </c>
      <c r="F42">
        <v>1</v>
      </c>
      <c r="G42">
        <f t="shared" si="1"/>
        <v>83</v>
      </c>
      <c r="H42">
        <f t="shared" ref="H42:H71" si="10">E42*F42*G42</f>
        <v>1.0789999999999999E-3</v>
      </c>
    </row>
    <row r="43" spans="2:12" x14ac:dyDescent="0.2">
      <c r="B43" t="s">
        <v>20</v>
      </c>
      <c r="D43">
        <f t="shared" si="9"/>
        <v>13</v>
      </c>
      <c r="E43">
        <f t="shared" si="0"/>
        <v>1.2999999999999999E-5</v>
      </c>
      <c r="F43">
        <v>1</v>
      </c>
      <c r="G43">
        <f t="shared" si="1"/>
        <v>83</v>
      </c>
      <c r="H43">
        <f t="shared" si="10"/>
        <v>1.0789999999999999E-3</v>
      </c>
    </row>
    <row r="44" spans="2:12" x14ac:dyDescent="0.2">
      <c r="B44" t="s">
        <v>21</v>
      </c>
      <c r="D44">
        <f t="shared" si="9"/>
        <v>13</v>
      </c>
      <c r="E44">
        <f t="shared" si="0"/>
        <v>1.2999999999999999E-5</v>
      </c>
      <c r="F44">
        <v>1</v>
      </c>
      <c r="G44">
        <f t="shared" si="1"/>
        <v>83</v>
      </c>
      <c r="H44">
        <f t="shared" si="10"/>
        <v>1.0789999999999999E-3</v>
      </c>
    </row>
    <row r="45" spans="2:12" x14ac:dyDescent="0.2">
      <c r="B45" t="s">
        <v>22</v>
      </c>
      <c r="D45">
        <f t="shared" si="9"/>
        <v>13</v>
      </c>
      <c r="E45">
        <f t="shared" si="0"/>
        <v>1.2999999999999999E-5</v>
      </c>
      <c r="F45">
        <v>1</v>
      </c>
      <c r="G45">
        <f t="shared" si="1"/>
        <v>83</v>
      </c>
      <c r="H45">
        <f t="shared" si="10"/>
        <v>1.0789999999999999E-3</v>
      </c>
    </row>
    <row r="46" spans="2:12" x14ac:dyDescent="0.2">
      <c r="B46" t="s">
        <v>23</v>
      </c>
      <c r="D46">
        <f t="shared" si="9"/>
        <v>13</v>
      </c>
      <c r="E46">
        <f t="shared" si="0"/>
        <v>1.2999999999999999E-5</v>
      </c>
      <c r="F46">
        <v>1</v>
      </c>
      <c r="G46">
        <f t="shared" si="1"/>
        <v>83</v>
      </c>
      <c r="H46">
        <f t="shared" si="10"/>
        <v>1.0789999999999999E-3</v>
      </c>
    </row>
    <row r="47" spans="2:12" x14ac:dyDescent="0.2">
      <c r="B47" t="s">
        <v>24</v>
      </c>
      <c r="D47">
        <f t="shared" si="9"/>
        <v>13</v>
      </c>
      <c r="E47">
        <f t="shared" si="0"/>
        <v>1.2999999999999999E-5</v>
      </c>
      <c r="F47">
        <v>1</v>
      </c>
      <c r="G47">
        <f t="shared" si="1"/>
        <v>83</v>
      </c>
      <c r="H47">
        <f t="shared" si="10"/>
        <v>1.0789999999999999E-3</v>
      </c>
    </row>
    <row r="48" spans="2:12" x14ac:dyDescent="0.2">
      <c r="B48" t="s">
        <v>25</v>
      </c>
      <c r="D48">
        <f t="shared" si="9"/>
        <v>13</v>
      </c>
      <c r="E48">
        <f t="shared" si="0"/>
        <v>1.2999999999999999E-5</v>
      </c>
      <c r="F48">
        <v>1</v>
      </c>
      <c r="G48">
        <f t="shared" si="1"/>
        <v>83</v>
      </c>
      <c r="H48">
        <f t="shared" si="10"/>
        <v>1.0789999999999999E-3</v>
      </c>
    </row>
    <row r="49" spans="2:8" x14ac:dyDescent="0.2">
      <c r="B49" t="s">
        <v>26</v>
      </c>
      <c r="D49">
        <f t="shared" si="9"/>
        <v>13</v>
      </c>
      <c r="E49">
        <f t="shared" si="0"/>
        <v>1.2999999999999999E-5</v>
      </c>
      <c r="F49">
        <v>1</v>
      </c>
      <c r="G49">
        <f t="shared" si="1"/>
        <v>83</v>
      </c>
      <c r="H49">
        <f t="shared" si="10"/>
        <v>1.0789999999999999E-3</v>
      </c>
    </row>
    <row r="50" spans="2:8" x14ac:dyDescent="0.2">
      <c r="B50" t="s">
        <v>27</v>
      </c>
      <c r="D50">
        <f t="shared" si="9"/>
        <v>13</v>
      </c>
      <c r="E50">
        <f t="shared" si="0"/>
        <v>1.2999999999999999E-5</v>
      </c>
      <c r="F50">
        <v>1</v>
      </c>
      <c r="G50">
        <f t="shared" si="1"/>
        <v>83</v>
      </c>
      <c r="H50">
        <f t="shared" si="10"/>
        <v>1.0789999999999999E-3</v>
      </c>
    </row>
    <row r="51" spans="2:8" x14ac:dyDescent="0.2">
      <c r="B51" t="s">
        <v>28</v>
      </c>
      <c r="D51">
        <f t="shared" si="9"/>
        <v>13</v>
      </c>
      <c r="E51">
        <f t="shared" si="0"/>
        <v>1.2999999999999999E-5</v>
      </c>
      <c r="F51">
        <v>1</v>
      </c>
      <c r="G51">
        <f t="shared" si="1"/>
        <v>83</v>
      </c>
      <c r="H51">
        <f t="shared" si="10"/>
        <v>1.0789999999999999E-3</v>
      </c>
    </row>
    <row r="52" spans="2:8" x14ac:dyDescent="0.2">
      <c r="B52" t="s">
        <v>29</v>
      </c>
      <c r="D52">
        <f t="shared" si="9"/>
        <v>13</v>
      </c>
      <c r="E52">
        <f t="shared" si="0"/>
        <v>1.2999999999999999E-5</v>
      </c>
      <c r="F52">
        <v>1</v>
      </c>
      <c r="G52">
        <f t="shared" si="1"/>
        <v>83</v>
      </c>
      <c r="H52">
        <f t="shared" si="10"/>
        <v>1.0789999999999999E-3</v>
      </c>
    </row>
    <row r="53" spans="2:8" x14ac:dyDescent="0.2">
      <c r="B53" t="s">
        <v>30</v>
      </c>
      <c r="D53">
        <f t="shared" si="9"/>
        <v>13</v>
      </c>
      <c r="E53">
        <f t="shared" si="0"/>
        <v>1.2999999999999999E-5</v>
      </c>
      <c r="F53">
        <v>1</v>
      </c>
      <c r="G53">
        <f t="shared" si="1"/>
        <v>83</v>
      </c>
      <c r="H53">
        <f t="shared" si="10"/>
        <v>1.0789999999999999E-3</v>
      </c>
    </row>
    <row r="54" spans="2:8" x14ac:dyDescent="0.2">
      <c r="B54" t="s">
        <v>31</v>
      </c>
      <c r="D54">
        <f t="shared" si="9"/>
        <v>13</v>
      </c>
      <c r="E54">
        <f t="shared" si="0"/>
        <v>1.2999999999999999E-5</v>
      </c>
      <c r="F54">
        <v>1</v>
      </c>
      <c r="G54">
        <f t="shared" si="1"/>
        <v>83</v>
      </c>
      <c r="H54">
        <f t="shared" si="10"/>
        <v>1.0789999999999999E-3</v>
      </c>
    </row>
    <row r="55" spans="2:8" x14ac:dyDescent="0.2">
      <c r="B55" t="s">
        <v>32</v>
      </c>
      <c r="D55">
        <f t="shared" si="9"/>
        <v>13</v>
      </c>
      <c r="E55">
        <f t="shared" si="0"/>
        <v>1.2999999999999999E-5</v>
      </c>
      <c r="F55">
        <v>1</v>
      </c>
      <c r="G55">
        <f t="shared" si="1"/>
        <v>83</v>
      </c>
      <c r="H55">
        <f t="shared" si="10"/>
        <v>1.0789999999999999E-3</v>
      </c>
    </row>
    <row r="56" spans="2:8" x14ac:dyDescent="0.2">
      <c r="B56" t="s">
        <v>33</v>
      </c>
      <c r="D56">
        <f t="shared" si="9"/>
        <v>13</v>
      </c>
      <c r="E56">
        <f t="shared" si="0"/>
        <v>1.2999999999999999E-5</v>
      </c>
      <c r="F56">
        <v>1</v>
      </c>
      <c r="G56">
        <f t="shared" si="1"/>
        <v>83</v>
      </c>
      <c r="H56">
        <f t="shared" si="10"/>
        <v>1.0789999999999999E-3</v>
      </c>
    </row>
    <row r="57" spans="2:8" x14ac:dyDescent="0.2">
      <c r="B57" t="s">
        <v>34</v>
      </c>
      <c r="D57">
        <f t="shared" si="9"/>
        <v>13</v>
      </c>
      <c r="E57">
        <f t="shared" si="0"/>
        <v>1.2999999999999999E-5</v>
      </c>
      <c r="F57">
        <v>1</v>
      </c>
      <c r="G57">
        <f t="shared" si="1"/>
        <v>83</v>
      </c>
      <c r="H57">
        <f t="shared" si="10"/>
        <v>1.0789999999999999E-3</v>
      </c>
    </row>
    <row r="58" spans="2:8" x14ac:dyDescent="0.2">
      <c r="B58" t="s">
        <v>35</v>
      </c>
      <c r="D58">
        <f t="shared" si="9"/>
        <v>13</v>
      </c>
      <c r="E58">
        <f t="shared" si="0"/>
        <v>1.2999999999999999E-5</v>
      </c>
      <c r="F58">
        <v>1</v>
      </c>
      <c r="G58">
        <f t="shared" si="1"/>
        <v>83</v>
      </c>
      <c r="H58">
        <f t="shared" si="10"/>
        <v>1.0789999999999999E-3</v>
      </c>
    </row>
    <row r="59" spans="2:8" x14ac:dyDescent="0.2">
      <c r="B59" t="s">
        <v>38</v>
      </c>
      <c r="D59">
        <f t="shared" si="9"/>
        <v>13</v>
      </c>
      <c r="E59">
        <f t="shared" si="0"/>
        <v>1.2999999999999999E-5</v>
      </c>
      <c r="F59">
        <f>IF(F26&gt;0, 1, 0)</f>
        <v>1</v>
      </c>
      <c r="G59">
        <f t="shared" si="1"/>
        <v>83</v>
      </c>
      <c r="H59">
        <f t="shared" si="10"/>
        <v>1.0789999999999999E-3</v>
      </c>
    </row>
    <row r="60" spans="2:8" x14ac:dyDescent="0.2">
      <c r="B60" t="s">
        <v>39</v>
      </c>
      <c r="D60">
        <f t="shared" si="9"/>
        <v>13</v>
      </c>
      <c r="E60">
        <f t="shared" si="0"/>
        <v>1.2999999999999999E-5</v>
      </c>
      <c r="F60">
        <f>IF(F27&gt;0, 1, 0)</f>
        <v>1</v>
      </c>
      <c r="G60">
        <f t="shared" si="1"/>
        <v>83</v>
      </c>
      <c r="H60">
        <f t="shared" si="10"/>
        <v>1.0789999999999999E-3</v>
      </c>
    </row>
    <row r="61" spans="2:8" x14ac:dyDescent="0.2">
      <c r="B61" t="s">
        <v>40</v>
      </c>
      <c r="D61">
        <f t="shared" si="9"/>
        <v>13</v>
      </c>
      <c r="E61">
        <f t="shared" si="0"/>
        <v>1.2999999999999999E-5</v>
      </c>
      <c r="F61">
        <f>IF(F28&gt;0, 1, 0)</f>
        <v>1</v>
      </c>
      <c r="G61">
        <f t="shared" si="1"/>
        <v>83</v>
      </c>
      <c r="H61">
        <f t="shared" si="10"/>
        <v>1.0789999999999999E-3</v>
      </c>
    </row>
    <row r="62" spans="2:8" x14ac:dyDescent="0.2">
      <c r="B62" t="s">
        <v>41</v>
      </c>
      <c r="D62">
        <f t="shared" si="9"/>
        <v>13</v>
      </c>
      <c r="E62">
        <f t="shared" si="0"/>
        <v>1.2999999999999999E-5</v>
      </c>
      <c r="F62">
        <f>IF(F29&gt;0, 1, 0)</f>
        <v>1</v>
      </c>
      <c r="G62">
        <f t="shared" si="1"/>
        <v>83</v>
      </c>
      <c r="H62">
        <f t="shared" si="10"/>
        <v>1.0789999999999999E-3</v>
      </c>
    </row>
    <row r="63" spans="2:8" x14ac:dyDescent="0.2">
      <c r="B63" t="s">
        <v>42</v>
      </c>
      <c r="D63">
        <f t="shared" si="9"/>
        <v>13</v>
      </c>
      <c r="E63">
        <f t="shared" si="0"/>
        <v>1.2999999999999999E-5</v>
      </c>
      <c r="F63">
        <f>IF(F30&gt;0, 1, 0)</f>
        <v>1</v>
      </c>
      <c r="G63">
        <f t="shared" si="1"/>
        <v>83</v>
      </c>
      <c r="H63">
        <f t="shared" si="10"/>
        <v>1.0789999999999999E-3</v>
      </c>
    </row>
    <row r="64" spans="2:8" x14ac:dyDescent="0.2">
      <c r="B64" t="s">
        <v>43</v>
      </c>
      <c r="D64">
        <f t="shared" si="9"/>
        <v>13</v>
      </c>
      <c r="E64">
        <f t="shared" si="0"/>
        <v>1.2999999999999999E-5</v>
      </c>
      <c r="F64">
        <f>IF(F31&gt;0, 1, 0)</f>
        <v>1</v>
      </c>
      <c r="G64">
        <f t="shared" si="1"/>
        <v>83</v>
      </c>
      <c r="H64">
        <f t="shared" si="10"/>
        <v>1.0789999999999999E-3</v>
      </c>
    </row>
    <row r="65" spans="1:12" x14ac:dyDescent="0.2">
      <c r="B65" t="s">
        <v>44</v>
      </c>
      <c r="D65">
        <f t="shared" si="9"/>
        <v>13</v>
      </c>
      <c r="E65">
        <f t="shared" si="0"/>
        <v>1.2999999999999999E-5</v>
      </c>
      <c r="F65">
        <f>IF(F32&gt;0, 1, 0)</f>
        <v>1</v>
      </c>
      <c r="G65">
        <f t="shared" si="1"/>
        <v>83</v>
      </c>
      <c r="H65">
        <f t="shared" si="10"/>
        <v>1.0789999999999999E-3</v>
      </c>
    </row>
    <row r="66" spans="1:12" x14ac:dyDescent="0.2">
      <c r="B66" t="s">
        <v>45</v>
      </c>
      <c r="D66">
        <f t="shared" si="9"/>
        <v>13</v>
      </c>
      <c r="E66">
        <f t="shared" si="0"/>
        <v>1.2999999999999999E-5</v>
      </c>
      <c r="F66">
        <f>IF(F33&gt;0,1,0)</f>
        <v>1</v>
      </c>
      <c r="G66">
        <f t="shared" si="1"/>
        <v>83</v>
      </c>
      <c r="H66">
        <f t="shared" si="10"/>
        <v>1.0789999999999999E-3</v>
      </c>
    </row>
    <row r="67" spans="1:12" x14ac:dyDescent="0.2">
      <c r="B67" t="s">
        <v>46</v>
      </c>
      <c r="D67">
        <f t="shared" si="9"/>
        <v>13</v>
      </c>
      <c r="E67">
        <f t="shared" si="0"/>
        <v>1.2999999999999999E-5</v>
      </c>
      <c r="F67">
        <f>IF(F34&gt;0, 1, 0)</f>
        <v>1</v>
      </c>
      <c r="G67">
        <f t="shared" si="1"/>
        <v>83</v>
      </c>
      <c r="H67">
        <f t="shared" si="10"/>
        <v>1.0789999999999999E-3</v>
      </c>
    </row>
    <row r="68" spans="1:12" x14ac:dyDescent="0.2">
      <c r="B68" t="s">
        <v>47</v>
      </c>
      <c r="D68">
        <f t="shared" si="9"/>
        <v>13</v>
      </c>
      <c r="E68">
        <f t="shared" si="0"/>
        <v>1.2999999999999999E-5</v>
      </c>
      <c r="F68">
        <f>IF(F35&gt;0, 1, 0)</f>
        <v>1</v>
      </c>
      <c r="G68">
        <f t="shared" si="1"/>
        <v>83</v>
      </c>
      <c r="H68">
        <f t="shared" si="10"/>
        <v>1.0789999999999999E-3</v>
      </c>
    </row>
    <row r="69" spans="1:12" x14ac:dyDescent="0.2">
      <c r="B69" t="s">
        <v>48</v>
      </c>
      <c r="D69">
        <f t="shared" si="9"/>
        <v>13</v>
      </c>
      <c r="E69">
        <f t="shared" si="0"/>
        <v>1.2999999999999999E-5</v>
      </c>
      <c r="F69">
        <f>IF(F36&gt;0, 1, 0)</f>
        <v>1</v>
      </c>
      <c r="G69">
        <f t="shared" si="1"/>
        <v>83</v>
      </c>
      <c r="H69">
        <f t="shared" si="10"/>
        <v>1.0789999999999999E-3</v>
      </c>
    </row>
    <row r="70" spans="1:12" x14ac:dyDescent="0.2">
      <c r="B70" t="s">
        <v>49</v>
      </c>
      <c r="D70">
        <f t="shared" si="9"/>
        <v>13</v>
      </c>
      <c r="E70">
        <f t="shared" si="0"/>
        <v>1.2999999999999999E-5</v>
      </c>
      <c r="F70">
        <f>IF(F37&gt;0, 1, 0)</f>
        <v>1</v>
      </c>
      <c r="G70">
        <f t="shared" si="1"/>
        <v>83</v>
      </c>
      <c r="H70">
        <f t="shared" si="10"/>
        <v>1.0789999999999999E-3</v>
      </c>
    </row>
    <row r="71" spans="1:12" x14ac:dyDescent="0.2">
      <c r="B71" t="s">
        <v>50</v>
      </c>
      <c r="D71">
        <f t="shared" si="9"/>
        <v>13</v>
      </c>
      <c r="E71">
        <f t="shared" si="0"/>
        <v>1.2999999999999999E-5</v>
      </c>
      <c r="F71">
        <f>IF(F38&gt;0, 1, 0)</f>
        <v>1</v>
      </c>
      <c r="G71">
        <f t="shared" si="1"/>
        <v>83</v>
      </c>
      <c r="H71">
        <f t="shared" si="10"/>
        <v>1.0789999999999999E-3</v>
      </c>
    </row>
    <row r="74" spans="1:12" x14ac:dyDescent="0.2">
      <c r="A74" t="s">
        <v>1</v>
      </c>
      <c r="B74" s="7" t="s">
        <v>16</v>
      </c>
      <c r="C74" s="7"/>
      <c r="D74" s="7"/>
      <c r="E74" s="7"/>
      <c r="F74" s="7"/>
      <c r="G74" s="7"/>
      <c r="H74" s="7"/>
    </row>
    <row r="75" spans="1:12" x14ac:dyDescent="0.2">
      <c r="B75" t="s">
        <v>53</v>
      </c>
      <c r="D75">
        <f t="shared" ref="D75:D93" si="11">$F$4</f>
        <v>13</v>
      </c>
      <c r="E75">
        <f t="shared" si="0"/>
        <v>1.2999999999999999E-5</v>
      </c>
      <c r="F75">
        <v>1</v>
      </c>
      <c r="G75">
        <f t="shared" si="1"/>
        <v>83</v>
      </c>
      <c r="H75">
        <f t="shared" si="2"/>
        <v>1.0789999999999999E-3</v>
      </c>
      <c r="I75" t="s">
        <v>73</v>
      </c>
      <c r="J75">
        <f>SUM(H75:H93)</f>
        <v>2.0500999999999998E-2</v>
      </c>
      <c r="L75" t="s">
        <v>71</v>
      </c>
    </row>
    <row r="76" spans="1:12" x14ac:dyDescent="0.2">
      <c r="B76" t="s">
        <v>54</v>
      </c>
      <c r="D76">
        <f t="shared" si="11"/>
        <v>13</v>
      </c>
      <c r="E76">
        <f t="shared" si="0"/>
        <v>1.2999999999999999E-5</v>
      </c>
      <c r="F76">
        <v>1</v>
      </c>
      <c r="G76">
        <f t="shared" si="1"/>
        <v>83</v>
      </c>
      <c r="H76">
        <f t="shared" si="2"/>
        <v>1.0789999999999999E-3</v>
      </c>
    </row>
    <row r="77" spans="1:12" x14ac:dyDescent="0.2">
      <c r="B77" t="s">
        <v>55</v>
      </c>
      <c r="D77">
        <f t="shared" si="11"/>
        <v>13</v>
      </c>
      <c r="E77">
        <f t="shared" si="0"/>
        <v>1.2999999999999999E-5</v>
      </c>
      <c r="F77">
        <f>IF(F37&gt;0, 1, 0)</f>
        <v>1</v>
      </c>
      <c r="G77">
        <f t="shared" si="1"/>
        <v>83</v>
      </c>
      <c r="H77">
        <f t="shared" si="2"/>
        <v>1.0789999999999999E-3</v>
      </c>
    </row>
    <row r="78" spans="1:12" x14ac:dyDescent="0.2">
      <c r="B78" t="s">
        <v>56</v>
      </c>
      <c r="D78">
        <f t="shared" si="11"/>
        <v>13</v>
      </c>
      <c r="E78">
        <f t="shared" si="0"/>
        <v>1.2999999999999999E-5</v>
      </c>
      <c r="F78">
        <f>IF(F38&gt;0, 1, 0)</f>
        <v>1</v>
      </c>
      <c r="G78">
        <f t="shared" si="1"/>
        <v>83</v>
      </c>
      <c r="H78">
        <f t="shared" si="2"/>
        <v>1.0789999999999999E-3</v>
      </c>
    </row>
    <row r="79" spans="1:12" x14ac:dyDescent="0.2">
      <c r="B79" t="s">
        <v>57</v>
      </c>
      <c r="D79">
        <f t="shared" si="11"/>
        <v>13</v>
      </c>
      <c r="E79">
        <f t="shared" si="0"/>
        <v>1.2999999999999999E-5</v>
      </c>
      <c r="F79">
        <v>1</v>
      </c>
      <c r="G79">
        <f t="shared" si="1"/>
        <v>83</v>
      </c>
      <c r="H79">
        <f t="shared" si="2"/>
        <v>1.0789999999999999E-3</v>
      </c>
    </row>
    <row r="80" spans="1:12" x14ac:dyDescent="0.2">
      <c r="B80" s="20" t="s">
        <v>58</v>
      </c>
      <c r="D80">
        <f t="shared" si="11"/>
        <v>13</v>
      </c>
      <c r="E80">
        <f t="shared" si="0"/>
        <v>1.2999999999999999E-5</v>
      </c>
      <c r="F80">
        <v>1</v>
      </c>
      <c r="G80">
        <f t="shared" si="1"/>
        <v>83</v>
      </c>
      <c r="H80">
        <f t="shared" si="2"/>
        <v>1.0789999999999999E-3</v>
      </c>
    </row>
    <row r="81" spans="1:12" x14ac:dyDescent="0.2">
      <c r="B81" t="s">
        <v>59</v>
      </c>
      <c r="D81">
        <f t="shared" si="11"/>
        <v>13</v>
      </c>
      <c r="E81">
        <f t="shared" si="0"/>
        <v>1.2999999999999999E-5</v>
      </c>
      <c r="F81">
        <v>1</v>
      </c>
      <c r="G81">
        <f t="shared" si="1"/>
        <v>83</v>
      </c>
      <c r="H81">
        <f t="shared" si="2"/>
        <v>1.0789999999999999E-3</v>
      </c>
    </row>
    <row r="82" spans="1:12" x14ac:dyDescent="0.2">
      <c r="B82" t="s">
        <v>60</v>
      </c>
      <c r="D82">
        <f t="shared" si="11"/>
        <v>13</v>
      </c>
      <c r="E82">
        <f t="shared" si="0"/>
        <v>1.2999999999999999E-5</v>
      </c>
      <c r="F82">
        <v>1</v>
      </c>
      <c r="G82">
        <f t="shared" si="1"/>
        <v>83</v>
      </c>
      <c r="H82">
        <f t="shared" ref="H82:H93" si="12">E82*F82*G82</f>
        <v>1.0789999999999999E-3</v>
      </c>
    </row>
    <row r="83" spans="1:12" x14ac:dyDescent="0.2">
      <c r="B83" t="s">
        <v>61</v>
      </c>
      <c r="D83">
        <f t="shared" si="11"/>
        <v>13</v>
      </c>
      <c r="E83">
        <f t="shared" si="0"/>
        <v>1.2999999999999999E-5</v>
      </c>
      <c r="F83">
        <v>1</v>
      </c>
      <c r="G83">
        <f t="shared" ref="G83:G93" si="13">$F$3</f>
        <v>83</v>
      </c>
      <c r="H83">
        <f t="shared" si="12"/>
        <v>1.0789999999999999E-3</v>
      </c>
    </row>
    <row r="84" spans="1:12" x14ac:dyDescent="0.2">
      <c r="B84" t="s">
        <v>62</v>
      </c>
      <c r="D84">
        <f t="shared" si="11"/>
        <v>13</v>
      </c>
      <c r="E84">
        <f t="shared" si="0"/>
        <v>1.2999999999999999E-5</v>
      </c>
      <c r="F84">
        <v>1</v>
      </c>
      <c r="G84">
        <f t="shared" si="13"/>
        <v>83</v>
      </c>
      <c r="H84">
        <f t="shared" si="12"/>
        <v>1.0789999999999999E-3</v>
      </c>
    </row>
    <row r="85" spans="1:12" x14ac:dyDescent="0.2">
      <c r="B85" t="s">
        <v>63</v>
      </c>
      <c r="D85">
        <f t="shared" si="11"/>
        <v>13</v>
      </c>
      <c r="E85">
        <f t="shared" si="0"/>
        <v>1.2999999999999999E-5</v>
      </c>
      <c r="F85">
        <v>1</v>
      </c>
      <c r="G85">
        <f t="shared" si="13"/>
        <v>83</v>
      </c>
      <c r="H85">
        <f t="shared" si="12"/>
        <v>1.0789999999999999E-3</v>
      </c>
    </row>
    <row r="86" spans="1:12" x14ac:dyDescent="0.2">
      <c r="B86" t="s">
        <v>64</v>
      </c>
      <c r="D86">
        <f t="shared" si="11"/>
        <v>13</v>
      </c>
      <c r="E86">
        <f t="shared" si="0"/>
        <v>1.2999999999999999E-5</v>
      </c>
      <c r="F86">
        <v>1</v>
      </c>
      <c r="G86">
        <f t="shared" si="13"/>
        <v>83</v>
      </c>
      <c r="H86">
        <f t="shared" si="12"/>
        <v>1.0789999999999999E-3</v>
      </c>
    </row>
    <row r="87" spans="1:12" x14ac:dyDescent="0.2">
      <c r="B87" t="s">
        <v>65</v>
      </c>
      <c r="D87">
        <f t="shared" si="11"/>
        <v>13</v>
      </c>
      <c r="E87">
        <f t="shared" si="0"/>
        <v>1.2999999999999999E-5</v>
      </c>
      <c r="F87">
        <v>1</v>
      </c>
      <c r="G87">
        <f t="shared" si="13"/>
        <v>83</v>
      </c>
      <c r="H87">
        <f t="shared" si="12"/>
        <v>1.0789999999999999E-3</v>
      </c>
    </row>
    <row r="88" spans="1:12" x14ac:dyDescent="0.2">
      <c r="B88" t="s">
        <v>66</v>
      </c>
      <c r="D88">
        <f t="shared" si="11"/>
        <v>13</v>
      </c>
      <c r="E88">
        <f t="shared" si="0"/>
        <v>1.2999999999999999E-5</v>
      </c>
      <c r="F88">
        <v>1</v>
      </c>
      <c r="G88">
        <f t="shared" si="13"/>
        <v>83</v>
      </c>
      <c r="H88">
        <f t="shared" si="12"/>
        <v>1.0789999999999999E-3</v>
      </c>
    </row>
    <row r="89" spans="1:12" x14ac:dyDescent="0.2">
      <c r="B89" t="s">
        <v>67</v>
      </c>
      <c r="D89">
        <f t="shared" si="11"/>
        <v>13</v>
      </c>
      <c r="E89">
        <f t="shared" si="0"/>
        <v>1.2999999999999999E-5</v>
      </c>
      <c r="F89">
        <v>1</v>
      </c>
      <c r="G89">
        <f t="shared" si="13"/>
        <v>83</v>
      </c>
      <c r="H89">
        <f t="shared" si="12"/>
        <v>1.0789999999999999E-3</v>
      </c>
    </row>
    <row r="90" spans="1:12" x14ac:dyDescent="0.2">
      <c r="B90" t="s">
        <v>68</v>
      </c>
      <c r="D90">
        <f t="shared" si="11"/>
        <v>13</v>
      </c>
      <c r="E90">
        <f t="shared" si="0"/>
        <v>1.2999999999999999E-5</v>
      </c>
      <c r="F90">
        <v>1</v>
      </c>
      <c r="G90">
        <f t="shared" si="13"/>
        <v>83</v>
      </c>
      <c r="H90">
        <f t="shared" si="12"/>
        <v>1.0789999999999999E-3</v>
      </c>
    </row>
    <row r="91" spans="1:12" x14ac:dyDescent="0.2">
      <c r="B91" t="s">
        <v>69</v>
      </c>
      <c r="D91">
        <f t="shared" si="11"/>
        <v>13</v>
      </c>
      <c r="E91">
        <f t="shared" si="0"/>
        <v>1.2999999999999999E-5</v>
      </c>
      <c r="F91">
        <f>IF(F13&gt;0, 1, 0)</f>
        <v>1</v>
      </c>
      <c r="G91">
        <f t="shared" si="13"/>
        <v>83</v>
      </c>
      <c r="H91">
        <f t="shared" si="12"/>
        <v>1.0789999999999999E-3</v>
      </c>
    </row>
    <row r="92" spans="1:12" x14ac:dyDescent="0.2">
      <c r="B92" t="s">
        <v>70</v>
      </c>
      <c r="D92">
        <f t="shared" si="11"/>
        <v>13</v>
      </c>
      <c r="E92">
        <f t="shared" si="0"/>
        <v>1.2999999999999999E-5</v>
      </c>
      <c r="F92">
        <f>IF(F13&gt;0, 1, 0)</f>
        <v>1</v>
      </c>
      <c r="G92">
        <f t="shared" si="13"/>
        <v>83</v>
      </c>
      <c r="H92">
        <f t="shared" si="12"/>
        <v>1.0789999999999999E-3</v>
      </c>
    </row>
    <row r="93" spans="1:12" x14ac:dyDescent="0.2">
      <c r="B93" t="s">
        <v>48</v>
      </c>
      <c r="D93">
        <f t="shared" si="11"/>
        <v>13</v>
      </c>
      <c r="E93">
        <f t="shared" si="0"/>
        <v>1.2999999999999999E-5</v>
      </c>
      <c r="F93">
        <f>IF(F36&gt;0, 1, 0)</f>
        <v>1</v>
      </c>
      <c r="G93">
        <f t="shared" si="13"/>
        <v>83</v>
      </c>
      <c r="H93">
        <f t="shared" si="12"/>
        <v>1.0789999999999999E-3</v>
      </c>
    </row>
    <row r="94" spans="1:12" x14ac:dyDescent="0.2">
      <c r="B94" t="s">
        <v>92</v>
      </c>
    </row>
    <row r="96" spans="1:12" x14ac:dyDescent="0.2">
      <c r="A96" s="8" t="s">
        <v>2</v>
      </c>
      <c r="B96" s="8"/>
      <c r="C96" s="8">
        <v>141</v>
      </c>
      <c r="D96" s="8">
        <f t="shared" ref="D96" si="14">C96/1024</f>
        <v>0.1376953125</v>
      </c>
      <c r="E96" s="8">
        <f>D96/1000000</f>
        <v>1.3769531250000001E-7</v>
      </c>
      <c r="F96" s="8">
        <v>1</v>
      </c>
      <c r="G96" s="8">
        <v>1</v>
      </c>
      <c r="H96" s="8">
        <f>E96*F96*G96</f>
        <v>1.3769531250000001E-7</v>
      </c>
      <c r="I96" t="s">
        <v>75</v>
      </c>
      <c r="J96">
        <f>SUM(H96:H97)</f>
        <v>1.461376953125E-4</v>
      </c>
      <c r="L96" t="s">
        <v>71</v>
      </c>
    </row>
    <row r="97" spans="1:12" x14ac:dyDescent="0.2">
      <c r="A97" s="8" t="s">
        <v>3</v>
      </c>
      <c r="B97" s="8"/>
      <c r="C97" s="8"/>
      <c r="D97" s="8">
        <v>146</v>
      </c>
      <c r="E97" s="8">
        <f t="shared" si="0"/>
        <v>1.46E-4</v>
      </c>
      <c r="F97" s="8">
        <v>1</v>
      </c>
      <c r="G97" s="8">
        <v>1</v>
      </c>
      <c r="H97" s="8">
        <f t="shared" si="2"/>
        <v>1.46E-4</v>
      </c>
    </row>
    <row r="99" spans="1:12" x14ac:dyDescent="0.2">
      <c r="A99" t="s">
        <v>4</v>
      </c>
      <c r="B99" s="7" t="s">
        <v>16</v>
      </c>
      <c r="C99" s="7"/>
      <c r="D99" s="7"/>
      <c r="E99" s="7"/>
      <c r="F99" s="7"/>
      <c r="G99" s="7"/>
      <c r="H99" s="7"/>
    </row>
    <row r="100" spans="1:12" x14ac:dyDescent="0.2">
      <c r="B100" s="20" t="s">
        <v>4</v>
      </c>
      <c r="D100">
        <f t="shared" ref="D100:D103" si="15">$F$4</f>
        <v>13</v>
      </c>
      <c r="E100">
        <f t="shared" ref="E100:E103" si="16">D100/1000000</f>
        <v>1.2999999999999999E-5</v>
      </c>
      <c r="F100">
        <v>1</v>
      </c>
      <c r="G100">
        <f t="shared" ref="G100:G101" si="17">$F$3</f>
        <v>83</v>
      </c>
      <c r="H100">
        <f t="shared" ref="H100:H103" si="18">E100*F100*G100</f>
        <v>1.0789999999999999E-3</v>
      </c>
      <c r="I100" t="s">
        <v>73</v>
      </c>
      <c r="J100">
        <f>SUM(H100:H104)</f>
        <v>2.1839999999999997E-3</v>
      </c>
      <c r="L100" t="s">
        <v>71</v>
      </c>
    </row>
    <row r="101" spans="1:12" x14ac:dyDescent="0.2">
      <c r="B101" t="s">
        <v>88</v>
      </c>
      <c r="D101">
        <f t="shared" si="15"/>
        <v>13</v>
      </c>
      <c r="E101">
        <f t="shared" si="16"/>
        <v>1.2999999999999999E-5</v>
      </c>
      <c r="F101">
        <v>1</v>
      </c>
      <c r="G101">
        <f t="shared" si="17"/>
        <v>83</v>
      </c>
      <c r="H101">
        <f t="shared" si="18"/>
        <v>1.0789999999999999E-3</v>
      </c>
    </row>
    <row r="102" spans="1:12" x14ac:dyDescent="0.2">
      <c r="B102" t="s">
        <v>89</v>
      </c>
      <c r="D102">
        <f t="shared" si="15"/>
        <v>13</v>
      </c>
      <c r="E102">
        <f t="shared" si="16"/>
        <v>1.2999999999999999E-5</v>
      </c>
      <c r="F102">
        <v>1</v>
      </c>
      <c r="G102">
        <v>1</v>
      </c>
      <c r="H102">
        <f t="shared" si="18"/>
        <v>1.2999999999999999E-5</v>
      </c>
    </row>
    <row r="103" spans="1:12" x14ac:dyDescent="0.2">
      <c r="B103" t="s">
        <v>90</v>
      </c>
      <c r="D103">
        <f t="shared" si="15"/>
        <v>13</v>
      </c>
      <c r="E103">
        <f t="shared" si="16"/>
        <v>1.2999999999999999E-5</v>
      </c>
      <c r="F103">
        <v>1</v>
      </c>
      <c r="G103">
        <v>1</v>
      </c>
      <c r="H103">
        <f t="shared" si="18"/>
        <v>1.2999999999999999E-5</v>
      </c>
    </row>
    <row r="104" spans="1:12" x14ac:dyDescent="0.2">
      <c r="B104" t="s">
        <v>91</v>
      </c>
    </row>
    <row r="108" spans="1:12" x14ac:dyDescent="0.2">
      <c r="A108" s="8" t="s">
        <v>52</v>
      </c>
      <c r="B108" s="8"/>
      <c r="C108" s="8">
        <v>189</v>
      </c>
      <c r="D108" s="8">
        <f t="shared" ref="D108" si="19">C108/1024</f>
        <v>0.1845703125</v>
      </c>
      <c r="E108" s="8">
        <f>D108/1000000</f>
        <v>1.8457031250000001E-7</v>
      </c>
      <c r="F108" s="8">
        <v>1</v>
      </c>
      <c r="G108" s="8">
        <v>1</v>
      </c>
      <c r="H108" s="8">
        <f>E108*F108*G108</f>
        <v>1.8457031250000001E-7</v>
      </c>
      <c r="I108" t="s">
        <v>73</v>
      </c>
      <c r="J108">
        <f>SUM(H108:H109)</f>
        <v>2.58845703125E-5</v>
      </c>
      <c r="L108" t="s">
        <v>71</v>
      </c>
    </row>
    <row r="109" spans="1:12" x14ac:dyDescent="0.2">
      <c r="A109" s="8" t="s">
        <v>95</v>
      </c>
      <c r="B109" s="8"/>
      <c r="C109" s="8"/>
      <c r="D109" s="8">
        <v>25.7</v>
      </c>
      <c r="E109" s="8">
        <f t="shared" ref="E109" si="20">D109/1000000</f>
        <v>2.5699999999999998E-5</v>
      </c>
      <c r="F109" s="8">
        <v>1</v>
      </c>
      <c r="G109" s="8">
        <v>1</v>
      </c>
      <c r="H109" s="8">
        <f t="shared" ref="H109" si="21">E109*F109*G109</f>
        <v>2.5699999999999998E-5</v>
      </c>
    </row>
  </sheetData>
  <mergeCells count="1">
    <mergeCell ref="G1:I1"/>
  </mergeCells>
  <phoneticPr fontId="4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Holler</dc:creator>
  <cp:lastModifiedBy>Sonja Holler</cp:lastModifiedBy>
  <dcterms:created xsi:type="dcterms:W3CDTF">2021-09-20T09:02:14Z</dcterms:created>
  <dcterms:modified xsi:type="dcterms:W3CDTF">2021-11-14T21:11:34Z</dcterms:modified>
</cp:coreProperties>
</file>